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dmhnl-my.sharepoint.com/personal/hkhazen_odmh_nl/Documents/Bureaublad/tijdelijk opslag/N207 sanerings waddinxveen/"/>
    </mc:Choice>
  </mc:AlternateContent>
  <xr:revisionPtr revIDLastSave="0" documentId="14_{9E918642-B149-42D2-95B6-A02A2C6908B6}" xr6:coauthVersionLast="47" xr6:coauthVersionMax="47" xr10:uidLastSave="{00000000-0000-0000-0000-000000000000}"/>
  <bookViews>
    <workbookView xWindow="-120" yWindow="-120" windowWidth="38640" windowHeight="21240" tabRatio="669" xr2:uid="{13B48D6C-FEDD-4B9B-814C-2C4B807B8F4C}"/>
  </bookViews>
  <sheets>
    <sheet name="Bijlage 1" sheetId="12" r:id="rId1"/>
    <sheet name="ICT gegevens" sheetId="15" r:id="rId2"/>
    <sheet name="overzicht alle wegen" sheetId="1" r:id="rId3"/>
    <sheet name="Voor ICT " sheetId="14" r:id="rId4"/>
    <sheet name="N207" sheetId="11" r:id="rId5"/>
    <sheet name="N207 50km" sheetId="2" r:id="rId6"/>
    <sheet name="N207 80km" sheetId="13" r:id="rId7"/>
    <sheet name="Brugweg 30km" sheetId="3" r:id="rId8"/>
    <sheet name="Hefbrug (50 km uur)" sheetId="4" r:id="rId9"/>
    <sheet name="Kerkweg oost 50 km" sheetId="5" r:id="rId10"/>
    <sheet name="N454 Kanaaldijk 50 km" sheetId="6" r:id="rId11"/>
    <sheet name="N454 Kanaaldijk 80 km" sheetId="7" r:id="rId12"/>
    <sheet name="N451 80 km" sheetId="8" r:id="rId13"/>
    <sheet name="A12" sheetId="9" r:id="rId14"/>
    <sheet name="A20" sheetId="10" r:id="rId15"/>
  </sheets>
  <definedNames>
    <definedName name="_xlnm._FilterDatabase" localSheetId="0" hidden="1">'Bijlage 1'!$A$6:$AF$417</definedName>
    <definedName name="_xlnm.Print_Area" localSheetId="0">'Bijlage 1'!$A$1:$AC$415</definedName>
    <definedName name="_xlnm.Print_Area" localSheetId="2">'overzicht alle wegen'!$A$1:$AT$399</definedName>
    <definedName name="_xlnm.Print_Area" localSheetId="3">'Voor ICT '!$A$1:$M$400</definedName>
    <definedName name="_xlnm.Print_Titles" localSheetId="0">'Bijlage 1'!$1:$6</definedName>
    <definedName name="_xlnm.Print_Titles" localSheetId="2">'overzicht alle wegen'!$1:$4</definedName>
    <definedName name="_xlnm.Print_Titles" localSheetId="3">'Voor ICT 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49" i="12" l="1"/>
  <c r="AG417" i="12"/>
  <c r="X415" i="12" l="1"/>
  <c r="AA415" i="12"/>
  <c r="Y415" i="12"/>
  <c r="AC415" i="12"/>
  <c r="AB415" i="12"/>
  <c r="AD415" i="12"/>
  <c r="X419" i="12" s="1"/>
  <c r="C248" i="12"/>
  <c r="C219" i="12"/>
  <c r="A187" i="15"/>
  <c r="AV110" i="1"/>
  <c r="AV139" i="1"/>
  <c r="AV148" i="1"/>
  <c r="AV152" i="1"/>
  <c r="AV154" i="1"/>
  <c r="AV157" i="1"/>
  <c r="AV160" i="1"/>
  <c r="AV164" i="1"/>
  <c r="AV166" i="1"/>
  <c r="AV169" i="1"/>
  <c r="AV172" i="1"/>
  <c r="AV174" i="1"/>
  <c r="AV176" i="1"/>
  <c r="AV178" i="1"/>
  <c r="AV180" i="1"/>
  <c r="AV182" i="1"/>
  <c r="AV396" i="1"/>
  <c r="AV394" i="1"/>
  <c r="AU5" i="1" a="1"/>
  <c r="AU5" i="1"/>
  <c r="AU6" i="1" a="1"/>
  <c r="AU6" i="1"/>
  <c r="AU7" i="1" a="1"/>
  <c r="AU7" i="1"/>
  <c r="AU8" i="1" a="1"/>
  <c r="AU8" i="1"/>
  <c r="AU9" i="1" a="1"/>
  <c r="AU9" i="1"/>
  <c r="L219" i="12" l="1"/>
  <c r="E5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H278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R279" i="12"/>
  <c r="R280" i="12"/>
  <c r="R281" i="12"/>
  <c r="R282" i="12"/>
  <c r="R283" i="12"/>
  <c r="R284" i="12"/>
  <c r="R285" i="12"/>
  <c r="R286" i="12"/>
  <c r="R287" i="12"/>
  <c r="R288" i="12"/>
  <c r="R289" i="12"/>
  <c r="R290" i="12"/>
  <c r="R291" i="12"/>
  <c r="R292" i="12"/>
  <c r="R293" i="12"/>
  <c r="R294" i="12"/>
  <c r="R295" i="12"/>
  <c r="R296" i="12"/>
  <c r="R297" i="12"/>
  <c r="R298" i="12"/>
  <c r="R299" i="12"/>
  <c r="R300" i="12"/>
  <c r="R301" i="12"/>
  <c r="O400" i="14" l="1"/>
  <c r="P400" i="14" s="1"/>
  <c r="N400" i="14"/>
  <c r="C400" i="14"/>
  <c r="D400" i="14" s="1" a="1"/>
  <c r="D400" i="14" s="1"/>
  <c r="B400" i="14"/>
  <c r="O399" i="14"/>
  <c r="P399" i="14" s="1"/>
  <c r="N399" i="14"/>
  <c r="C399" i="14"/>
  <c r="D399" i="14" s="1" a="1"/>
  <c r="D399" i="14" s="1"/>
  <c r="B399" i="14"/>
  <c r="O398" i="14"/>
  <c r="P398" i="14" s="1"/>
  <c r="N398" i="14"/>
  <c r="C398" i="14"/>
  <c r="D398" i="14" s="1" a="1"/>
  <c r="D398" i="14" s="1"/>
  <c r="B398" i="14"/>
  <c r="O397" i="14"/>
  <c r="P397" i="14" s="1"/>
  <c r="N397" i="14"/>
  <c r="C397" i="14"/>
  <c r="D397" i="14" s="1" a="1"/>
  <c r="D397" i="14" s="1"/>
  <c r="B397" i="14"/>
  <c r="O396" i="14"/>
  <c r="P396" i="14" s="1"/>
  <c r="N396" i="14"/>
  <c r="C396" i="14"/>
  <c r="D396" i="14" s="1" a="1"/>
  <c r="D396" i="14" s="1"/>
  <c r="B396" i="14"/>
  <c r="O395" i="14"/>
  <c r="P395" i="14" s="1"/>
  <c r="N395" i="14"/>
  <c r="C395" i="14"/>
  <c r="D395" i="14" s="1" a="1"/>
  <c r="D395" i="14" s="1"/>
  <c r="B395" i="14"/>
  <c r="O394" i="14"/>
  <c r="P394" i="14" s="1"/>
  <c r="N394" i="14"/>
  <c r="C394" i="14"/>
  <c r="D394" i="14" s="1" a="1"/>
  <c r="D394" i="14" s="1"/>
  <c r="B394" i="14"/>
  <c r="O393" i="14"/>
  <c r="P393" i="14" s="1"/>
  <c r="N393" i="14"/>
  <c r="C393" i="14"/>
  <c r="D393" i="14" s="1" a="1"/>
  <c r="D393" i="14" s="1"/>
  <c r="B393" i="14"/>
  <c r="O392" i="14"/>
  <c r="P392" i="14" s="1"/>
  <c r="N392" i="14"/>
  <c r="C392" i="14"/>
  <c r="D392" i="14" s="1" a="1"/>
  <c r="D392" i="14" s="1"/>
  <c r="B392" i="14"/>
  <c r="O391" i="14"/>
  <c r="P391" i="14" s="1"/>
  <c r="N391" i="14"/>
  <c r="C391" i="14"/>
  <c r="D391" i="14" s="1" a="1"/>
  <c r="D391" i="14" s="1"/>
  <c r="B391" i="14"/>
  <c r="O390" i="14"/>
  <c r="P390" i="14" s="1"/>
  <c r="N390" i="14"/>
  <c r="C390" i="14"/>
  <c r="D390" i="14" s="1" a="1"/>
  <c r="D390" i="14" s="1"/>
  <c r="B390" i="14"/>
  <c r="O389" i="14"/>
  <c r="P389" i="14" s="1"/>
  <c r="N389" i="14"/>
  <c r="C389" i="14"/>
  <c r="D389" i="14" s="1" a="1"/>
  <c r="D389" i="14" s="1"/>
  <c r="B389" i="14"/>
  <c r="O388" i="14"/>
  <c r="P388" i="14" s="1"/>
  <c r="N388" i="14"/>
  <c r="C388" i="14"/>
  <c r="D388" i="14" s="1" a="1"/>
  <c r="D388" i="14" s="1"/>
  <c r="B388" i="14"/>
  <c r="O387" i="14"/>
  <c r="P387" i="14" s="1"/>
  <c r="N387" i="14"/>
  <c r="C387" i="14"/>
  <c r="D387" i="14" s="1" a="1"/>
  <c r="D387" i="14" s="1"/>
  <c r="B387" i="14"/>
  <c r="O386" i="14"/>
  <c r="P386" i="14" s="1"/>
  <c r="N386" i="14"/>
  <c r="C386" i="14"/>
  <c r="D386" i="14" s="1" a="1"/>
  <c r="D386" i="14" s="1"/>
  <c r="B386" i="14"/>
  <c r="O385" i="14"/>
  <c r="P385" i="14" s="1"/>
  <c r="N385" i="14"/>
  <c r="C385" i="14"/>
  <c r="D385" i="14" s="1" a="1"/>
  <c r="D385" i="14" s="1"/>
  <c r="B385" i="14"/>
  <c r="O384" i="14"/>
  <c r="P384" i="14" s="1"/>
  <c r="N384" i="14"/>
  <c r="C384" i="14"/>
  <c r="D384" i="14" s="1" a="1"/>
  <c r="D384" i="14" s="1"/>
  <c r="B384" i="14"/>
  <c r="O383" i="14"/>
  <c r="P383" i="14" s="1"/>
  <c r="N383" i="14"/>
  <c r="C383" i="14"/>
  <c r="D383" i="14" s="1" a="1"/>
  <c r="D383" i="14" s="1"/>
  <c r="B383" i="14"/>
  <c r="O382" i="14"/>
  <c r="P382" i="14" s="1"/>
  <c r="N382" i="14"/>
  <c r="C382" i="14"/>
  <c r="D382" i="14" s="1" a="1"/>
  <c r="D382" i="14" s="1"/>
  <c r="B382" i="14"/>
  <c r="O381" i="14"/>
  <c r="P381" i="14" s="1"/>
  <c r="N381" i="14"/>
  <c r="C381" i="14"/>
  <c r="D381" i="14" s="1" a="1"/>
  <c r="D381" i="14" s="1"/>
  <c r="B381" i="14"/>
  <c r="O380" i="14"/>
  <c r="P380" i="14" s="1"/>
  <c r="N380" i="14"/>
  <c r="C380" i="14"/>
  <c r="D380" i="14" s="1" a="1"/>
  <c r="D380" i="14" s="1"/>
  <c r="B380" i="14"/>
  <c r="O379" i="14"/>
  <c r="P379" i="14" s="1"/>
  <c r="N379" i="14"/>
  <c r="C379" i="14"/>
  <c r="D379" i="14" s="1" a="1"/>
  <c r="D379" i="14" s="1"/>
  <c r="B379" i="14"/>
  <c r="O378" i="14"/>
  <c r="P378" i="14" s="1"/>
  <c r="N378" i="14"/>
  <c r="C378" i="14"/>
  <c r="D378" i="14" s="1" a="1"/>
  <c r="D378" i="14" s="1"/>
  <c r="B378" i="14"/>
  <c r="O377" i="14"/>
  <c r="P377" i="14" s="1"/>
  <c r="N377" i="14"/>
  <c r="C377" i="14"/>
  <c r="D377" i="14" s="1" a="1"/>
  <c r="D377" i="14" s="1"/>
  <c r="B377" i="14"/>
  <c r="O376" i="14"/>
  <c r="P376" i="14" s="1"/>
  <c r="N376" i="14"/>
  <c r="C376" i="14"/>
  <c r="D376" i="14" s="1" a="1"/>
  <c r="D376" i="14" s="1"/>
  <c r="B376" i="14"/>
  <c r="O375" i="14"/>
  <c r="P375" i="14" s="1"/>
  <c r="N375" i="14"/>
  <c r="C375" i="14"/>
  <c r="D375" i="14" s="1" a="1"/>
  <c r="D375" i="14" s="1"/>
  <c r="B375" i="14"/>
  <c r="O374" i="14"/>
  <c r="P374" i="14" s="1"/>
  <c r="N374" i="14"/>
  <c r="C374" i="14"/>
  <c r="D374" i="14" s="1" a="1"/>
  <c r="D374" i="14" s="1"/>
  <c r="B374" i="14"/>
  <c r="O373" i="14"/>
  <c r="P373" i="14" s="1"/>
  <c r="N373" i="14"/>
  <c r="C373" i="14"/>
  <c r="D373" i="14" s="1" a="1"/>
  <c r="D373" i="14" s="1"/>
  <c r="B373" i="14"/>
  <c r="O372" i="14"/>
  <c r="P372" i="14" s="1"/>
  <c r="N372" i="14"/>
  <c r="C372" i="14"/>
  <c r="D372" i="14" s="1" a="1"/>
  <c r="D372" i="14" s="1"/>
  <c r="B372" i="14"/>
  <c r="O371" i="14"/>
  <c r="P371" i="14" s="1"/>
  <c r="N371" i="14"/>
  <c r="C371" i="14"/>
  <c r="D371" i="14" s="1" a="1"/>
  <c r="D371" i="14" s="1"/>
  <c r="B371" i="14"/>
  <c r="O370" i="14"/>
  <c r="P370" i="14" s="1"/>
  <c r="N370" i="14"/>
  <c r="C370" i="14"/>
  <c r="D370" i="14" s="1" a="1"/>
  <c r="D370" i="14" s="1"/>
  <c r="B370" i="14"/>
  <c r="O369" i="14"/>
  <c r="P369" i="14" s="1"/>
  <c r="N369" i="14"/>
  <c r="C369" i="14"/>
  <c r="D369" i="14" s="1" a="1"/>
  <c r="D369" i="14" s="1"/>
  <c r="B369" i="14"/>
  <c r="O368" i="14"/>
  <c r="P368" i="14" s="1"/>
  <c r="N368" i="14"/>
  <c r="C368" i="14"/>
  <c r="D368" i="14" s="1" a="1"/>
  <c r="D368" i="14" s="1"/>
  <c r="B368" i="14"/>
  <c r="O367" i="14"/>
  <c r="P367" i="14" s="1"/>
  <c r="N367" i="14"/>
  <c r="C367" i="14"/>
  <c r="D367" i="14" s="1" a="1"/>
  <c r="D367" i="14" s="1"/>
  <c r="B367" i="14"/>
  <c r="O366" i="14"/>
  <c r="P366" i="14" s="1"/>
  <c r="N366" i="14"/>
  <c r="C366" i="14"/>
  <c r="D366" i="14" s="1" a="1"/>
  <c r="D366" i="14" s="1"/>
  <c r="B366" i="14"/>
  <c r="O365" i="14"/>
  <c r="P365" i="14" s="1"/>
  <c r="N365" i="14"/>
  <c r="C365" i="14"/>
  <c r="D365" i="14" s="1" a="1"/>
  <c r="D365" i="14" s="1"/>
  <c r="B365" i="14"/>
  <c r="O364" i="14"/>
  <c r="P364" i="14" s="1"/>
  <c r="N364" i="14"/>
  <c r="C364" i="14"/>
  <c r="D364" i="14" s="1" a="1"/>
  <c r="D364" i="14" s="1"/>
  <c r="B364" i="14"/>
  <c r="O363" i="14"/>
  <c r="P363" i="14" s="1"/>
  <c r="N363" i="14"/>
  <c r="C363" i="14"/>
  <c r="D363" i="14" s="1" a="1"/>
  <c r="D363" i="14" s="1"/>
  <c r="B363" i="14"/>
  <c r="O362" i="14"/>
  <c r="P362" i="14" s="1"/>
  <c r="N362" i="14"/>
  <c r="C362" i="14"/>
  <c r="D362" i="14" s="1" a="1"/>
  <c r="D362" i="14" s="1"/>
  <c r="B362" i="14"/>
  <c r="O361" i="14"/>
  <c r="P361" i="14" s="1"/>
  <c r="N361" i="14"/>
  <c r="C361" i="14"/>
  <c r="D361" i="14" s="1" a="1"/>
  <c r="D361" i="14" s="1"/>
  <c r="B361" i="14"/>
  <c r="O360" i="14"/>
  <c r="P360" i="14" s="1"/>
  <c r="N360" i="14"/>
  <c r="C360" i="14"/>
  <c r="D360" i="14" s="1" a="1"/>
  <c r="D360" i="14" s="1"/>
  <c r="B360" i="14"/>
  <c r="O359" i="14"/>
  <c r="P359" i="14" s="1"/>
  <c r="N359" i="14"/>
  <c r="C359" i="14"/>
  <c r="D359" i="14" s="1" a="1"/>
  <c r="D359" i="14" s="1"/>
  <c r="B359" i="14"/>
  <c r="O358" i="14"/>
  <c r="P358" i="14" s="1"/>
  <c r="N358" i="14"/>
  <c r="C358" i="14"/>
  <c r="D358" i="14" s="1" a="1"/>
  <c r="D358" i="14" s="1"/>
  <c r="B358" i="14"/>
  <c r="O357" i="14"/>
  <c r="P357" i="14" s="1"/>
  <c r="N357" i="14"/>
  <c r="C357" i="14"/>
  <c r="D357" i="14" s="1" a="1"/>
  <c r="D357" i="14" s="1"/>
  <c r="B357" i="14"/>
  <c r="O356" i="14"/>
  <c r="P356" i="14" s="1"/>
  <c r="N356" i="14"/>
  <c r="C356" i="14"/>
  <c r="D356" i="14" s="1" a="1"/>
  <c r="D356" i="14" s="1"/>
  <c r="B356" i="14"/>
  <c r="O355" i="14"/>
  <c r="P355" i="14" s="1"/>
  <c r="N355" i="14"/>
  <c r="C355" i="14"/>
  <c r="D355" i="14" s="1" a="1"/>
  <c r="D355" i="14" s="1"/>
  <c r="B355" i="14"/>
  <c r="O354" i="14"/>
  <c r="P354" i="14" s="1"/>
  <c r="N354" i="14"/>
  <c r="C354" i="14"/>
  <c r="D354" i="14" s="1" a="1"/>
  <c r="D354" i="14" s="1"/>
  <c r="B354" i="14"/>
  <c r="O353" i="14"/>
  <c r="P353" i="14" s="1"/>
  <c r="N353" i="14"/>
  <c r="C353" i="14"/>
  <c r="D353" i="14" s="1" a="1"/>
  <c r="D353" i="14" s="1"/>
  <c r="B353" i="14"/>
  <c r="O352" i="14"/>
  <c r="P352" i="14" s="1"/>
  <c r="N352" i="14"/>
  <c r="C352" i="14"/>
  <c r="D352" i="14" s="1" a="1"/>
  <c r="D352" i="14" s="1"/>
  <c r="B352" i="14"/>
  <c r="O351" i="14"/>
  <c r="P351" i="14" s="1"/>
  <c r="N351" i="14"/>
  <c r="C351" i="14"/>
  <c r="D351" i="14" s="1" a="1"/>
  <c r="D351" i="14" s="1"/>
  <c r="B351" i="14"/>
  <c r="O350" i="14"/>
  <c r="P350" i="14" s="1"/>
  <c r="N350" i="14"/>
  <c r="C350" i="14"/>
  <c r="D350" i="14" s="1" a="1"/>
  <c r="D350" i="14" s="1"/>
  <c r="B350" i="14"/>
  <c r="O349" i="14"/>
  <c r="P349" i="14" s="1"/>
  <c r="N349" i="14"/>
  <c r="C349" i="14"/>
  <c r="D349" i="14" s="1" a="1"/>
  <c r="D349" i="14" s="1"/>
  <c r="B349" i="14"/>
  <c r="O348" i="14"/>
  <c r="P348" i="14" s="1"/>
  <c r="N348" i="14"/>
  <c r="C348" i="14"/>
  <c r="D348" i="14" s="1" a="1"/>
  <c r="D348" i="14" s="1"/>
  <c r="B348" i="14"/>
  <c r="O347" i="14"/>
  <c r="P347" i="14" s="1"/>
  <c r="N347" i="14"/>
  <c r="C347" i="14"/>
  <c r="D347" i="14" s="1" a="1"/>
  <c r="D347" i="14" s="1"/>
  <c r="B347" i="14"/>
  <c r="O346" i="14"/>
  <c r="P346" i="14" s="1"/>
  <c r="N346" i="14"/>
  <c r="C346" i="14"/>
  <c r="D346" i="14" s="1" a="1"/>
  <c r="D346" i="14" s="1"/>
  <c r="B346" i="14"/>
  <c r="O345" i="14"/>
  <c r="P345" i="14" s="1"/>
  <c r="N345" i="14"/>
  <c r="C345" i="14"/>
  <c r="D345" i="14" s="1" a="1"/>
  <c r="D345" i="14" s="1"/>
  <c r="B345" i="14"/>
  <c r="O344" i="14"/>
  <c r="P344" i="14" s="1"/>
  <c r="N344" i="14"/>
  <c r="C344" i="14"/>
  <c r="D344" i="14" s="1" a="1"/>
  <c r="D344" i="14" s="1"/>
  <c r="B344" i="14"/>
  <c r="O343" i="14"/>
  <c r="P343" i="14" s="1"/>
  <c r="N343" i="14"/>
  <c r="C343" i="14"/>
  <c r="D343" i="14" s="1" a="1"/>
  <c r="D343" i="14" s="1"/>
  <c r="B343" i="14"/>
  <c r="O342" i="14"/>
  <c r="P342" i="14" s="1"/>
  <c r="N342" i="14"/>
  <c r="C342" i="14"/>
  <c r="D342" i="14" s="1" a="1"/>
  <c r="D342" i="14" s="1"/>
  <c r="B342" i="14"/>
  <c r="O341" i="14"/>
  <c r="P341" i="14" s="1"/>
  <c r="N341" i="14"/>
  <c r="C341" i="14"/>
  <c r="D341" i="14" s="1" a="1"/>
  <c r="D341" i="14" s="1"/>
  <c r="B341" i="14"/>
  <c r="O340" i="14"/>
  <c r="P340" i="14" s="1"/>
  <c r="N340" i="14"/>
  <c r="C340" i="14"/>
  <c r="D340" i="14" s="1" a="1"/>
  <c r="D340" i="14" s="1"/>
  <c r="B340" i="14"/>
  <c r="O339" i="14"/>
  <c r="P339" i="14" s="1"/>
  <c r="N339" i="14"/>
  <c r="C339" i="14"/>
  <c r="D339" i="14" s="1" a="1"/>
  <c r="D339" i="14" s="1"/>
  <c r="B339" i="14"/>
  <c r="O338" i="14"/>
  <c r="P338" i="14" s="1"/>
  <c r="N338" i="14"/>
  <c r="C338" i="14"/>
  <c r="D338" i="14" s="1" a="1"/>
  <c r="D338" i="14" s="1"/>
  <c r="B338" i="14"/>
  <c r="O337" i="14"/>
  <c r="P337" i="14" s="1"/>
  <c r="N337" i="14"/>
  <c r="C337" i="14"/>
  <c r="D337" i="14" s="1" a="1"/>
  <c r="D337" i="14" s="1"/>
  <c r="B337" i="14"/>
  <c r="O336" i="14"/>
  <c r="P336" i="14" s="1"/>
  <c r="N336" i="14"/>
  <c r="C336" i="14"/>
  <c r="D336" i="14" s="1" a="1"/>
  <c r="D336" i="14" s="1"/>
  <c r="B336" i="14"/>
  <c r="O335" i="14"/>
  <c r="P335" i="14" s="1"/>
  <c r="N335" i="14"/>
  <c r="C335" i="14"/>
  <c r="D335" i="14" s="1" a="1"/>
  <c r="D335" i="14" s="1"/>
  <c r="B335" i="14"/>
  <c r="O334" i="14"/>
  <c r="P334" i="14" s="1"/>
  <c r="N334" i="14"/>
  <c r="C334" i="14"/>
  <c r="D334" i="14" s="1" a="1"/>
  <c r="D334" i="14" s="1"/>
  <c r="B334" i="14"/>
  <c r="O333" i="14"/>
  <c r="P333" i="14" s="1"/>
  <c r="N333" i="14"/>
  <c r="C333" i="14"/>
  <c r="D333" i="14" s="1" a="1"/>
  <c r="D333" i="14" s="1"/>
  <c r="B333" i="14"/>
  <c r="O332" i="14"/>
  <c r="P332" i="14" s="1"/>
  <c r="N332" i="14"/>
  <c r="C332" i="14"/>
  <c r="D332" i="14" s="1" a="1"/>
  <c r="D332" i="14" s="1"/>
  <c r="B332" i="14"/>
  <c r="O331" i="14"/>
  <c r="P331" i="14" s="1"/>
  <c r="N331" i="14"/>
  <c r="C331" i="14"/>
  <c r="D331" i="14" s="1" a="1"/>
  <c r="D331" i="14" s="1"/>
  <c r="B331" i="14"/>
  <c r="O330" i="14"/>
  <c r="P330" i="14" s="1"/>
  <c r="N330" i="14"/>
  <c r="C330" i="14"/>
  <c r="D330" i="14" s="1" a="1"/>
  <c r="D330" i="14" s="1"/>
  <c r="B330" i="14"/>
  <c r="O329" i="14"/>
  <c r="P329" i="14" s="1"/>
  <c r="N329" i="14"/>
  <c r="C329" i="14"/>
  <c r="D329" i="14" s="1" a="1"/>
  <c r="D329" i="14" s="1"/>
  <c r="B329" i="14"/>
  <c r="O328" i="14"/>
  <c r="P328" i="14" s="1"/>
  <c r="N328" i="14"/>
  <c r="C328" i="14"/>
  <c r="D328" i="14" s="1" a="1"/>
  <c r="D328" i="14" s="1"/>
  <c r="B328" i="14"/>
  <c r="O327" i="14"/>
  <c r="P327" i="14" s="1"/>
  <c r="N327" i="14"/>
  <c r="C327" i="14"/>
  <c r="D327" i="14" s="1" a="1"/>
  <c r="D327" i="14" s="1"/>
  <c r="B327" i="14"/>
  <c r="O326" i="14"/>
  <c r="P326" i="14" s="1"/>
  <c r="N326" i="14"/>
  <c r="C326" i="14"/>
  <c r="D326" i="14" s="1" a="1"/>
  <c r="D326" i="14" s="1"/>
  <c r="B326" i="14"/>
  <c r="O325" i="14"/>
  <c r="P325" i="14" s="1"/>
  <c r="N325" i="14"/>
  <c r="C325" i="14"/>
  <c r="D325" i="14" s="1" a="1"/>
  <c r="D325" i="14" s="1"/>
  <c r="B325" i="14"/>
  <c r="O324" i="14"/>
  <c r="P324" i="14" s="1"/>
  <c r="N324" i="14"/>
  <c r="C324" i="14"/>
  <c r="D324" i="14" s="1" a="1"/>
  <c r="D324" i="14" s="1"/>
  <c r="B324" i="14"/>
  <c r="O323" i="14"/>
  <c r="P323" i="14" s="1"/>
  <c r="N323" i="14"/>
  <c r="C323" i="14"/>
  <c r="D323" i="14" s="1" a="1"/>
  <c r="D323" i="14" s="1"/>
  <c r="B323" i="14"/>
  <c r="O322" i="14"/>
  <c r="P322" i="14" s="1"/>
  <c r="N322" i="14"/>
  <c r="C322" i="14"/>
  <c r="D322" i="14" s="1" a="1"/>
  <c r="D322" i="14" s="1"/>
  <c r="B322" i="14"/>
  <c r="O321" i="14"/>
  <c r="P321" i="14" s="1"/>
  <c r="N321" i="14"/>
  <c r="C321" i="14"/>
  <c r="D321" i="14" s="1" a="1"/>
  <c r="D321" i="14" s="1"/>
  <c r="B321" i="14"/>
  <c r="O320" i="14"/>
  <c r="P320" i="14" s="1"/>
  <c r="N320" i="14"/>
  <c r="C320" i="14"/>
  <c r="D320" i="14" s="1" a="1"/>
  <c r="D320" i="14" s="1"/>
  <c r="B320" i="14"/>
  <c r="O319" i="14"/>
  <c r="P319" i="14" s="1"/>
  <c r="N319" i="14"/>
  <c r="C319" i="14"/>
  <c r="D319" i="14" s="1" a="1"/>
  <c r="D319" i="14" s="1"/>
  <c r="B319" i="14"/>
  <c r="O318" i="14"/>
  <c r="P318" i="14" s="1"/>
  <c r="N318" i="14"/>
  <c r="C318" i="14"/>
  <c r="D318" i="14" s="1" a="1"/>
  <c r="D318" i="14" s="1"/>
  <c r="B318" i="14"/>
  <c r="O317" i="14"/>
  <c r="P317" i="14" s="1"/>
  <c r="N317" i="14"/>
  <c r="C317" i="14"/>
  <c r="D317" i="14" s="1" a="1"/>
  <c r="D317" i="14" s="1"/>
  <c r="B317" i="14"/>
  <c r="O316" i="14"/>
  <c r="P316" i="14" s="1"/>
  <c r="N316" i="14"/>
  <c r="C316" i="14"/>
  <c r="D316" i="14" s="1" a="1"/>
  <c r="D316" i="14" s="1"/>
  <c r="B316" i="14"/>
  <c r="O315" i="14"/>
  <c r="P315" i="14" s="1"/>
  <c r="N315" i="14"/>
  <c r="C315" i="14"/>
  <c r="D315" i="14" s="1" a="1"/>
  <c r="D315" i="14" s="1"/>
  <c r="B315" i="14"/>
  <c r="O314" i="14"/>
  <c r="P314" i="14" s="1"/>
  <c r="N314" i="14"/>
  <c r="C314" i="14"/>
  <c r="D314" i="14" s="1" a="1"/>
  <c r="D314" i="14" s="1"/>
  <c r="B314" i="14"/>
  <c r="O313" i="14"/>
  <c r="P313" i="14" s="1"/>
  <c r="N313" i="14"/>
  <c r="C313" i="14"/>
  <c r="D313" i="14" s="1" a="1"/>
  <c r="D313" i="14" s="1"/>
  <c r="B313" i="14"/>
  <c r="O312" i="14"/>
  <c r="P312" i="14" s="1"/>
  <c r="N312" i="14"/>
  <c r="C312" i="14"/>
  <c r="D312" i="14" s="1" a="1"/>
  <c r="D312" i="14" s="1"/>
  <c r="B312" i="14"/>
  <c r="O311" i="14"/>
  <c r="P311" i="14" s="1"/>
  <c r="N311" i="14"/>
  <c r="C311" i="14"/>
  <c r="D311" i="14" s="1" a="1"/>
  <c r="D311" i="14" s="1"/>
  <c r="B311" i="14"/>
  <c r="O310" i="14"/>
  <c r="P310" i="14" s="1"/>
  <c r="N310" i="14"/>
  <c r="C310" i="14"/>
  <c r="D310" i="14" s="1" a="1"/>
  <c r="D310" i="14" s="1"/>
  <c r="B310" i="14"/>
  <c r="O309" i="14"/>
  <c r="P309" i="14" s="1"/>
  <c r="N309" i="14"/>
  <c r="C309" i="14"/>
  <c r="D309" i="14" s="1" a="1"/>
  <c r="D309" i="14" s="1"/>
  <c r="B309" i="14"/>
  <c r="O308" i="14"/>
  <c r="P308" i="14" s="1"/>
  <c r="N308" i="14"/>
  <c r="C308" i="14"/>
  <c r="D308" i="14" s="1" a="1"/>
  <c r="D308" i="14" s="1"/>
  <c r="B308" i="14"/>
  <c r="O307" i="14"/>
  <c r="P307" i="14" s="1"/>
  <c r="N307" i="14"/>
  <c r="C307" i="14"/>
  <c r="D307" i="14" s="1" a="1"/>
  <c r="D307" i="14" s="1"/>
  <c r="B307" i="14"/>
  <c r="O306" i="14"/>
  <c r="P306" i="14" s="1"/>
  <c r="N306" i="14"/>
  <c r="C306" i="14"/>
  <c r="D306" i="14" s="1" a="1"/>
  <c r="D306" i="14" s="1"/>
  <c r="B306" i="14"/>
  <c r="O305" i="14"/>
  <c r="P305" i="14" s="1"/>
  <c r="N305" i="14"/>
  <c r="C305" i="14"/>
  <c r="D305" i="14" s="1" a="1"/>
  <c r="D305" i="14" s="1"/>
  <c r="B305" i="14"/>
  <c r="O304" i="14"/>
  <c r="P304" i="14" s="1"/>
  <c r="N304" i="14"/>
  <c r="C304" i="14"/>
  <c r="D304" i="14" s="1" a="1"/>
  <c r="D304" i="14" s="1"/>
  <c r="B304" i="14"/>
  <c r="O303" i="14"/>
  <c r="P303" i="14" s="1"/>
  <c r="N303" i="14"/>
  <c r="C303" i="14"/>
  <c r="D303" i="14" s="1" a="1"/>
  <c r="D303" i="14" s="1"/>
  <c r="B303" i="14"/>
  <c r="O302" i="14"/>
  <c r="P302" i="14" s="1"/>
  <c r="N302" i="14"/>
  <c r="C302" i="14"/>
  <c r="D302" i="14" s="1" a="1"/>
  <c r="D302" i="14" s="1"/>
  <c r="B302" i="14"/>
  <c r="O301" i="14"/>
  <c r="P301" i="14" s="1"/>
  <c r="N301" i="14"/>
  <c r="C301" i="14"/>
  <c r="D301" i="14" s="1" a="1"/>
  <c r="D301" i="14" s="1"/>
  <c r="B301" i="14"/>
  <c r="O300" i="14"/>
  <c r="P300" i="14" s="1"/>
  <c r="N300" i="14"/>
  <c r="C300" i="14"/>
  <c r="D300" i="14" s="1" a="1"/>
  <c r="D300" i="14" s="1"/>
  <c r="B300" i="14"/>
  <c r="O299" i="14"/>
  <c r="P299" i="14" s="1"/>
  <c r="N299" i="14"/>
  <c r="C299" i="14"/>
  <c r="D299" i="14" s="1" a="1"/>
  <c r="D299" i="14" s="1"/>
  <c r="B299" i="14"/>
  <c r="O298" i="14"/>
  <c r="P298" i="14" s="1"/>
  <c r="N298" i="14"/>
  <c r="C298" i="14"/>
  <c r="D298" i="14" s="1" a="1"/>
  <c r="D298" i="14" s="1"/>
  <c r="B298" i="14"/>
  <c r="O297" i="14"/>
  <c r="P297" i="14" s="1"/>
  <c r="N297" i="14"/>
  <c r="C297" i="14"/>
  <c r="D297" i="14" s="1" a="1"/>
  <c r="D297" i="14" s="1"/>
  <c r="B297" i="14"/>
  <c r="O296" i="14"/>
  <c r="P296" i="14" s="1"/>
  <c r="N296" i="14"/>
  <c r="C296" i="14"/>
  <c r="D296" i="14" s="1" a="1"/>
  <c r="D296" i="14" s="1"/>
  <c r="B296" i="14"/>
  <c r="O295" i="14"/>
  <c r="P295" i="14" s="1"/>
  <c r="N295" i="14"/>
  <c r="C295" i="14"/>
  <c r="D295" i="14" s="1" a="1"/>
  <c r="D295" i="14" s="1"/>
  <c r="B295" i="14"/>
  <c r="O294" i="14"/>
  <c r="P294" i="14" s="1"/>
  <c r="N294" i="14"/>
  <c r="C294" i="14"/>
  <c r="D294" i="14" s="1" a="1"/>
  <c r="D294" i="14" s="1"/>
  <c r="B294" i="14"/>
  <c r="O293" i="14"/>
  <c r="P293" i="14" s="1"/>
  <c r="N293" i="14"/>
  <c r="C293" i="14"/>
  <c r="D293" i="14" s="1" a="1"/>
  <c r="D293" i="14" s="1"/>
  <c r="B293" i="14"/>
  <c r="O292" i="14"/>
  <c r="P292" i="14" s="1"/>
  <c r="N292" i="14"/>
  <c r="C292" i="14"/>
  <c r="D292" i="14" s="1" a="1"/>
  <c r="D292" i="14" s="1"/>
  <c r="B292" i="14"/>
  <c r="O291" i="14"/>
  <c r="P291" i="14" s="1"/>
  <c r="N291" i="14"/>
  <c r="C291" i="14"/>
  <c r="D291" i="14" s="1" a="1"/>
  <c r="D291" i="14" s="1"/>
  <c r="B291" i="14"/>
  <c r="O290" i="14"/>
  <c r="P290" i="14" s="1"/>
  <c r="N290" i="14"/>
  <c r="C290" i="14"/>
  <c r="D290" i="14" s="1" a="1"/>
  <c r="D290" i="14" s="1"/>
  <c r="B290" i="14"/>
  <c r="O289" i="14"/>
  <c r="P289" i="14" s="1"/>
  <c r="N289" i="14"/>
  <c r="C289" i="14"/>
  <c r="D289" i="14" s="1" a="1"/>
  <c r="D289" i="14" s="1"/>
  <c r="B289" i="14"/>
  <c r="O288" i="14"/>
  <c r="P288" i="14" s="1"/>
  <c r="N288" i="14"/>
  <c r="C288" i="14"/>
  <c r="D288" i="14" s="1" a="1"/>
  <c r="D288" i="14" s="1"/>
  <c r="B288" i="14"/>
  <c r="O287" i="14"/>
  <c r="P287" i="14" s="1"/>
  <c r="N287" i="14"/>
  <c r="C287" i="14"/>
  <c r="D287" i="14" s="1" a="1"/>
  <c r="D287" i="14" s="1"/>
  <c r="B287" i="14"/>
  <c r="O286" i="14"/>
  <c r="P286" i="14" s="1"/>
  <c r="N286" i="14"/>
  <c r="C286" i="14"/>
  <c r="D286" i="14" s="1" a="1"/>
  <c r="D286" i="14" s="1"/>
  <c r="B286" i="14"/>
  <c r="O285" i="14"/>
  <c r="P285" i="14" s="1"/>
  <c r="N285" i="14"/>
  <c r="C285" i="14"/>
  <c r="D285" i="14" s="1" a="1"/>
  <c r="D285" i="14" s="1"/>
  <c r="B285" i="14"/>
  <c r="O284" i="14"/>
  <c r="P284" i="14" s="1"/>
  <c r="N284" i="14"/>
  <c r="C284" i="14"/>
  <c r="D284" i="14" s="1" a="1"/>
  <c r="D284" i="14" s="1"/>
  <c r="B284" i="14"/>
  <c r="O283" i="14"/>
  <c r="P283" i="14" s="1"/>
  <c r="N283" i="14"/>
  <c r="C283" i="14"/>
  <c r="D283" i="14" s="1" a="1"/>
  <c r="D283" i="14" s="1"/>
  <c r="B283" i="14"/>
  <c r="O282" i="14"/>
  <c r="P282" i="14" s="1"/>
  <c r="N282" i="14"/>
  <c r="C282" i="14"/>
  <c r="D282" i="14" s="1" a="1"/>
  <c r="D282" i="14" s="1"/>
  <c r="B282" i="14"/>
  <c r="O281" i="14"/>
  <c r="P281" i="14" s="1"/>
  <c r="N281" i="14"/>
  <c r="C281" i="14"/>
  <c r="D281" i="14" s="1" a="1"/>
  <c r="D281" i="14" s="1"/>
  <c r="B281" i="14"/>
  <c r="O280" i="14"/>
  <c r="P280" i="14" s="1"/>
  <c r="N280" i="14"/>
  <c r="C280" i="14"/>
  <c r="D280" i="14" s="1" a="1"/>
  <c r="D280" i="14" s="1"/>
  <c r="B280" i="14"/>
  <c r="O279" i="14"/>
  <c r="P279" i="14" s="1"/>
  <c r="N279" i="14"/>
  <c r="C279" i="14"/>
  <c r="D279" i="14" s="1" a="1"/>
  <c r="D279" i="14" s="1"/>
  <c r="B279" i="14"/>
  <c r="O278" i="14"/>
  <c r="P278" i="14" s="1"/>
  <c r="N278" i="14"/>
  <c r="C278" i="14"/>
  <c r="D278" i="14" s="1" a="1"/>
  <c r="D278" i="14" s="1"/>
  <c r="B278" i="14"/>
  <c r="O277" i="14"/>
  <c r="P277" i="14" s="1"/>
  <c r="N277" i="14"/>
  <c r="C277" i="14"/>
  <c r="D277" i="14" s="1" a="1"/>
  <c r="D277" i="14" s="1"/>
  <c r="B277" i="14"/>
  <c r="O276" i="14"/>
  <c r="P276" i="14" s="1"/>
  <c r="N276" i="14"/>
  <c r="C276" i="14"/>
  <c r="D276" i="14" s="1" a="1"/>
  <c r="D276" i="14" s="1"/>
  <c r="B276" i="14"/>
  <c r="O275" i="14"/>
  <c r="P275" i="14" s="1"/>
  <c r="N275" i="14"/>
  <c r="C275" i="14"/>
  <c r="D275" i="14" s="1" a="1"/>
  <c r="D275" i="14" s="1"/>
  <c r="B275" i="14"/>
  <c r="O274" i="14"/>
  <c r="P274" i="14" s="1"/>
  <c r="N274" i="14"/>
  <c r="C274" i="14"/>
  <c r="D274" i="14" s="1" a="1"/>
  <c r="D274" i="14" s="1"/>
  <c r="B274" i="14"/>
  <c r="O273" i="14"/>
  <c r="P273" i="14" s="1"/>
  <c r="N273" i="14"/>
  <c r="C273" i="14"/>
  <c r="D273" i="14" s="1" a="1"/>
  <c r="D273" i="14" s="1"/>
  <c r="B273" i="14"/>
  <c r="O272" i="14"/>
  <c r="P272" i="14" s="1"/>
  <c r="N272" i="14"/>
  <c r="C272" i="14"/>
  <c r="D272" i="14" s="1" a="1"/>
  <c r="D272" i="14" s="1"/>
  <c r="B272" i="14"/>
  <c r="O271" i="14"/>
  <c r="P271" i="14" s="1"/>
  <c r="N271" i="14"/>
  <c r="C271" i="14"/>
  <c r="D271" i="14" s="1" a="1"/>
  <c r="D271" i="14" s="1"/>
  <c r="B271" i="14"/>
  <c r="O270" i="14"/>
  <c r="P270" i="14" s="1"/>
  <c r="N270" i="14"/>
  <c r="C270" i="14"/>
  <c r="D270" i="14" s="1" a="1"/>
  <c r="D270" i="14" s="1"/>
  <c r="B270" i="14"/>
  <c r="O269" i="14"/>
  <c r="P269" i="14" s="1"/>
  <c r="N269" i="14"/>
  <c r="C269" i="14"/>
  <c r="D269" i="14" s="1" a="1"/>
  <c r="D269" i="14" s="1"/>
  <c r="B269" i="14"/>
  <c r="O268" i="14"/>
  <c r="P268" i="14" s="1"/>
  <c r="N268" i="14"/>
  <c r="C268" i="14"/>
  <c r="D268" i="14" s="1" a="1"/>
  <c r="D268" i="14" s="1"/>
  <c r="B268" i="14"/>
  <c r="O267" i="14"/>
  <c r="P267" i="14" s="1"/>
  <c r="N267" i="14"/>
  <c r="C267" i="14"/>
  <c r="D267" i="14" s="1" a="1"/>
  <c r="D267" i="14" s="1"/>
  <c r="B267" i="14"/>
  <c r="O266" i="14"/>
  <c r="P266" i="14" s="1"/>
  <c r="N266" i="14"/>
  <c r="C266" i="14"/>
  <c r="D266" i="14" s="1" a="1"/>
  <c r="D266" i="14" s="1"/>
  <c r="B266" i="14"/>
  <c r="O265" i="14"/>
  <c r="P265" i="14" s="1"/>
  <c r="N265" i="14"/>
  <c r="C265" i="14"/>
  <c r="D265" i="14" s="1" a="1"/>
  <c r="D265" i="14" s="1"/>
  <c r="B265" i="14"/>
  <c r="O264" i="14"/>
  <c r="P264" i="14" s="1"/>
  <c r="N264" i="14"/>
  <c r="C264" i="14"/>
  <c r="D264" i="14" s="1" a="1"/>
  <c r="D264" i="14" s="1"/>
  <c r="B264" i="14"/>
  <c r="O263" i="14"/>
  <c r="P263" i="14" s="1"/>
  <c r="N263" i="14"/>
  <c r="C263" i="14"/>
  <c r="D263" i="14" s="1" a="1"/>
  <c r="D263" i="14" s="1"/>
  <c r="B263" i="14"/>
  <c r="O262" i="14"/>
  <c r="P262" i="14" s="1"/>
  <c r="N262" i="14"/>
  <c r="C262" i="14"/>
  <c r="D262" i="14" s="1" a="1"/>
  <c r="D262" i="14" s="1"/>
  <c r="B262" i="14"/>
  <c r="O261" i="14"/>
  <c r="P261" i="14" s="1"/>
  <c r="N261" i="14"/>
  <c r="C261" i="14"/>
  <c r="D261" i="14" s="1" a="1"/>
  <c r="D261" i="14" s="1"/>
  <c r="B261" i="14"/>
  <c r="O260" i="14"/>
  <c r="P260" i="14" s="1"/>
  <c r="N260" i="14"/>
  <c r="C260" i="14"/>
  <c r="D260" i="14" s="1" a="1"/>
  <c r="D260" i="14" s="1"/>
  <c r="B260" i="14"/>
  <c r="O259" i="14"/>
  <c r="P259" i="14" s="1"/>
  <c r="N259" i="14"/>
  <c r="C259" i="14"/>
  <c r="D259" i="14" s="1" a="1"/>
  <c r="D259" i="14" s="1"/>
  <c r="B259" i="14"/>
  <c r="O258" i="14"/>
  <c r="P258" i="14" s="1"/>
  <c r="N258" i="14"/>
  <c r="C258" i="14"/>
  <c r="D258" i="14" s="1" a="1"/>
  <c r="D258" i="14" s="1"/>
  <c r="B258" i="14"/>
  <c r="O257" i="14"/>
  <c r="P257" i="14" s="1"/>
  <c r="N257" i="14"/>
  <c r="C257" i="14"/>
  <c r="D257" i="14" s="1" a="1"/>
  <c r="D257" i="14" s="1"/>
  <c r="B257" i="14"/>
  <c r="O256" i="14"/>
  <c r="P256" i="14" s="1"/>
  <c r="N256" i="14"/>
  <c r="C256" i="14"/>
  <c r="B256" i="14"/>
  <c r="O255" i="14"/>
  <c r="P255" i="14" s="1"/>
  <c r="N255" i="14"/>
  <c r="C255" i="14"/>
  <c r="B255" i="14"/>
  <c r="O254" i="14"/>
  <c r="P254" i="14" s="1"/>
  <c r="N254" i="14"/>
  <c r="C254" i="14"/>
  <c r="D254" i="14" s="1" a="1"/>
  <c r="D254" i="14" s="1"/>
  <c r="B254" i="14"/>
  <c r="O253" i="14"/>
  <c r="P253" i="14" s="1"/>
  <c r="N253" i="14"/>
  <c r="C253" i="14"/>
  <c r="D253" i="14" s="1" a="1"/>
  <c r="D253" i="14" s="1"/>
  <c r="B253" i="14"/>
  <c r="O252" i="14"/>
  <c r="P252" i="14" s="1"/>
  <c r="N252" i="14"/>
  <c r="C252" i="14"/>
  <c r="D252" i="14" s="1" a="1"/>
  <c r="D252" i="14" s="1"/>
  <c r="B252" i="14"/>
  <c r="O251" i="14"/>
  <c r="P251" i="14" s="1"/>
  <c r="N251" i="14"/>
  <c r="C251" i="14"/>
  <c r="D251" i="14" s="1" a="1"/>
  <c r="D251" i="14" s="1"/>
  <c r="B251" i="14"/>
  <c r="O250" i="14"/>
  <c r="P250" i="14" s="1"/>
  <c r="N250" i="14"/>
  <c r="C250" i="14"/>
  <c r="D250" i="14" s="1" a="1"/>
  <c r="D250" i="14" s="1"/>
  <c r="B250" i="14"/>
  <c r="O249" i="14"/>
  <c r="P249" i="14" s="1"/>
  <c r="N249" i="14"/>
  <c r="C249" i="14"/>
  <c r="D249" i="14" s="1" a="1"/>
  <c r="D249" i="14" s="1"/>
  <c r="B249" i="14"/>
  <c r="O248" i="14"/>
  <c r="P248" i="14" s="1"/>
  <c r="N248" i="14"/>
  <c r="C248" i="14"/>
  <c r="D248" i="14" s="1" a="1"/>
  <c r="D248" i="14" s="1"/>
  <c r="B248" i="14"/>
  <c r="O247" i="14"/>
  <c r="P247" i="14" s="1"/>
  <c r="N247" i="14"/>
  <c r="C247" i="14"/>
  <c r="D247" i="14" s="1" a="1"/>
  <c r="D247" i="14" s="1"/>
  <c r="B247" i="14"/>
  <c r="O246" i="14"/>
  <c r="P246" i="14" s="1"/>
  <c r="N246" i="14"/>
  <c r="C246" i="14"/>
  <c r="D246" i="14" s="1" a="1"/>
  <c r="D246" i="14" s="1"/>
  <c r="B246" i="14"/>
  <c r="O245" i="14"/>
  <c r="P245" i="14" s="1"/>
  <c r="N245" i="14"/>
  <c r="C245" i="14"/>
  <c r="D245" i="14" s="1" a="1"/>
  <c r="D245" i="14" s="1"/>
  <c r="B245" i="14"/>
  <c r="O244" i="14"/>
  <c r="P244" i="14" s="1"/>
  <c r="N244" i="14"/>
  <c r="C244" i="14"/>
  <c r="D244" i="14" s="1" a="1"/>
  <c r="D244" i="14" s="1"/>
  <c r="B244" i="14"/>
  <c r="O243" i="14"/>
  <c r="P243" i="14" s="1"/>
  <c r="N243" i="14"/>
  <c r="C243" i="14"/>
  <c r="D243" i="14" s="1" a="1"/>
  <c r="D243" i="14" s="1"/>
  <c r="B243" i="14"/>
  <c r="O242" i="14"/>
  <c r="P242" i="14" s="1"/>
  <c r="N242" i="14"/>
  <c r="C242" i="14"/>
  <c r="D242" i="14" s="1" a="1"/>
  <c r="D242" i="14" s="1"/>
  <c r="B242" i="14"/>
  <c r="O241" i="14"/>
  <c r="P241" i="14" s="1"/>
  <c r="N241" i="14"/>
  <c r="C241" i="14"/>
  <c r="D241" i="14" s="1" a="1"/>
  <c r="D241" i="14" s="1"/>
  <c r="B241" i="14"/>
  <c r="O240" i="14"/>
  <c r="P240" i="14" s="1"/>
  <c r="N240" i="14"/>
  <c r="C240" i="14"/>
  <c r="D240" i="14" s="1" a="1"/>
  <c r="D240" i="14" s="1"/>
  <c r="B240" i="14"/>
  <c r="O239" i="14"/>
  <c r="P239" i="14" s="1"/>
  <c r="N239" i="14"/>
  <c r="C239" i="14"/>
  <c r="D239" i="14" s="1" a="1"/>
  <c r="D239" i="14" s="1"/>
  <c r="B239" i="14"/>
  <c r="O238" i="14"/>
  <c r="P238" i="14" s="1"/>
  <c r="N238" i="14"/>
  <c r="C238" i="14"/>
  <c r="D238" i="14" s="1" a="1"/>
  <c r="D238" i="14" s="1"/>
  <c r="B238" i="14"/>
  <c r="O237" i="14"/>
  <c r="P237" i="14" s="1"/>
  <c r="N237" i="14"/>
  <c r="C237" i="14"/>
  <c r="D237" i="14" s="1" a="1"/>
  <c r="D237" i="14" s="1"/>
  <c r="B237" i="14"/>
  <c r="O236" i="14"/>
  <c r="P236" i="14" s="1"/>
  <c r="N236" i="14"/>
  <c r="C236" i="14"/>
  <c r="D236" i="14" s="1" a="1"/>
  <c r="D236" i="14" s="1"/>
  <c r="B236" i="14"/>
  <c r="O235" i="14"/>
  <c r="P235" i="14" s="1"/>
  <c r="N235" i="14"/>
  <c r="C235" i="14"/>
  <c r="D235" i="14" s="1" a="1"/>
  <c r="D235" i="14" s="1"/>
  <c r="B235" i="14"/>
  <c r="O234" i="14"/>
  <c r="P234" i="14" s="1"/>
  <c r="N234" i="14"/>
  <c r="C234" i="14"/>
  <c r="D234" i="14" s="1" a="1"/>
  <c r="D234" i="14" s="1"/>
  <c r="B234" i="14"/>
  <c r="O233" i="14"/>
  <c r="P233" i="14" s="1"/>
  <c r="N233" i="14"/>
  <c r="C233" i="14"/>
  <c r="D233" i="14" s="1" a="1"/>
  <c r="D233" i="14" s="1"/>
  <c r="B233" i="14"/>
  <c r="O232" i="14"/>
  <c r="P232" i="14" s="1"/>
  <c r="N232" i="14"/>
  <c r="C232" i="14"/>
  <c r="D232" i="14" s="1" a="1"/>
  <c r="D232" i="14" s="1"/>
  <c r="B232" i="14"/>
  <c r="O231" i="14"/>
  <c r="P231" i="14" s="1"/>
  <c r="N231" i="14"/>
  <c r="C231" i="14"/>
  <c r="D231" i="14" s="1" a="1"/>
  <c r="D231" i="14" s="1"/>
  <c r="B231" i="14"/>
  <c r="O230" i="14"/>
  <c r="P230" i="14" s="1"/>
  <c r="N230" i="14"/>
  <c r="C230" i="14"/>
  <c r="D230" i="14" s="1" a="1"/>
  <c r="D230" i="14" s="1"/>
  <c r="B230" i="14"/>
  <c r="O229" i="14"/>
  <c r="P229" i="14" s="1"/>
  <c r="N229" i="14"/>
  <c r="C229" i="14"/>
  <c r="D229" i="14" s="1" a="1"/>
  <c r="D229" i="14" s="1"/>
  <c r="B229" i="14"/>
  <c r="O228" i="14"/>
  <c r="P228" i="14" s="1"/>
  <c r="N228" i="14"/>
  <c r="C228" i="14"/>
  <c r="D228" i="14" s="1" a="1"/>
  <c r="D228" i="14" s="1"/>
  <c r="B228" i="14"/>
  <c r="O227" i="14"/>
  <c r="P227" i="14" s="1"/>
  <c r="N227" i="14"/>
  <c r="C227" i="14"/>
  <c r="D227" i="14" s="1" a="1"/>
  <c r="D227" i="14" s="1"/>
  <c r="B227" i="14"/>
  <c r="O226" i="14"/>
  <c r="P226" i="14" s="1"/>
  <c r="N226" i="14"/>
  <c r="C226" i="14"/>
  <c r="D226" i="14" s="1" a="1"/>
  <c r="D226" i="14" s="1"/>
  <c r="B226" i="14"/>
  <c r="O225" i="14"/>
  <c r="P225" i="14" s="1"/>
  <c r="N225" i="14"/>
  <c r="C225" i="14"/>
  <c r="D225" i="14" s="1" a="1"/>
  <c r="D225" i="14" s="1"/>
  <c r="B225" i="14"/>
  <c r="O224" i="14"/>
  <c r="P224" i="14" s="1"/>
  <c r="N224" i="14"/>
  <c r="C224" i="14"/>
  <c r="D224" i="14" s="1" a="1"/>
  <c r="D224" i="14" s="1"/>
  <c r="B224" i="14"/>
  <c r="O223" i="14"/>
  <c r="P223" i="14" s="1"/>
  <c r="N223" i="14"/>
  <c r="C223" i="14"/>
  <c r="D223" i="14" s="1" a="1"/>
  <c r="D223" i="14" s="1"/>
  <c r="B223" i="14"/>
  <c r="O222" i="14"/>
  <c r="P222" i="14" s="1"/>
  <c r="N222" i="14"/>
  <c r="C222" i="14"/>
  <c r="D222" i="14" s="1" a="1"/>
  <c r="D222" i="14" s="1"/>
  <c r="B222" i="14"/>
  <c r="O221" i="14"/>
  <c r="P221" i="14" s="1"/>
  <c r="N221" i="14"/>
  <c r="C221" i="14"/>
  <c r="D221" i="14" s="1" a="1"/>
  <c r="D221" i="14" s="1"/>
  <c r="B221" i="14"/>
  <c r="O220" i="14"/>
  <c r="P220" i="14" s="1"/>
  <c r="N220" i="14"/>
  <c r="C220" i="14"/>
  <c r="D220" i="14" s="1" a="1"/>
  <c r="D220" i="14" s="1"/>
  <c r="B220" i="14"/>
  <c r="O219" i="14"/>
  <c r="P219" i="14" s="1"/>
  <c r="N219" i="14"/>
  <c r="C219" i="14"/>
  <c r="D219" i="14" s="1" a="1"/>
  <c r="D219" i="14" s="1"/>
  <c r="B219" i="14"/>
  <c r="O218" i="14"/>
  <c r="P218" i="14" s="1"/>
  <c r="N218" i="14"/>
  <c r="C218" i="14"/>
  <c r="D218" i="14" s="1" a="1"/>
  <c r="D218" i="14" s="1"/>
  <c r="B218" i="14"/>
  <c r="O217" i="14"/>
  <c r="P217" i="14" s="1"/>
  <c r="N217" i="14"/>
  <c r="C217" i="14"/>
  <c r="D217" i="14" s="1" a="1"/>
  <c r="D217" i="14" s="1"/>
  <c r="B217" i="14"/>
  <c r="O216" i="14"/>
  <c r="P216" i="14" s="1"/>
  <c r="N216" i="14"/>
  <c r="C216" i="14"/>
  <c r="D216" i="14" s="1" a="1"/>
  <c r="D216" i="14" s="1"/>
  <c r="B216" i="14"/>
  <c r="O215" i="14"/>
  <c r="P215" i="14" s="1"/>
  <c r="N215" i="14"/>
  <c r="C215" i="14"/>
  <c r="D215" i="14" s="1" a="1"/>
  <c r="D215" i="14" s="1"/>
  <c r="B215" i="14"/>
  <c r="O214" i="14"/>
  <c r="P214" i="14" s="1"/>
  <c r="N214" i="14"/>
  <c r="C214" i="14"/>
  <c r="D214" i="14" s="1" a="1"/>
  <c r="D214" i="14" s="1"/>
  <c r="B214" i="14"/>
  <c r="O213" i="14"/>
  <c r="P213" i="14" s="1"/>
  <c r="N213" i="14"/>
  <c r="C213" i="14"/>
  <c r="D213" i="14" s="1" a="1"/>
  <c r="D213" i="14" s="1"/>
  <c r="B213" i="14"/>
  <c r="O212" i="14"/>
  <c r="P212" i="14" s="1"/>
  <c r="N212" i="14"/>
  <c r="C212" i="14"/>
  <c r="D212" i="14" s="1" a="1"/>
  <c r="D212" i="14" s="1"/>
  <c r="B212" i="14"/>
  <c r="O211" i="14"/>
  <c r="P211" i="14" s="1"/>
  <c r="N211" i="14"/>
  <c r="C211" i="14"/>
  <c r="D211" i="14" s="1" a="1"/>
  <c r="D211" i="14" s="1"/>
  <c r="B211" i="14"/>
  <c r="O210" i="14"/>
  <c r="P210" i="14" s="1"/>
  <c r="N210" i="14"/>
  <c r="C210" i="14"/>
  <c r="D210" i="14" s="1" a="1"/>
  <c r="D210" i="14" s="1"/>
  <c r="B210" i="14"/>
  <c r="O209" i="14"/>
  <c r="P209" i="14" s="1"/>
  <c r="N209" i="14"/>
  <c r="C209" i="14"/>
  <c r="D209" i="14" s="1" a="1"/>
  <c r="D209" i="14" s="1"/>
  <c r="B209" i="14"/>
  <c r="O208" i="14"/>
  <c r="P208" i="14" s="1"/>
  <c r="N208" i="14"/>
  <c r="C208" i="14"/>
  <c r="D208" i="14" s="1" a="1"/>
  <c r="D208" i="14" s="1"/>
  <c r="B208" i="14"/>
  <c r="O207" i="14"/>
  <c r="P207" i="14" s="1"/>
  <c r="N207" i="14"/>
  <c r="C207" i="14"/>
  <c r="D207" i="14" s="1" a="1"/>
  <c r="D207" i="14" s="1"/>
  <c r="B207" i="14"/>
  <c r="O206" i="14"/>
  <c r="P206" i="14" s="1"/>
  <c r="N206" i="14"/>
  <c r="C206" i="14"/>
  <c r="D206" i="14" s="1" a="1"/>
  <c r="D206" i="14" s="1"/>
  <c r="B206" i="14"/>
  <c r="O205" i="14"/>
  <c r="P205" i="14" s="1"/>
  <c r="N205" i="14"/>
  <c r="C205" i="14"/>
  <c r="D205" i="14" s="1" a="1"/>
  <c r="D205" i="14" s="1"/>
  <c r="B205" i="14"/>
  <c r="O204" i="14"/>
  <c r="P204" i="14" s="1"/>
  <c r="N204" i="14"/>
  <c r="C204" i="14"/>
  <c r="D204" i="14" s="1" a="1"/>
  <c r="D204" i="14" s="1"/>
  <c r="B204" i="14"/>
  <c r="O203" i="14"/>
  <c r="P203" i="14" s="1"/>
  <c r="N203" i="14"/>
  <c r="C203" i="14"/>
  <c r="D203" i="14" s="1" a="1"/>
  <c r="D203" i="14" s="1"/>
  <c r="B203" i="14"/>
  <c r="O202" i="14"/>
  <c r="P202" i="14" s="1"/>
  <c r="N202" i="14"/>
  <c r="C202" i="14"/>
  <c r="D202" i="14" s="1" a="1"/>
  <c r="D202" i="14" s="1"/>
  <c r="B202" i="14"/>
  <c r="O201" i="14"/>
  <c r="P201" i="14" s="1"/>
  <c r="N201" i="14"/>
  <c r="C201" i="14"/>
  <c r="D201" i="14" s="1" a="1"/>
  <c r="D201" i="14" s="1"/>
  <c r="B201" i="14"/>
  <c r="O200" i="14"/>
  <c r="P200" i="14" s="1"/>
  <c r="N200" i="14"/>
  <c r="C200" i="14"/>
  <c r="D200" i="14" s="1" a="1"/>
  <c r="D200" i="14" s="1"/>
  <c r="B200" i="14"/>
  <c r="O199" i="14"/>
  <c r="P199" i="14" s="1"/>
  <c r="N199" i="14"/>
  <c r="C199" i="14"/>
  <c r="D199" i="14" s="1" a="1"/>
  <c r="D199" i="14" s="1"/>
  <c r="B199" i="14"/>
  <c r="O198" i="14"/>
  <c r="P198" i="14" s="1"/>
  <c r="N198" i="14"/>
  <c r="C198" i="14"/>
  <c r="D198" i="14" s="1" a="1"/>
  <c r="D198" i="14" s="1"/>
  <c r="B198" i="14"/>
  <c r="O197" i="14"/>
  <c r="P197" i="14" s="1"/>
  <c r="N197" i="14"/>
  <c r="C197" i="14"/>
  <c r="D197" i="14" s="1" a="1"/>
  <c r="D197" i="14" s="1"/>
  <c r="B197" i="14"/>
  <c r="O196" i="14"/>
  <c r="P196" i="14" s="1"/>
  <c r="N196" i="14"/>
  <c r="C196" i="14"/>
  <c r="D196" i="14" s="1" a="1"/>
  <c r="D196" i="14" s="1"/>
  <c r="B196" i="14"/>
  <c r="O195" i="14"/>
  <c r="P195" i="14" s="1"/>
  <c r="N195" i="14"/>
  <c r="C195" i="14"/>
  <c r="D195" i="14" s="1" a="1"/>
  <c r="D195" i="14" s="1"/>
  <c r="B195" i="14"/>
  <c r="O194" i="14"/>
  <c r="P194" i="14" s="1"/>
  <c r="N194" i="14"/>
  <c r="C194" i="14"/>
  <c r="D194" i="14" s="1" a="1"/>
  <c r="D194" i="14" s="1"/>
  <c r="B194" i="14"/>
  <c r="O193" i="14"/>
  <c r="P193" i="14" s="1"/>
  <c r="N193" i="14"/>
  <c r="C193" i="14"/>
  <c r="D193" i="14" s="1" a="1"/>
  <c r="D193" i="14" s="1"/>
  <c r="B193" i="14"/>
  <c r="O192" i="14"/>
  <c r="P192" i="14" s="1"/>
  <c r="N192" i="14"/>
  <c r="C192" i="14"/>
  <c r="D192" i="14" s="1" a="1"/>
  <c r="D192" i="14" s="1"/>
  <c r="B192" i="14"/>
  <c r="O191" i="14"/>
  <c r="P191" i="14" s="1"/>
  <c r="N191" i="14"/>
  <c r="C191" i="14"/>
  <c r="D191" i="14" s="1" a="1"/>
  <c r="D191" i="14" s="1"/>
  <c r="B191" i="14"/>
  <c r="O190" i="14"/>
  <c r="P190" i="14" s="1"/>
  <c r="N190" i="14"/>
  <c r="C190" i="14"/>
  <c r="D190" i="14" s="1" a="1"/>
  <c r="D190" i="14" s="1"/>
  <c r="B190" i="14"/>
  <c r="O189" i="14"/>
  <c r="P189" i="14" s="1"/>
  <c r="N189" i="14"/>
  <c r="C189" i="14"/>
  <c r="D189" i="14" s="1" a="1"/>
  <c r="D189" i="14" s="1"/>
  <c r="B189" i="14"/>
  <c r="O188" i="14"/>
  <c r="P188" i="14" s="1"/>
  <c r="N188" i="14"/>
  <c r="C188" i="14"/>
  <c r="D188" i="14" s="1" a="1"/>
  <c r="D188" i="14" s="1"/>
  <c r="B188" i="14"/>
  <c r="O187" i="14"/>
  <c r="P187" i="14" s="1"/>
  <c r="N187" i="14"/>
  <c r="C187" i="14"/>
  <c r="D187" i="14" s="1" a="1"/>
  <c r="D187" i="14" s="1"/>
  <c r="B187" i="14"/>
  <c r="O186" i="14"/>
  <c r="P186" i="14" s="1"/>
  <c r="N186" i="14"/>
  <c r="C186" i="14"/>
  <c r="D186" i="14" s="1" a="1"/>
  <c r="D186" i="14" s="1"/>
  <c r="B186" i="14"/>
  <c r="O185" i="14"/>
  <c r="P185" i="14" s="1"/>
  <c r="N185" i="14"/>
  <c r="C185" i="14"/>
  <c r="D185" i="14" s="1" a="1"/>
  <c r="D185" i="14" s="1"/>
  <c r="B185" i="14"/>
  <c r="O184" i="14"/>
  <c r="P184" i="14" s="1"/>
  <c r="N184" i="14"/>
  <c r="C184" i="14"/>
  <c r="D184" i="14" s="1" a="1"/>
  <c r="D184" i="14" s="1"/>
  <c r="B184" i="14"/>
  <c r="O183" i="14"/>
  <c r="P183" i="14" s="1"/>
  <c r="N183" i="14"/>
  <c r="C183" i="14"/>
  <c r="D183" i="14" s="1" a="1"/>
  <c r="D183" i="14" s="1"/>
  <c r="B183" i="14"/>
  <c r="O182" i="14"/>
  <c r="P182" i="14" s="1"/>
  <c r="N182" i="14"/>
  <c r="C182" i="14"/>
  <c r="D182" i="14" s="1" a="1"/>
  <c r="D182" i="14" s="1"/>
  <c r="B182" i="14"/>
  <c r="O181" i="14"/>
  <c r="P181" i="14" s="1"/>
  <c r="N181" i="14"/>
  <c r="C181" i="14"/>
  <c r="D181" i="14" s="1" a="1"/>
  <c r="D181" i="14" s="1"/>
  <c r="B181" i="14"/>
  <c r="O180" i="14"/>
  <c r="P180" i="14" s="1"/>
  <c r="N180" i="14"/>
  <c r="C180" i="14"/>
  <c r="D180" i="14" s="1" a="1"/>
  <c r="D180" i="14" s="1"/>
  <c r="B180" i="14"/>
  <c r="O179" i="14"/>
  <c r="P179" i="14" s="1"/>
  <c r="N179" i="14"/>
  <c r="C179" i="14"/>
  <c r="D179" i="14" s="1" a="1"/>
  <c r="D179" i="14" s="1"/>
  <c r="B179" i="14"/>
  <c r="O178" i="14"/>
  <c r="P178" i="14" s="1"/>
  <c r="N178" i="14"/>
  <c r="C178" i="14"/>
  <c r="D178" i="14" s="1" a="1"/>
  <c r="D178" i="14" s="1"/>
  <c r="B178" i="14"/>
  <c r="O177" i="14"/>
  <c r="P177" i="14" s="1"/>
  <c r="N177" i="14"/>
  <c r="C177" i="14"/>
  <c r="D177" i="14" s="1" a="1"/>
  <c r="D177" i="14" s="1"/>
  <c r="B177" i="14"/>
  <c r="O176" i="14"/>
  <c r="P176" i="14" s="1"/>
  <c r="N176" i="14"/>
  <c r="C176" i="14"/>
  <c r="D176" i="14" s="1" a="1"/>
  <c r="D176" i="14" s="1"/>
  <c r="B176" i="14"/>
  <c r="O175" i="14"/>
  <c r="P175" i="14" s="1"/>
  <c r="N175" i="14"/>
  <c r="C175" i="14"/>
  <c r="D175" i="14" s="1" a="1"/>
  <c r="D175" i="14" s="1"/>
  <c r="B175" i="14"/>
  <c r="O174" i="14"/>
  <c r="P174" i="14" s="1"/>
  <c r="N174" i="14"/>
  <c r="C174" i="14"/>
  <c r="D174" i="14" s="1" a="1"/>
  <c r="D174" i="14" s="1"/>
  <c r="B174" i="14"/>
  <c r="O173" i="14"/>
  <c r="P173" i="14" s="1"/>
  <c r="N173" i="14"/>
  <c r="C173" i="14"/>
  <c r="D173" i="14" s="1" a="1"/>
  <c r="D173" i="14" s="1"/>
  <c r="B173" i="14"/>
  <c r="O172" i="14"/>
  <c r="P172" i="14" s="1"/>
  <c r="N172" i="14"/>
  <c r="C172" i="14"/>
  <c r="D172" i="14" s="1" a="1"/>
  <c r="D172" i="14" s="1"/>
  <c r="B172" i="14"/>
  <c r="O171" i="14"/>
  <c r="P171" i="14" s="1"/>
  <c r="N171" i="14"/>
  <c r="C171" i="14"/>
  <c r="D171" i="14" s="1" a="1"/>
  <c r="D171" i="14" s="1"/>
  <c r="B171" i="14"/>
  <c r="O170" i="14"/>
  <c r="P170" i="14" s="1"/>
  <c r="N170" i="14"/>
  <c r="C170" i="14"/>
  <c r="D170" i="14" s="1" a="1"/>
  <c r="D170" i="14" s="1"/>
  <c r="B170" i="14"/>
  <c r="O169" i="14"/>
  <c r="P169" i="14" s="1"/>
  <c r="N169" i="14"/>
  <c r="C169" i="14"/>
  <c r="D169" i="14" s="1" a="1"/>
  <c r="D169" i="14" s="1"/>
  <c r="B169" i="14"/>
  <c r="O168" i="14"/>
  <c r="P168" i="14" s="1"/>
  <c r="N168" i="14"/>
  <c r="C168" i="14"/>
  <c r="D168" i="14" s="1" a="1"/>
  <c r="D168" i="14" s="1"/>
  <c r="B168" i="14"/>
  <c r="O167" i="14"/>
  <c r="P167" i="14" s="1"/>
  <c r="N167" i="14"/>
  <c r="C167" i="14"/>
  <c r="D167" i="14" s="1" a="1"/>
  <c r="D167" i="14" s="1"/>
  <c r="B167" i="14"/>
  <c r="O166" i="14"/>
  <c r="P166" i="14" s="1"/>
  <c r="N166" i="14"/>
  <c r="C166" i="14"/>
  <c r="D166" i="14" s="1" a="1"/>
  <c r="D166" i="14" s="1"/>
  <c r="B166" i="14"/>
  <c r="O165" i="14"/>
  <c r="P165" i="14" s="1"/>
  <c r="N165" i="14"/>
  <c r="C165" i="14"/>
  <c r="D165" i="14" s="1" a="1"/>
  <c r="D165" i="14" s="1"/>
  <c r="B165" i="14"/>
  <c r="O164" i="14"/>
  <c r="P164" i="14" s="1"/>
  <c r="N164" i="14"/>
  <c r="C164" i="14"/>
  <c r="D164" i="14" s="1" a="1"/>
  <c r="D164" i="14" s="1"/>
  <c r="B164" i="14"/>
  <c r="O163" i="14"/>
  <c r="P163" i="14" s="1"/>
  <c r="N163" i="14"/>
  <c r="C163" i="14"/>
  <c r="D163" i="14" s="1" a="1"/>
  <c r="D163" i="14" s="1"/>
  <c r="B163" i="14"/>
  <c r="O162" i="14"/>
  <c r="P162" i="14" s="1"/>
  <c r="N162" i="14"/>
  <c r="C162" i="14"/>
  <c r="D162" i="14" s="1" a="1"/>
  <c r="D162" i="14" s="1"/>
  <c r="B162" i="14"/>
  <c r="O161" i="14"/>
  <c r="P161" i="14" s="1"/>
  <c r="N161" i="14"/>
  <c r="C161" i="14"/>
  <c r="D161" i="14" s="1" a="1"/>
  <c r="D161" i="14" s="1"/>
  <c r="B161" i="14"/>
  <c r="O160" i="14"/>
  <c r="P160" i="14" s="1"/>
  <c r="N160" i="14"/>
  <c r="C160" i="14"/>
  <c r="D160" i="14" s="1" a="1"/>
  <c r="D160" i="14" s="1"/>
  <c r="B160" i="14"/>
  <c r="O159" i="14"/>
  <c r="P159" i="14" s="1"/>
  <c r="N159" i="14"/>
  <c r="C159" i="14"/>
  <c r="D159" i="14" s="1" a="1"/>
  <c r="D159" i="14" s="1"/>
  <c r="B159" i="14"/>
  <c r="O158" i="14"/>
  <c r="P158" i="14" s="1"/>
  <c r="N158" i="14"/>
  <c r="C158" i="14"/>
  <c r="D158" i="14" s="1" a="1"/>
  <c r="D158" i="14" s="1"/>
  <c r="B158" i="14"/>
  <c r="O157" i="14"/>
  <c r="P157" i="14" s="1"/>
  <c r="N157" i="14"/>
  <c r="C157" i="14"/>
  <c r="D157" i="14" s="1" a="1"/>
  <c r="D157" i="14" s="1"/>
  <c r="B157" i="14"/>
  <c r="O156" i="14"/>
  <c r="P156" i="14" s="1"/>
  <c r="N156" i="14"/>
  <c r="C156" i="14"/>
  <c r="D156" i="14" s="1" a="1"/>
  <c r="D156" i="14" s="1"/>
  <c r="B156" i="14"/>
  <c r="O155" i="14"/>
  <c r="P155" i="14" s="1"/>
  <c r="N155" i="14"/>
  <c r="C155" i="14"/>
  <c r="D155" i="14" s="1" a="1"/>
  <c r="D155" i="14" s="1"/>
  <c r="B155" i="14"/>
  <c r="O154" i="14"/>
  <c r="P154" i="14" s="1"/>
  <c r="N154" i="14"/>
  <c r="C154" i="14"/>
  <c r="D154" i="14" s="1" a="1"/>
  <c r="D154" i="14" s="1"/>
  <c r="B154" i="14"/>
  <c r="O153" i="14"/>
  <c r="P153" i="14" s="1"/>
  <c r="N153" i="14"/>
  <c r="C153" i="14"/>
  <c r="D153" i="14" s="1" a="1"/>
  <c r="D153" i="14" s="1"/>
  <c r="B153" i="14"/>
  <c r="O152" i="14"/>
  <c r="P152" i="14" s="1"/>
  <c r="N152" i="14"/>
  <c r="C152" i="14"/>
  <c r="D152" i="14" s="1" a="1"/>
  <c r="D152" i="14" s="1"/>
  <c r="B152" i="14"/>
  <c r="O151" i="14"/>
  <c r="P151" i="14" s="1"/>
  <c r="N151" i="14"/>
  <c r="C151" i="14"/>
  <c r="D151" i="14" s="1" a="1"/>
  <c r="D151" i="14" s="1"/>
  <c r="B151" i="14"/>
  <c r="O150" i="14"/>
  <c r="P150" i="14" s="1"/>
  <c r="N150" i="14"/>
  <c r="C150" i="14"/>
  <c r="D150" i="14" s="1" a="1"/>
  <c r="D150" i="14" s="1"/>
  <c r="B150" i="14"/>
  <c r="O149" i="14"/>
  <c r="P149" i="14" s="1"/>
  <c r="N149" i="14"/>
  <c r="C149" i="14"/>
  <c r="D149" i="14" s="1" a="1"/>
  <c r="D149" i="14" s="1"/>
  <c r="B149" i="14"/>
  <c r="O148" i="14"/>
  <c r="P148" i="14" s="1"/>
  <c r="N148" i="14"/>
  <c r="C148" i="14"/>
  <c r="D148" i="14" s="1" a="1"/>
  <c r="D148" i="14" s="1"/>
  <c r="B148" i="14"/>
  <c r="O147" i="14"/>
  <c r="P147" i="14" s="1"/>
  <c r="N147" i="14"/>
  <c r="C147" i="14"/>
  <c r="D147" i="14" s="1" a="1"/>
  <c r="D147" i="14" s="1"/>
  <c r="B147" i="14"/>
  <c r="O146" i="14"/>
  <c r="P146" i="14" s="1"/>
  <c r="N146" i="14"/>
  <c r="C146" i="14"/>
  <c r="D146" i="14" s="1" a="1"/>
  <c r="D146" i="14" s="1"/>
  <c r="B146" i="14"/>
  <c r="O145" i="14"/>
  <c r="P145" i="14" s="1"/>
  <c r="N145" i="14"/>
  <c r="C145" i="14"/>
  <c r="D145" i="14" s="1" a="1"/>
  <c r="D145" i="14" s="1"/>
  <c r="B145" i="14"/>
  <c r="O144" i="14"/>
  <c r="P144" i="14" s="1"/>
  <c r="N144" i="14"/>
  <c r="C144" i="14"/>
  <c r="D144" i="14" s="1" a="1"/>
  <c r="D144" i="14" s="1"/>
  <c r="B144" i="14"/>
  <c r="O143" i="14"/>
  <c r="P143" i="14" s="1"/>
  <c r="N143" i="14"/>
  <c r="C143" i="14"/>
  <c r="D143" i="14" s="1" a="1"/>
  <c r="D143" i="14" s="1"/>
  <c r="B143" i="14"/>
  <c r="O142" i="14"/>
  <c r="P142" i="14" s="1"/>
  <c r="N142" i="14"/>
  <c r="C142" i="14"/>
  <c r="D142" i="14" s="1" a="1"/>
  <c r="D142" i="14" s="1"/>
  <c r="B142" i="14"/>
  <c r="O141" i="14"/>
  <c r="P141" i="14" s="1"/>
  <c r="N141" i="14"/>
  <c r="C141" i="14"/>
  <c r="D141" i="14" s="1" a="1"/>
  <c r="D141" i="14" s="1"/>
  <c r="B141" i="14"/>
  <c r="O140" i="14"/>
  <c r="P140" i="14" s="1"/>
  <c r="N140" i="14"/>
  <c r="C140" i="14"/>
  <c r="D140" i="14" s="1" a="1"/>
  <c r="D140" i="14" s="1"/>
  <c r="B140" i="14"/>
  <c r="O139" i="14"/>
  <c r="P139" i="14" s="1"/>
  <c r="N139" i="14"/>
  <c r="C139" i="14"/>
  <c r="D139" i="14" s="1" a="1"/>
  <c r="D139" i="14" s="1"/>
  <c r="B139" i="14"/>
  <c r="O138" i="14"/>
  <c r="P138" i="14" s="1"/>
  <c r="N138" i="14"/>
  <c r="C138" i="14"/>
  <c r="D138" i="14" s="1" a="1"/>
  <c r="D138" i="14" s="1"/>
  <c r="B138" i="14"/>
  <c r="O137" i="14"/>
  <c r="P137" i="14" s="1"/>
  <c r="N137" i="14"/>
  <c r="C137" i="14"/>
  <c r="D137" i="14" s="1" a="1"/>
  <c r="D137" i="14" s="1"/>
  <c r="B137" i="14"/>
  <c r="O136" i="14"/>
  <c r="P136" i="14" s="1"/>
  <c r="N136" i="14"/>
  <c r="C136" i="14"/>
  <c r="D136" i="14" s="1" a="1"/>
  <c r="D136" i="14" s="1"/>
  <c r="B136" i="14"/>
  <c r="O135" i="14"/>
  <c r="P135" i="14" s="1"/>
  <c r="N135" i="14"/>
  <c r="C135" i="14"/>
  <c r="D135" i="14" s="1" a="1"/>
  <c r="D135" i="14" s="1"/>
  <c r="B135" i="14"/>
  <c r="O134" i="14"/>
  <c r="P134" i="14" s="1"/>
  <c r="N134" i="14"/>
  <c r="C134" i="14"/>
  <c r="D134" i="14" s="1" a="1"/>
  <c r="D134" i="14" s="1"/>
  <c r="B134" i="14"/>
  <c r="O133" i="14"/>
  <c r="P133" i="14" s="1"/>
  <c r="N133" i="14"/>
  <c r="C133" i="14"/>
  <c r="D133" i="14" s="1" a="1"/>
  <c r="D133" i="14" s="1"/>
  <c r="B133" i="14"/>
  <c r="O132" i="14"/>
  <c r="P132" i="14" s="1"/>
  <c r="N132" i="14"/>
  <c r="C132" i="14"/>
  <c r="D132" i="14" s="1" a="1"/>
  <c r="D132" i="14" s="1"/>
  <c r="B132" i="14"/>
  <c r="O131" i="14"/>
  <c r="P131" i="14" s="1"/>
  <c r="N131" i="14"/>
  <c r="C131" i="14"/>
  <c r="D131" i="14" s="1" a="1"/>
  <c r="D131" i="14" s="1"/>
  <c r="B131" i="14"/>
  <c r="O130" i="14"/>
  <c r="P130" i="14" s="1"/>
  <c r="N130" i="14"/>
  <c r="C130" i="14"/>
  <c r="D130" i="14" s="1" a="1"/>
  <c r="D130" i="14" s="1"/>
  <c r="B130" i="14"/>
  <c r="O129" i="14"/>
  <c r="P129" i="14" s="1"/>
  <c r="N129" i="14"/>
  <c r="C129" i="14"/>
  <c r="D129" i="14" s="1" a="1"/>
  <c r="D129" i="14" s="1"/>
  <c r="B129" i="14"/>
  <c r="O128" i="14"/>
  <c r="P128" i="14" s="1"/>
  <c r="N128" i="14"/>
  <c r="C128" i="14"/>
  <c r="D128" i="14" s="1" a="1"/>
  <c r="D128" i="14" s="1"/>
  <c r="B128" i="14"/>
  <c r="O127" i="14"/>
  <c r="P127" i="14" s="1"/>
  <c r="N127" i="14"/>
  <c r="C127" i="14"/>
  <c r="D127" i="14" s="1" a="1"/>
  <c r="D127" i="14" s="1"/>
  <c r="B127" i="14"/>
  <c r="O126" i="14"/>
  <c r="P126" i="14" s="1"/>
  <c r="N126" i="14"/>
  <c r="C126" i="14"/>
  <c r="D126" i="14" s="1" a="1"/>
  <c r="D126" i="14" s="1"/>
  <c r="B126" i="14"/>
  <c r="O125" i="14"/>
  <c r="P125" i="14" s="1"/>
  <c r="N125" i="14"/>
  <c r="C125" i="14"/>
  <c r="D125" i="14" s="1" a="1"/>
  <c r="D125" i="14" s="1"/>
  <c r="B125" i="14"/>
  <c r="O124" i="14"/>
  <c r="P124" i="14" s="1"/>
  <c r="N124" i="14"/>
  <c r="C124" i="14"/>
  <c r="D124" i="14" s="1" a="1"/>
  <c r="D124" i="14" s="1"/>
  <c r="B124" i="14"/>
  <c r="O123" i="14"/>
  <c r="P123" i="14" s="1"/>
  <c r="N123" i="14"/>
  <c r="C123" i="14"/>
  <c r="D123" i="14" s="1" a="1"/>
  <c r="D123" i="14" s="1"/>
  <c r="B123" i="14"/>
  <c r="O122" i="14"/>
  <c r="P122" i="14" s="1"/>
  <c r="N122" i="14"/>
  <c r="C122" i="14"/>
  <c r="D122" i="14" s="1" a="1"/>
  <c r="D122" i="14" s="1"/>
  <c r="B122" i="14"/>
  <c r="O121" i="14"/>
  <c r="P121" i="14" s="1"/>
  <c r="N121" i="14"/>
  <c r="C121" i="14"/>
  <c r="D121" i="14" s="1" a="1"/>
  <c r="D121" i="14" s="1"/>
  <c r="B121" i="14"/>
  <c r="O120" i="14"/>
  <c r="P120" i="14" s="1"/>
  <c r="N120" i="14"/>
  <c r="C120" i="14"/>
  <c r="D120" i="14" s="1" a="1"/>
  <c r="D120" i="14" s="1"/>
  <c r="B120" i="14"/>
  <c r="O119" i="14"/>
  <c r="P119" i="14" s="1"/>
  <c r="N119" i="14"/>
  <c r="C119" i="14"/>
  <c r="D119" i="14" s="1" a="1"/>
  <c r="D119" i="14" s="1"/>
  <c r="B119" i="14"/>
  <c r="O118" i="14"/>
  <c r="P118" i="14" s="1"/>
  <c r="N118" i="14"/>
  <c r="C118" i="14"/>
  <c r="D118" i="14" s="1" a="1"/>
  <c r="D118" i="14" s="1"/>
  <c r="B118" i="14"/>
  <c r="O117" i="14"/>
  <c r="P117" i="14" s="1"/>
  <c r="N117" i="14"/>
  <c r="C117" i="14"/>
  <c r="D117" i="14" s="1" a="1"/>
  <c r="D117" i="14" s="1"/>
  <c r="B117" i="14"/>
  <c r="O116" i="14"/>
  <c r="P116" i="14" s="1"/>
  <c r="N116" i="14"/>
  <c r="C116" i="14"/>
  <c r="D116" i="14" s="1" a="1"/>
  <c r="D116" i="14" s="1"/>
  <c r="B116" i="14"/>
  <c r="O115" i="14"/>
  <c r="P115" i="14" s="1"/>
  <c r="N115" i="14"/>
  <c r="C115" i="14"/>
  <c r="D115" i="14" s="1" a="1"/>
  <c r="D115" i="14" s="1"/>
  <c r="B115" i="14"/>
  <c r="O114" i="14"/>
  <c r="P114" i="14" s="1"/>
  <c r="N114" i="14"/>
  <c r="C114" i="14"/>
  <c r="D114" i="14" s="1" a="1"/>
  <c r="D114" i="14" s="1"/>
  <c r="B114" i="14"/>
  <c r="O113" i="14"/>
  <c r="P113" i="14" s="1"/>
  <c r="N113" i="14"/>
  <c r="C113" i="14"/>
  <c r="D113" i="14" s="1" a="1"/>
  <c r="D113" i="14" s="1"/>
  <c r="B113" i="14"/>
  <c r="O112" i="14"/>
  <c r="P112" i="14" s="1"/>
  <c r="N112" i="14"/>
  <c r="C112" i="14"/>
  <c r="D112" i="14" s="1" a="1"/>
  <c r="D112" i="14" s="1"/>
  <c r="B112" i="14"/>
  <c r="O111" i="14"/>
  <c r="P111" i="14" s="1"/>
  <c r="N111" i="14"/>
  <c r="C111" i="14"/>
  <c r="D111" i="14" s="1" a="1"/>
  <c r="D111" i="14" s="1"/>
  <c r="B111" i="14"/>
  <c r="O110" i="14"/>
  <c r="P110" i="14" s="1"/>
  <c r="N110" i="14"/>
  <c r="C110" i="14"/>
  <c r="D110" i="14" s="1" a="1"/>
  <c r="D110" i="14" s="1"/>
  <c r="B110" i="14"/>
  <c r="O109" i="14"/>
  <c r="P109" i="14" s="1"/>
  <c r="N109" i="14"/>
  <c r="C109" i="14"/>
  <c r="D109" i="14" s="1" a="1"/>
  <c r="D109" i="14" s="1"/>
  <c r="B109" i="14"/>
  <c r="O108" i="14"/>
  <c r="P108" i="14" s="1"/>
  <c r="N108" i="14"/>
  <c r="C108" i="14"/>
  <c r="D108" i="14" s="1" a="1"/>
  <c r="D108" i="14" s="1"/>
  <c r="B108" i="14"/>
  <c r="O107" i="14"/>
  <c r="P107" i="14" s="1"/>
  <c r="N107" i="14"/>
  <c r="C107" i="14"/>
  <c r="D107" i="14" s="1" a="1"/>
  <c r="D107" i="14" s="1"/>
  <c r="B107" i="14"/>
  <c r="O106" i="14"/>
  <c r="P106" i="14" s="1"/>
  <c r="N106" i="14"/>
  <c r="C106" i="14"/>
  <c r="D106" i="14" s="1" a="1"/>
  <c r="D106" i="14" s="1"/>
  <c r="B106" i="14"/>
  <c r="O105" i="14"/>
  <c r="P105" i="14" s="1"/>
  <c r="N105" i="14"/>
  <c r="C105" i="14"/>
  <c r="D105" i="14" s="1" a="1"/>
  <c r="D105" i="14" s="1"/>
  <c r="B105" i="14"/>
  <c r="O104" i="14"/>
  <c r="P104" i="14" s="1"/>
  <c r="N104" i="14"/>
  <c r="C104" i="14"/>
  <c r="D104" i="14" s="1" a="1"/>
  <c r="D104" i="14" s="1"/>
  <c r="B104" i="14"/>
  <c r="O103" i="14"/>
  <c r="P103" i="14" s="1"/>
  <c r="N103" i="14"/>
  <c r="C103" i="14"/>
  <c r="D103" i="14" s="1" a="1"/>
  <c r="D103" i="14" s="1"/>
  <c r="B103" i="14"/>
  <c r="O102" i="14"/>
  <c r="P102" i="14" s="1"/>
  <c r="N102" i="14"/>
  <c r="C102" i="14"/>
  <c r="D102" i="14" s="1" a="1"/>
  <c r="D102" i="14" s="1"/>
  <c r="B102" i="14"/>
  <c r="O101" i="14"/>
  <c r="P101" i="14" s="1"/>
  <c r="N101" i="14"/>
  <c r="C101" i="14"/>
  <c r="D101" i="14" s="1" a="1"/>
  <c r="D101" i="14" s="1"/>
  <c r="B101" i="14"/>
  <c r="O100" i="14"/>
  <c r="P100" i="14" s="1"/>
  <c r="N100" i="14"/>
  <c r="C100" i="14"/>
  <c r="D100" i="14" s="1" a="1"/>
  <c r="D100" i="14" s="1"/>
  <c r="B100" i="14"/>
  <c r="O99" i="14"/>
  <c r="P99" i="14" s="1"/>
  <c r="N99" i="14"/>
  <c r="C99" i="14"/>
  <c r="D99" i="14" s="1" a="1"/>
  <c r="D99" i="14" s="1"/>
  <c r="B99" i="14"/>
  <c r="O98" i="14"/>
  <c r="P98" i="14" s="1"/>
  <c r="N98" i="14"/>
  <c r="C98" i="14"/>
  <c r="D98" i="14" s="1" a="1"/>
  <c r="D98" i="14" s="1"/>
  <c r="B98" i="14"/>
  <c r="O97" i="14"/>
  <c r="P97" i="14" s="1"/>
  <c r="N97" i="14"/>
  <c r="C97" i="14"/>
  <c r="D97" i="14" s="1" a="1"/>
  <c r="D97" i="14" s="1"/>
  <c r="B97" i="14"/>
  <c r="O96" i="14"/>
  <c r="P96" i="14" s="1"/>
  <c r="N96" i="14"/>
  <c r="C96" i="14"/>
  <c r="D96" i="14" s="1" a="1"/>
  <c r="D96" i="14" s="1"/>
  <c r="B96" i="14"/>
  <c r="O95" i="14"/>
  <c r="P95" i="14" s="1"/>
  <c r="N95" i="14"/>
  <c r="C95" i="14"/>
  <c r="D95" i="14" s="1" a="1"/>
  <c r="D95" i="14" s="1"/>
  <c r="B95" i="14"/>
  <c r="O94" i="14"/>
  <c r="P94" i="14" s="1"/>
  <c r="N94" i="14"/>
  <c r="C94" i="14"/>
  <c r="D94" i="14" s="1" a="1"/>
  <c r="D94" i="14" s="1"/>
  <c r="B94" i="14"/>
  <c r="O93" i="14"/>
  <c r="P93" i="14" s="1"/>
  <c r="N93" i="14"/>
  <c r="C93" i="14"/>
  <c r="D93" i="14" s="1" a="1"/>
  <c r="D93" i="14" s="1"/>
  <c r="B93" i="14"/>
  <c r="O92" i="14"/>
  <c r="P92" i="14" s="1"/>
  <c r="N92" i="14"/>
  <c r="C92" i="14"/>
  <c r="D92" i="14" s="1" a="1"/>
  <c r="D92" i="14" s="1"/>
  <c r="B92" i="14"/>
  <c r="O91" i="14"/>
  <c r="P91" i="14" s="1"/>
  <c r="N91" i="14"/>
  <c r="C91" i="14"/>
  <c r="D91" i="14" s="1" a="1"/>
  <c r="D91" i="14" s="1"/>
  <c r="B91" i="14"/>
  <c r="O90" i="14"/>
  <c r="P90" i="14" s="1"/>
  <c r="N90" i="14"/>
  <c r="C90" i="14"/>
  <c r="D90" i="14" s="1" a="1"/>
  <c r="D90" i="14" s="1"/>
  <c r="B90" i="14"/>
  <c r="O89" i="14"/>
  <c r="P89" i="14" s="1"/>
  <c r="N89" i="14"/>
  <c r="C89" i="14"/>
  <c r="D89" i="14" s="1" a="1"/>
  <c r="D89" i="14" s="1"/>
  <c r="B89" i="14"/>
  <c r="O88" i="14"/>
  <c r="P88" i="14" s="1"/>
  <c r="N88" i="14"/>
  <c r="C88" i="14"/>
  <c r="D88" i="14" s="1" a="1"/>
  <c r="D88" i="14" s="1"/>
  <c r="B88" i="14"/>
  <c r="O87" i="14"/>
  <c r="P87" i="14" s="1"/>
  <c r="N87" i="14"/>
  <c r="C87" i="14"/>
  <c r="D87" i="14" s="1" a="1"/>
  <c r="D87" i="14" s="1"/>
  <c r="B87" i="14"/>
  <c r="O86" i="14"/>
  <c r="P86" i="14" s="1"/>
  <c r="N86" i="14"/>
  <c r="C86" i="14"/>
  <c r="D86" i="14" s="1" a="1"/>
  <c r="D86" i="14" s="1"/>
  <c r="B86" i="14"/>
  <c r="O85" i="14"/>
  <c r="P85" i="14" s="1"/>
  <c r="N85" i="14"/>
  <c r="C85" i="14"/>
  <c r="D85" i="14" s="1" a="1"/>
  <c r="D85" i="14" s="1"/>
  <c r="B85" i="14"/>
  <c r="O84" i="14"/>
  <c r="P84" i="14" s="1"/>
  <c r="N84" i="14"/>
  <c r="C84" i="14"/>
  <c r="D84" i="14" s="1" a="1"/>
  <c r="D84" i="14" s="1"/>
  <c r="B84" i="14"/>
  <c r="O83" i="14"/>
  <c r="P83" i="14" s="1"/>
  <c r="N83" i="14"/>
  <c r="C83" i="14"/>
  <c r="D83" i="14" s="1" a="1"/>
  <c r="D83" i="14" s="1"/>
  <c r="B83" i="14"/>
  <c r="O82" i="14"/>
  <c r="P82" i="14" s="1"/>
  <c r="N82" i="14"/>
  <c r="C82" i="14"/>
  <c r="D82" i="14" s="1" a="1"/>
  <c r="D82" i="14" s="1"/>
  <c r="B82" i="14"/>
  <c r="O81" i="14"/>
  <c r="P81" i="14" s="1"/>
  <c r="N81" i="14"/>
  <c r="C81" i="14"/>
  <c r="D81" i="14" s="1" a="1"/>
  <c r="D81" i="14" s="1"/>
  <c r="B81" i="14"/>
  <c r="O80" i="14"/>
  <c r="P80" i="14" s="1"/>
  <c r="N80" i="14"/>
  <c r="C80" i="14"/>
  <c r="D80" i="14" s="1" a="1"/>
  <c r="D80" i="14" s="1"/>
  <c r="B80" i="14"/>
  <c r="O79" i="14"/>
  <c r="P79" i="14" s="1"/>
  <c r="N79" i="14"/>
  <c r="C79" i="14"/>
  <c r="D79" i="14" s="1" a="1"/>
  <c r="D79" i="14" s="1"/>
  <c r="B79" i="14"/>
  <c r="O78" i="14"/>
  <c r="P78" i="14" s="1"/>
  <c r="N78" i="14"/>
  <c r="C78" i="14"/>
  <c r="D78" i="14" s="1" a="1"/>
  <c r="D78" i="14" s="1"/>
  <c r="B78" i="14"/>
  <c r="O77" i="14"/>
  <c r="P77" i="14" s="1"/>
  <c r="N77" i="14"/>
  <c r="C77" i="14"/>
  <c r="D77" i="14" s="1" a="1"/>
  <c r="D77" i="14" s="1"/>
  <c r="B77" i="14"/>
  <c r="O76" i="14"/>
  <c r="P76" i="14" s="1"/>
  <c r="N76" i="14"/>
  <c r="C76" i="14"/>
  <c r="D76" i="14" s="1" a="1"/>
  <c r="D76" i="14" s="1"/>
  <c r="B76" i="14"/>
  <c r="O75" i="14"/>
  <c r="P75" i="14" s="1"/>
  <c r="N75" i="14"/>
  <c r="C75" i="14"/>
  <c r="D75" i="14" s="1" a="1"/>
  <c r="D75" i="14" s="1"/>
  <c r="B75" i="14"/>
  <c r="O74" i="14"/>
  <c r="P74" i="14" s="1"/>
  <c r="N74" i="14"/>
  <c r="C74" i="14"/>
  <c r="D74" i="14" s="1" a="1"/>
  <c r="D74" i="14" s="1"/>
  <c r="B74" i="14"/>
  <c r="O73" i="14"/>
  <c r="P73" i="14" s="1"/>
  <c r="N73" i="14"/>
  <c r="C73" i="14"/>
  <c r="D73" i="14" s="1" a="1"/>
  <c r="D73" i="14" s="1"/>
  <c r="B73" i="14"/>
  <c r="O72" i="14"/>
  <c r="P72" i="14" s="1"/>
  <c r="N72" i="14"/>
  <c r="C72" i="14"/>
  <c r="D72" i="14" s="1" a="1"/>
  <c r="D72" i="14" s="1"/>
  <c r="B72" i="14"/>
  <c r="O71" i="14"/>
  <c r="P71" i="14" s="1"/>
  <c r="N71" i="14"/>
  <c r="C71" i="14"/>
  <c r="D71" i="14" s="1" a="1"/>
  <c r="D71" i="14" s="1"/>
  <c r="B71" i="14"/>
  <c r="O70" i="14"/>
  <c r="P70" i="14" s="1"/>
  <c r="N70" i="14"/>
  <c r="C70" i="14"/>
  <c r="D70" i="14" s="1" a="1"/>
  <c r="D70" i="14" s="1"/>
  <c r="B70" i="14"/>
  <c r="O69" i="14"/>
  <c r="P69" i="14" s="1"/>
  <c r="N69" i="14"/>
  <c r="C69" i="14"/>
  <c r="D69" i="14" s="1" a="1"/>
  <c r="D69" i="14" s="1"/>
  <c r="B69" i="14"/>
  <c r="O68" i="14"/>
  <c r="P68" i="14" s="1"/>
  <c r="N68" i="14"/>
  <c r="C68" i="14"/>
  <c r="D68" i="14" s="1" a="1"/>
  <c r="D68" i="14" s="1"/>
  <c r="B68" i="14"/>
  <c r="O67" i="14"/>
  <c r="P67" i="14" s="1"/>
  <c r="N67" i="14"/>
  <c r="C67" i="14"/>
  <c r="D67" i="14" s="1" a="1"/>
  <c r="D67" i="14" s="1"/>
  <c r="B67" i="14"/>
  <c r="O66" i="14"/>
  <c r="P66" i="14" s="1"/>
  <c r="N66" i="14"/>
  <c r="C66" i="14"/>
  <c r="D66" i="14" s="1" a="1"/>
  <c r="D66" i="14" s="1"/>
  <c r="B66" i="14"/>
  <c r="O65" i="14"/>
  <c r="P65" i="14" s="1"/>
  <c r="N65" i="14"/>
  <c r="C65" i="14"/>
  <c r="D65" i="14" s="1" a="1"/>
  <c r="D65" i="14" s="1"/>
  <c r="B65" i="14"/>
  <c r="O64" i="14"/>
  <c r="P64" i="14" s="1"/>
  <c r="N64" i="14"/>
  <c r="C64" i="14"/>
  <c r="D64" i="14" s="1" a="1"/>
  <c r="D64" i="14" s="1"/>
  <c r="B64" i="14"/>
  <c r="O63" i="14"/>
  <c r="P63" i="14" s="1"/>
  <c r="N63" i="14"/>
  <c r="C63" i="14"/>
  <c r="D63" i="14" s="1" a="1"/>
  <c r="D63" i="14" s="1"/>
  <c r="B63" i="14"/>
  <c r="O62" i="14"/>
  <c r="P62" i="14" s="1"/>
  <c r="N62" i="14"/>
  <c r="C62" i="14"/>
  <c r="D62" i="14" s="1" a="1"/>
  <c r="D62" i="14" s="1"/>
  <c r="B62" i="14"/>
  <c r="O61" i="14"/>
  <c r="P61" i="14" s="1"/>
  <c r="N61" i="14"/>
  <c r="C61" i="14"/>
  <c r="D61" i="14" s="1" a="1"/>
  <c r="D61" i="14" s="1"/>
  <c r="B61" i="14"/>
  <c r="O60" i="14"/>
  <c r="P60" i="14" s="1"/>
  <c r="N60" i="14"/>
  <c r="C60" i="14"/>
  <c r="D60" i="14" s="1" a="1"/>
  <c r="D60" i="14" s="1"/>
  <c r="B60" i="14"/>
  <c r="O59" i="14"/>
  <c r="P59" i="14" s="1"/>
  <c r="N59" i="14"/>
  <c r="C59" i="14"/>
  <c r="D59" i="14" s="1" a="1"/>
  <c r="D59" i="14" s="1"/>
  <c r="B59" i="14"/>
  <c r="O58" i="14"/>
  <c r="P58" i="14" s="1"/>
  <c r="N58" i="14"/>
  <c r="C58" i="14"/>
  <c r="D58" i="14" s="1" a="1"/>
  <c r="D58" i="14" s="1"/>
  <c r="B58" i="14"/>
  <c r="O57" i="14"/>
  <c r="P57" i="14" s="1"/>
  <c r="N57" i="14"/>
  <c r="C57" i="14"/>
  <c r="D57" i="14" s="1" a="1"/>
  <c r="D57" i="14" s="1"/>
  <c r="B57" i="14"/>
  <c r="O56" i="14"/>
  <c r="P56" i="14" s="1"/>
  <c r="N56" i="14"/>
  <c r="C56" i="14"/>
  <c r="D56" i="14" s="1" a="1"/>
  <c r="D56" i="14" s="1"/>
  <c r="B56" i="14"/>
  <c r="O55" i="14"/>
  <c r="P55" i="14" s="1"/>
  <c r="N55" i="14"/>
  <c r="C55" i="14"/>
  <c r="D55" i="14" s="1" a="1"/>
  <c r="D55" i="14" s="1"/>
  <c r="B55" i="14"/>
  <c r="O54" i="14"/>
  <c r="P54" i="14" s="1"/>
  <c r="N54" i="14"/>
  <c r="C54" i="14"/>
  <c r="D54" i="14" s="1" a="1"/>
  <c r="D54" i="14" s="1"/>
  <c r="B54" i="14"/>
  <c r="O53" i="14"/>
  <c r="P53" i="14" s="1"/>
  <c r="N53" i="14"/>
  <c r="C53" i="14"/>
  <c r="D53" i="14" s="1" a="1"/>
  <c r="D53" i="14" s="1"/>
  <c r="B53" i="14"/>
  <c r="O52" i="14"/>
  <c r="P52" i="14" s="1"/>
  <c r="N52" i="14"/>
  <c r="C52" i="14"/>
  <c r="D52" i="14" s="1" a="1"/>
  <c r="D52" i="14" s="1"/>
  <c r="B52" i="14"/>
  <c r="O51" i="14"/>
  <c r="P51" i="14" s="1"/>
  <c r="N51" i="14"/>
  <c r="C51" i="14"/>
  <c r="D51" i="14" s="1" a="1"/>
  <c r="D51" i="14" s="1"/>
  <c r="B51" i="14"/>
  <c r="O50" i="14"/>
  <c r="P50" i="14" s="1"/>
  <c r="N50" i="14"/>
  <c r="C50" i="14"/>
  <c r="D50" i="14" s="1" a="1"/>
  <c r="D50" i="14" s="1"/>
  <c r="B50" i="14"/>
  <c r="O49" i="14"/>
  <c r="P49" i="14" s="1"/>
  <c r="N49" i="14"/>
  <c r="C49" i="14"/>
  <c r="D49" i="14" s="1" a="1"/>
  <c r="D49" i="14" s="1"/>
  <c r="B49" i="14"/>
  <c r="O48" i="14"/>
  <c r="P48" i="14" s="1"/>
  <c r="N48" i="14"/>
  <c r="C48" i="14"/>
  <c r="D48" i="14" s="1" a="1"/>
  <c r="D48" i="14" s="1"/>
  <c r="B48" i="14"/>
  <c r="O47" i="14"/>
  <c r="P47" i="14" s="1"/>
  <c r="N47" i="14"/>
  <c r="C47" i="14"/>
  <c r="D47" i="14" s="1" a="1"/>
  <c r="D47" i="14" s="1"/>
  <c r="B47" i="14"/>
  <c r="O46" i="14"/>
  <c r="P46" i="14" s="1"/>
  <c r="N46" i="14"/>
  <c r="C46" i="14"/>
  <c r="D46" i="14" s="1" a="1"/>
  <c r="D46" i="14" s="1"/>
  <c r="B46" i="14"/>
  <c r="O45" i="14"/>
  <c r="P45" i="14" s="1"/>
  <c r="N45" i="14"/>
  <c r="C45" i="14"/>
  <c r="D45" i="14" s="1" a="1"/>
  <c r="D45" i="14" s="1"/>
  <c r="B45" i="14"/>
  <c r="O44" i="14"/>
  <c r="P44" i="14" s="1"/>
  <c r="N44" i="14"/>
  <c r="C44" i="14"/>
  <c r="D44" i="14" s="1" a="1"/>
  <c r="D44" i="14" s="1"/>
  <c r="B44" i="14"/>
  <c r="O43" i="14"/>
  <c r="P43" i="14" s="1"/>
  <c r="N43" i="14"/>
  <c r="C43" i="14"/>
  <c r="D43" i="14" s="1" a="1"/>
  <c r="D43" i="14" s="1"/>
  <c r="B43" i="14"/>
  <c r="O42" i="14"/>
  <c r="P42" i="14" s="1"/>
  <c r="N42" i="14"/>
  <c r="C42" i="14"/>
  <c r="D42" i="14" s="1" a="1"/>
  <c r="D42" i="14" s="1"/>
  <c r="B42" i="14"/>
  <c r="O41" i="14"/>
  <c r="P41" i="14" s="1"/>
  <c r="N41" i="14"/>
  <c r="C41" i="14"/>
  <c r="D41" i="14" s="1" a="1"/>
  <c r="D41" i="14" s="1"/>
  <c r="B41" i="14"/>
  <c r="O40" i="14"/>
  <c r="P40" i="14" s="1"/>
  <c r="N40" i="14"/>
  <c r="C40" i="14"/>
  <c r="D40" i="14" s="1" a="1"/>
  <c r="D40" i="14" s="1"/>
  <c r="B40" i="14"/>
  <c r="O39" i="14"/>
  <c r="P39" i="14" s="1"/>
  <c r="N39" i="14"/>
  <c r="C39" i="14"/>
  <c r="D39" i="14" s="1" a="1"/>
  <c r="D39" i="14" s="1"/>
  <c r="B39" i="14"/>
  <c r="O38" i="14"/>
  <c r="P38" i="14" s="1"/>
  <c r="N38" i="14"/>
  <c r="C38" i="14"/>
  <c r="D38" i="14" s="1" a="1"/>
  <c r="D38" i="14" s="1"/>
  <c r="B38" i="14"/>
  <c r="O37" i="14"/>
  <c r="P37" i="14" s="1"/>
  <c r="N37" i="14"/>
  <c r="C37" i="14"/>
  <c r="D37" i="14" s="1" a="1"/>
  <c r="D37" i="14" s="1"/>
  <c r="B37" i="14"/>
  <c r="O36" i="14"/>
  <c r="P36" i="14" s="1"/>
  <c r="N36" i="14"/>
  <c r="C36" i="14"/>
  <c r="D36" i="14" s="1" a="1"/>
  <c r="D36" i="14" s="1"/>
  <c r="B36" i="14"/>
  <c r="O35" i="14"/>
  <c r="P35" i="14" s="1"/>
  <c r="N35" i="14"/>
  <c r="C35" i="14"/>
  <c r="D35" i="14" s="1" a="1"/>
  <c r="D35" i="14" s="1"/>
  <c r="B35" i="14"/>
  <c r="O34" i="14"/>
  <c r="P34" i="14" s="1"/>
  <c r="N34" i="14"/>
  <c r="C34" i="14"/>
  <c r="D34" i="14" s="1" a="1"/>
  <c r="D34" i="14" s="1"/>
  <c r="B34" i="14"/>
  <c r="O33" i="14"/>
  <c r="P33" i="14" s="1"/>
  <c r="N33" i="14"/>
  <c r="C33" i="14"/>
  <c r="D33" i="14" s="1" a="1"/>
  <c r="D33" i="14" s="1"/>
  <c r="B33" i="14"/>
  <c r="O32" i="14"/>
  <c r="P32" i="14" s="1"/>
  <c r="N32" i="14"/>
  <c r="C32" i="14"/>
  <c r="D32" i="14" s="1" a="1"/>
  <c r="D32" i="14" s="1"/>
  <c r="B32" i="14"/>
  <c r="O31" i="14"/>
  <c r="P31" i="14" s="1"/>
  <c r="N31" i="14"/>
  <c r="C31" i="14"/>
  <c r="D31" i="14" s="1" a="1"/>
  <c r="D31" i="14" s="1"/>
  <c r="B31" i="14"/>
  <c r="O30" i="14"/>
  <c r="P30" i="14" s="1"/>
  <c r="N30" i="14"/>
  <c r="C30" i="14"/>
  <c r="D30" i="14" s="1" a="1"/>
  <c r="D30" i="14" s="1"/>
  <c r="B30" i="14"/>
  <c r="O29" i="14"/>
  <c r="P29" i="14" s="1"/>
  <c r="N29" i="14"/>
  <c r="C29" i="14"/>
  <c r="D29" i="14" s="1" a="1"/>
  <c r="D29" i="14" s="1"/>
  <c r="B29" i="14"/>
  <c r="O28" i="14"/>
  <c r="P28" i="14" s="1"/>
  <c r="N28" i="14"/>
  <c r="C28" i="14"/>
  <c r="D28" i="14" s="1" a="1"/>
  <c r="D28" i="14" s="1"/>
  <c r="B28" i="14"/>
  <c r="O27" i="14"/>
  <c r="P27" i="14" s="1"/>
  <c r="N27" i="14"/>
  <c r="C27" i="14"/>
  <c r="D27" i="14" s="1" a="1"/>
  <c r="D27" i="14" s="1"/>
  <c r="B27" i="14"/>
  <c r="O26" i="14"/>
  <c r="P26" i="14" s="1"/>
  <c r="N26" i="14"/>
  <c r="C26" i="14"/>
  <c r="D26" i="14" s="1" a="1"/>
  <c r="D26" i="14" s="1"/>
  <c r="B26" i="14"/>
  <c r="O25" i="14"/>
  <c r="P25" i="14" s="1"/>
  <c r="N25" i="14"/>
  <c r="C25" i="14"/>
  <c r="D25" i="14" s="1" a="1"/>
  <c r="D25" i="14" s="1"/>
  <c r="B25" i="14"/>
  <c r="O24" i="14"/>
  <c r="P24" i="14" s="1"/>
  <c r="N24" i="14"/>
  <c r="C24" i="14"/>
  <c r="D24" i="14" s="1" a="1"/>
  <c r="D24" i="14" s="1"/>
  <c r="B24" i="14"/>
  <c r="O23" i="14"/>
  <c r="P23" i="14" s="1"/>
  <c r="N23" i="14"/>
  <c r="C23" i="14"/>
  <c r="D23" i="14" s="1" a="1"/>
  <c r="D23" i="14" s="1"/>
  <c r="B23" i="14"/>
  <c r="O22" i="14"/>
  <c r="P22" i="14" s="1"/>
  <c r="N22" i="14"/>
  <c r="C22" i="14"/>
  <c r="D22" i="14" s="1" a="1"/>
  <c r="D22" i="14" s="1"/>
  <c r="B22" i="14"/>
  <c r="O21" i="14"/>
  <c r="P21" i="14" s="1"/>
  <c r="N21" i="14"/>
  <c r="C21" i="14"/>
  <c r="D21" i="14" s="1" a="1"/>
  <c r="D21" i="14" s="1"/>
  <c r="B21" i="14"/>
  <c r="O20" i="14"/>
  <c r="P20" i="14" s="1"/>
  <c r="N20" i="14"/>
  <c r="C20" i="14"/>
  <c r="D20" i="14" s="1" a="1"/>
  <c r="D20" i="14" s="1"/>
  <c r="B20" i="14"/>
  <c r="O19" i="14"/>
  <c r="P19" i="14" s="1"/>
  <c r="N19" i="14"/>
  <c r="C19" i="14"/>
  <c r="D19" i="14" s="1" a="1"/>
  <c r="D19" i="14" s="1"/>
  <c r="B19" i="14"/>
  <c r="O18" i="14"/>
  <c r="P18" i="14" s="1"/>
  <c r="N18" i="14"/>
  <c r="C18" i="14"/>
  <c r="D18" i="14" s="1" a="1"/>
  <c r="D18" i="14" s="1"/>
  <c r="B18" i="14"/>
  <c r="O17" i="14"/>
  <c r="P17" i="14" s="1"/>
  <c r="N17" i="14"/>
  <c r="C17" i="14"/>
  <c r="D17" i="14" s="1" a="1"/>
  <c r="D17" i="14" s="1"/>
  <c r="B17" i="14"/>
  <c r="O16" i="14"/>
  <c r="P16" i="14" s="1"/>
  <c r="N16" i="14"/>
  <c r="C16" i="14"/>
  <c r="D16" i="14" s="1" a="1"/>
  <c r="D16" i="14" s="1"/>
  <c r="B16" i="14"/>
  <c r="O15" i="14"/>
  <c r="P15" i="14" s="1"/>
  <c r="N15" i="14"/>
  <c r="C15" i="14"/>
  <c r="D15" i="14" s="1" a="1"/>
  <c r="D15" i="14" s="1"/>
  <c r="B15" i="14"/>
  <c r="O14" i="14"/>
  <c r="P14" i="14" s="1"/>
  <c r="N14" i="14"/>
  <c r="C14" i="14"/>
  <c r="D14" i="14" s="1" a="1"/>
  <c r="D14" i="14" s="1"/>
  <c r="B14" i="14"/>
  <c r="O13" i="14"/>
  <c r="P13" i="14" s="1"/>
  <c r="N13" i="14"/>
  <c r="C13" i="14"/>
  <c r="D13" i="14" s="1" a="1"/>
  <c r="D13" i="14" s="1"/>
  <c r="B13" i="14"/>
  <c r="O12" i="14"/>
  <c r="P12" i="14" s="1"/>
  <c r="N12" i="14"/>
  <c r="C12" i="14"/>
  <c r="D12" i="14" s="1" a="1"/>
  <c r="D12" i="14" s="1"/>
  <c r="B12" i="14"/>
  <c r="O11" i="14"/>
  <c r="P11" i="14" s="1"/>
  <c r="N11" i="14"/>
  <c r="C11" i="14"/>
  <c r="D11" i="14" s="1" a="1"/>
  <c r="D11" i="14" s="1"/>
  <c r="B11" i="14"/>
  <c r="O10" i="14"/>
  <c r="P10" i="14" s="1"/>
  <c r="N10" i="14"/>
  <c r="C10" i="14"/>
  <c r="D10" i="14" s="1" a="1"/>
  <c r="D10" i="14" s="1"/>
  <c r="B10" i="14"/>
  <c r="O9" i="14"/>
  <c r="P9" i="14" s="1"/>
  <c r="N9" i="14"/>
  <c r="C9" i="14"/>
  <c r="D9" i="14" s="1" a="1"/>
  <c r="D9" i="14" s="1"/>
  <c r="B9" i="14"/>
  <c r="O8" i="14"/>
  <c r="P8" i="14" s="1"/>
  <c r="N8" i="14"/>
  <c r="C8" i="14"/>
  <c r="D8" i="14" s="1" a="1"/>
  <c r="D8" i="14" s="1"/>
  <c r="B8" i="14"/>
  <c r="O7" i="14"/>
  <c r="P7" i="14" s="1"/>
  <c r="N7" i="14"/>
  <c r="C7" i="14"/>
  <c r="D7" i="14" s="1" a="1"/>
  <c r="D7" i="14" s="1"/>
  <c r="B7" i="14"/>
  <c r="O6" i="14"/>
  <c r="P6" i="14" s="1"/>
  <c r="N6" i="14"/>
  <c r="C6" i="14"/>
  <c r="D6" i="14" s="1" a="1"/>
  <c r="D6" i="14" s="1"/>
  <c r="B6" i="14"/>
  <c r="C31" i="12"/>
  <c r="C32" i="12"/>
  <c r="C33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D19" i="12" l="1" a="1"/>
  <c r="D19" i="12" s="1"/>
  <c r="N19" i="12"/>
  <c r="L19" i="12"/>
  <c r="J19" i="12"/>
  <c r="H19" i="12"/>
  <c r="D18" i="12" a="1"/>
  <c r="D18" i="12" s="1"/>
  <c r="N18" i="12"/>
  <c r="L18" i="12"/>
  <c r="J18" i="12"/>
  <c r="H18" i="12"/>
  <c r="D17" i="12" a="1"/>
  <c r="D17" i="12" s="1"/>
  <c r="N17" i="12"/>
  <c r="L17" i="12"/>
  <c r="J17" i="12"/>
  <c r="H17" i="12"/>
  <c r="D16" i="12" a="1"/>
  <c r="D16" i="12" s="1"/>
  <c r="N16" i="12"/>
  <c r="L16" i="12"/>
  <c r="J16" i="12"/>
  <c r="H16" i="12"/>
  <c r="D15" i="12" a="1"/>
  <c r="D15" i="12" s="1"/>
  <c r="N15" i="12"/>
  <c r="L15" i="12"/>
  <c r="J15" i="12"/>
  <c r="H15" i="12"/>
  <c r="D14" i="12" a="1"/>
  <c r="D14" i="12" s="1"/>
  <c r="N14" i="12"/>
  <c r="L14" i="12"/>
  <c r="J14" i="12"/>
  <c r="H14" i="12"/>
  <c r="D13" i="12" a="1"/>
  <c r="D13" i="12" s="1"/>
  <c r="N13" i="12"/>
  <c r="L13" i="12"/>
  <c r="J13" i="12"/>
  <c r="H13" i="12"/>
  <c r="D12" i="12" a="1"/>
  <c r="D12" i="12" s="1"/>
  <c r="N12" i="12"/>
  <c r="L12" i="12"/>
  <c r="J12" i="12"/>
  <c r="H12" i="12"/>
  <c r="D11" i="12" a="1"/>
  <c r="D11" i="12" s="1"/>
  <c r="N11" i="12"/>
  <c r="L11" i="12"/>
  <c r="J11" i="12"/>
  <c r="H11" i="12"/>
  <c r="D10" i="12" a="1"/>
  <c r="D10" i="12" s="1"/>
  <c r="N10" i="12"/>
  <c r="L10" i="12"/>
  <c r="J10" i="12"/>
  <c r="H10" i="12"/>
  <c r="D9" i="12" a="1"/>
  <c r="D9" i="12" s="1"/>
  <c r="N9" i="12"/>
  <c r="L9" i="12"/>
  <c r="J9" i="12"/>
  <c r="H9" i="12"/>
  <c r="D8" i="12" a="1"/>
  <c r="D8" i="12" s="1"/>
  <c r="N8" i="12"/>
  <c r="L8" i="12"/>
  <c r="J8" i="12"/>
  <c r="H8" i="12"/>
  <c r="D7" i="12" a="1"/>
  <c r="D7" i="12" s="1"/>
  <c r="N7" i="12"/>
  <c r="L7" i="12"/>
  <c r="J7" i="12"/>
  <c r="H7" i="12"/>
  <c r="D33" i="12" a="1"/>
  <c r="D33" i="12" s="1"/>
  <c r="N33" i="12"/>
  <c r="L33" i="12"/>
  <c r="J33" i="12"/>
  <c r="H33" i="12"/>
  <c r="D32" i="12" a="1"/>
  <c r="D32" i="12" s="1"/>
  <c r="N32" i="12"/>
  <c r="L32" i="12"/>
  <c r="J32" i="12"/>
  <c r="H32" i="12"/>
  <c r="D31" i="12" a="1"/>
  <c r="D31" i="12" s="1"/>
  <c r="N31" i="12"/>
  <c r="L31" i="12"/>
  <c r="J31" i="12"/>
  <c r="H31" i="12"/>
  <c r="R32" i="12"/>
  <c r="R33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47" i="12"/>
  <c r="R48" i="12"/>
  <c r="R49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38" i="12"/>
  <c r="R139" i="12"/>
  <c r="R140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83" i="12"/>
  <c r="R141" i="12"/>
  <c r="R142" i="12"/>
  <c r="R143" i="12"/>
  <c r="R144" i="12"/>
  <c r="R145" i="12"/>
  <c r="R146" i="12"/>
  <c r="R147" i="12"/>
  <c r="R148" i="12"/>
  <c r="R159" i="12"/>
  <c r="R160" i="12"/>
  <c r="R149" i="12"/>
  <c r="R150" i="12"/>
  <c r="R151" i="12"/>
  <c r="R152" i="12"/>
  <c r="R153" i="12"/>
  <c r="R154" i="12"/>
  <c r="R156" i="12"/>
  <c r="R155" i="12"/>
  <c r="R157" i="12"/>
  <c r="R158" i="12"/>
  <c r="R175" i="12"/>
  <c r="R176" i="12"/>
  <c r="R161" i="12"/>
  <c r="R162" i="12"/>
  <c r="R163" i="12"/>
  <c r="R164" i="12"/>
  <c r="R165" i="12"/>
  <c r="R166" i="12"/>
  <c r="R167" i="12"/>
  <c r="R168" i="12"/>
  <c r="R169" i="12"/>
  <c r="R170" i="12"/>
  <c r="R171" i="12"/>
  <c r="R172" i="12"/>
  <c r="R173" i="12"/>
  <c r="R174" i="12"/>
  <c r="R177" i="12"/>
  <c r="R178" i="12"/>
  <c r="R179" i="12"/>
  <c r="R180" i="12"/>
  <c r="R181" i="12"/>
  <c r="R182" i="12"/>
  <c r="R184" i="12"/>
  <c r="R185" i="12"/>
  <c r="R186" i="12"/>
  <c r="R187" i="12"/>
  <c r="R188" i="12"/>
  <c r="R189" i="12"/>
  <c r="R190" i="12"/>
  <c r="R191" i="12"/>
  <c r="R192" i="12"/>
  <c r="R193" i="12"/>
  <c r="R194" i="12"/>
  <c r="R195" i="12"/>
  <c r="R202" i="12"/>
  <c r="R203" i="12"/>
  <c r="R204" i="12"/>
  <c r="R196" i="12"/>
  <c r="R197" i="12"/>
  <c r="R198" i="12"/>
  <c r="R199" i="12"/>
  <c r="R200" i="12"/>
  <c r="R201" i="12"/>
  <c r="R205" i="12"/>
  <c r="R206" i="12"/>
  <c r="R207" i="12"/>
  <c r="R208" i="12"/>
  <c r="R209" i="12"/>
  <c r="R210" i="12"/>
  <c r="R219" i="12"/>
  <c r="R220" i="12"/>
  <c r="R221" i="12"/>
  <c r="R211" i="12"/>
  <c r="R212" i="12"/>
  <c r="R213" i="12"/>
  <c r="R214" i="12"/>
  <c r="R215" i="12"/>
  <c r="R216" i="12"/>
  <c r="R217" i="12"/>
  <c r="R218" i="12"/>
  <c r="R222" i="12"/>
  <c r="R223" i="12"/>
  <c r="R224" i="12"/>
  <c r="R225" i="12"/>
  <c r="R226" i="12"/>
  <c r="R228" i="12"/>
  <c r="R227" i="12"/>
  <c r="R230" i="12"/>
  <c r="R229" i="12"/>
  <c r="R231" i="12"/>
  <c r="R233" i="12"/>
  <c r="R232" i="12"/>
  <c r="R235" i="12"/>
  <c r="R234" i="12"/>
  <c r="R236" i="12"/>
  <c r="R237" i="12"/>
  <c r="R242" i="12"/>
  <c r="R243" i="12"/>
  <c r="R244" i="12"/>
  <c r="R238" i="12"/>
  <c r="R239" i="12"/>
  <c r="R240" i="12"/>
  <c r="R241" i="12"/>
  <c r="R245" i="12"/>
  <c r="R246" i="12"/>
  <c r="R247" i="12"/>
  <c r="R248" i="12"/>
  <c r="R249" i="12"/>
  <c r="R250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4" i="12"/>
  <c r="R265" i="12"/>
  <c r="R266" i="12"/>
  <c r="R267" i="12"/>
  <c r="R268" i="12"/>
  <c r="R269" i="12"/>
  <c r="R270" i="12"/>
  <c r="R271" i="12"/>
  <c r="R272" i="12"/>
  <c r="R273" i="12"/>
  <c r="R274" i="12"/>
  <c r="R275" i="12"/>
  <c r="R276" i="12"/>
  <c r="R277" i="12"/>
  <c r="R278" i="12"/>
  <c r="R302" i="12"/>
  <c r="R303" i="12"/>
  <c r="R304" i="12"/>
  <c r="R305" i="12"/>
  <c r="R306" i="12"/>
  <c r="R307" i="12"/>
  <c r="R308" i="12"/>
  <c r="R309" i="12"/>
  <c r="R310" i="12"/>
  <c r="R311" i="12"/>
  <c r="R312" i="12"/>
  <c r="R313" i="12"/>
  <c r="R314" i="12"/>
  <c r="R315" i="12"/>
  <c r="R316" i="12"/>
  <c r="R317" i="12"/>
  <c r="R318" i="12"/>
  <c r="R319" i="12"/>
  <c r="R320" i="12"/>
  <c r="R321" i="12"/>
  <c r="R322" i="12"/>
  <c r="R323" i="12"/>
  <c r="R324" i="12"/>
  <c r="R325" i="12"/>
  <c r="R326" i="12"/>
  <c r="R327" i="12"/>
  <c r="R328" i="12"/>
  <c r="R329" i="12"/>
  <c r="R330" i="12"/>
  <c r="R331" i="12"/>
  <c r="R332" i="12"/>
  <c r="R333" i="12"/>
  <c r="R334" i="12"/>
  <c r="R335" i="12"/>
  <c r="R336" i="12"/>
  <c r="R337" i="12"/>
  <c r="R338" i="12"/>
  <c r="R339" i="12"/>
  <c r="R340" i="12"/>
  <c r="R341" i="12"/>
  <c r="R342" i="12"/>
  <c r="R343" i="12"/>
  <c r="R344" i="12"/>
  <c r="R345" i="12"/>
  <c r="R346" i="12"/>
  <c r="R347" i="12"/>
  <c r="R348" i="12"/>
  <c r="R349" i="12"/>
  <c r="R350" i="12"/>
  <c r="R351" i="12"/>
  <c r="R352" i="12"/>
  <c r="R353" i="12"/>
  <c r="R354" i="12"/>
  <c r="R355" i="12"/>
  <c r="R356" i="12"/>
  <c r="R357" i="12"/>
  <c r="R358" i="12"/>
  <c r="R359" i="12"/>
  <c r="R360" i="12"/>
  <c r="R361" i="12"/>
  <c r="R362" i="12"/>
  <c r="R363" i="12"/>
  <c r="R364" i="12"/>
  <c r="R365" i="12"/>
  <c r="R366" i="12"/>
  <c r="R367" i="12"/>
  <c r="R368" i="12"/>
  <c r="R369" i="12"/>
  <c r="R370" i="12"/>
  <c r="R371" i="12"/>
  <c r="R372" i="12"/>
  <c r="R373" i="12"/>
  <c r="R374" i="12"/>
  <c r="R375" i="12"/>
  <c r="R376" i="12"/>
  <c r="R377" i="12"/>
  <c r="R378" i="12"/>
  <c r="R379" i="12"/>
  <c r="R380" i="12"/>
  <c r="R381" i="12"/>
  <c r="R382" i="12"/>
  <c r="R383" i="12"/>
  <c r="R384" i="12"/>
  <c r="R385" i="12"/>
  <c r="R386" i="12"/>
  <c r="R387" i="12"/>
  <c r="R388" i="12"/>
  <c r="R389" i="12"/>
  <c r="R390" i="12"/>
  <c r="R391" i="12"/>
  <c r="R392" i="12"/>
  <c r="R393" i="12"/>
  <c r="R394" i="12"/>
  <c r="R395" i="12"/>
  <c r="R397" i="12"/>
  <c r="R396" i="12"/>
  <c r="R31" i="12"/>
  <c r="S32" i="12" l="1"/>
  <c r="S33" i="12"/>
  <c r="S7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47" i="12"/>
  <c r="S48" i="12"/>
  <c r="S49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38" i="12"/>
  <c r="S139" i="12"/>
  <c r="S140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83" i="12"/>
  <c r="S141" i="12"/>
  <c r="S142" i="12"/>
  <c r="S143" i="12"/>
  <c r="S144" i="12"/>
  <c r="S145" i="12"/>
  <c r="S146" i="12"/>
  <c r="S147" i="12"/>
  <c r="S148" i="12"/>
  <c r="S159" i="12"/>
  <c r="S160" i="12"/>
  <c r="S149" i="12"/>
  <c r="S150" i="12"/>
  <c r="S151" i="12"/>
  <c r="S152" i="12"/>
  <c r="S153" i="12"/>
  <c r="S154" i="12"/>
  <c r="S156" i="12"/>
  <c r="S155" i="12"/>
  <c r="S157" i="12"/>
  <c r="S158" i="12"/>
  <c r="S175" i="12"/>
  <c r="S176" i="12"/>
  <c r="S161" i="12"/>
  <c r="S162" i="12"/>
  <c r="S163" i="12"/>
  <c r="S164" i="12"/>
  <c r="S165" i="12"/>
  <c r="S166" i="12"/>
  <c r="S167" i="12"/>
  <c r="S168" i="12"/>
  <c r="S169" i="12"/>
  <c r="S170" i="12"/>
  <c r="S171" i="12"/>
  <c r="S172" i="12"/>
  <c r="S173" i="12"/>
  <c r="S174" i="12"/>
  <c r="S177" i="12"/>
  <c r="S178" i="12"/>
  <c r="S179" i="12"/>
  <c r="S180" i="12"/>
  <c r="S181" i="12"/>
  <c r="S182" i="12"/>
  <c r="S184" i="12"/>
  <c r="S185" i="12"/>
  <c r="S186" i="12"/>
  <c r="S187" i="12"/>
  <c r="S188" i="12"/>
  <c r="S189" i="12"/>
  <c r="S190" i="12"/>
  <c r="S191" i="12"/>
  <c r="S192" i="12"/>
  <c r="S193" i="12"/>
  <c r="S194" i="12"/>
  <c r="S195" i="12"/>
  <c r="S202" i="12"/>
  <c r="S203" i="12"/>
  <c r="S204" i="12"/>
  <c r="S196" i="12"/>
  <c r="S197" i="12"/>
  <c r="S198" i="12"/>
  <c r="S199" i="12"/>
  <c r="S200" i="12"/>
  <c r="S201" i="12"/>
  <c r="S205" i="12"/>
  <c r="S206" i="12"/>
  <c r="S207" i="12"/>
  <c r="S208" i="12"/>
  <c r="S209" i="12"/>
  <c r="S210" i="12"/>
  <c r="S219" i="12"/>
  <c r="S220" i="12"/>
  <c r="S221" i="12"/>
  <c r="S211" i="12"/>
  <c r="S212" i="12"/>
  <c r="S213" i="12"/>
  <c r="S214" i="12"/>
  <c r="S215" i="12"/>
  <c r="S216" i="12"/>
  <c r="S217" i="12"/>
  <c r="S218" i="12"/>
  <c r="S222" i="12"/>
  <c r="S223" i="12"/>
  <c r="S224" i="12"/>
  <c r="S225" i="12"/>
  <c r="S226" i="12"/>
  <c r="S228" i="12"/>
  <c r="S227" i="12"/>
  <c r="S230" i="12"/>
  <c r="S229" i="12"/>
  <c r="S231" i="12"/>
  <c r="S233" i="12"/>
  <c r="S232" i="12"/>
  <c r="S235" i="12"/>
  <c r="S234" i="12"/>
  <c r="S236" i="12"/>
  <c r="S237" i="12"/>
  <c r="S242" i="12"/>
  <c r="S243" i="12"/>
  <c r="S244" i="12"/>
  <c r="S238" i="12"/>
  <c r="S239" i="12"/>
  <c r="S240" i="12"/>
  <c r="S241" i="12"/>
  <c r="S245" i="12"/>
  <c r="S246" i="12"/>
  <c r="S247" i="12"/>
  <c r="S248" i="12"/>
  <c r="S249" i="12"/>
  <c r="S250" i="12"/>
  <c r="S251" i="12"/>
  <c r="S252" i="12"/>
  <c r="S253" i="12"/>
  <c r="S254" i="12"/>
  <c r="S255" i="12"/>
  <c r="S256" i="12"/>
  <c r="S257" i="12"/>
  <c r="S258" i="12"/>
  <c r="S259" i="12"/>
  <c r="S260" i="12"/>
  <c r="S261" i="12"/>
  <c r="S262" i="12"/>
  <c r="S263" i="12"/>
  <c r="S264" i="12"/>
  <c r="S265" i="12"/>
  <c r="S266" i="12"/>
  <c r="S267" i="12"/>
  <c r="S268" i="12"/>
  <c r="S269" i="12"/>
  <c r="S270" i="12"/>
  <c r="S271" i="12"/>
  <c r="S272" i="12"/>
  <c r="S273" i="12"/>
  <c r="S274" i="12"/>
  <c r="S275" i="12"/>
  <c r="S276" i="12"/>
  <c r="S277" i="12"/>
  <c r="S278" i="12"/>
  <c r="S279" i="12"/>
  <c r="S280" i="12"/>
  <c r="S281" i="12"/>
  <c r="S282" i="12"/>
  <c r="S283" i="12"/>
  <c r="S284" i="12"/>
  <c r="S285" i="12"/>
  <c r="S286" i="12"/>
  <c r="S287" i="12"/>
  <c r="S288" i="12"/>
  <c r="S289" i="12"/>
  <c r="S290" i="12"/>
  <c r="S291" i="12"/>
  <c r="S292" i="12"/>
  <c r="S293" i="12"/>
  <c r="S294" i="12"/>
  <c r="S295" i="12"/>
  <c r="S296" i="12"/>
  <c r="S297" i="12"/>
  <c r="S298" i="12"/>
  <c r="S299" i="12"/>
  <c r="S300" i="12"/>
  <c r="S301" i="12"/>
  <c r="S302" i="12"/>
  <c r="S303" i="12"/>
  <c r="S304" i="12"/>
  <c r="S305" i="12"/>
  <c r="S306" i="12"/>
  <c r="S307" i="12"/>
  <c r="S308" i="12"/>
  <c r="S309" i="12"/>
  <c r="S310" i="12"/>
  <c r="S311" i="12"/>
  <c r="S312" i="12"/>
  <c r="S313" i="12"/>
  <c r="S314" i="12"/>
  <c r="S315" i="12"/>
  <c r="S316" i="12"/>
  <c r="S317" i="12"/>
  <c r="S318" i="12"/>
  <c r="S319" i="12"/>
  <c r="S320" i="12"/>
  <c r="S321" i="12"/>
  <c r="S322" i="12"/>
  <c r="S323" i="12"/>
  <c r="S324" i="12"/>
  <c r="S325" i="12"/>
  <c r="S326" i="12"/>
  <c r="S327" i="12"/>
  <c r="S328" i="12"/>
  <c r="S329" i="12"/>
  <c r="S330" i="12"/>
  <c r="S331" i="12"/>
  <c r="S332" i="12"/>
  <c r="S333" i="12"/>
  <c r="S334" i="12"/>
  <c r="S335" i="12"/>
  <c r="S336" i="12"/>
  <c r="S337" i="12"/>
  <c r="S338" i="12"/>
  <c r="S339" i="12"/>
  <c r="S340" i="12"/>
  <c r="S341" i="12"/>
  <c r="S342" i="12"/>
  <c r="S343" i="12"/>
  <c r="S344" i="12"/>
  <c r="S345" i="12"/>
  <c r="S346" i="12"/>
  <c r="S347" i="12"/>
  <c r="S348" i="12"/>
  <c r="S349" i="12"/>
  <c r="S350" i="12"/>
  <c r="S351" i="12"/>
  <c r="S352" i="12"/>
  <c r="S353" i="12"/>
  <c r="S354" i="12"/>
  <c r="S355" i="12"/>
  <c r="S356" i="12"/>
  <c r="S357" i="12"/>
  <c r="S358" i="12"/>
  <c r="S359" i="12"/>
  <c r="S360" i="12"/>
  <c r="S361" i="12"/>
  <c r="S362" i="12"/>
  <c r="S363" i="12"/>
  <c r="S364" i="12"/>
  <c r="S365" i="12"/>
  <c r="S366" i="12"/>
  <c r="S367" i="12"/>
  <c r="S368" i="12"/>
  <c r="S369" i="12"/>
  <c r="S370" i="12"/>
  <c r="S371" i="12"/>
  <c r="S372" i="12"/>
  <c r="S373" i="12"/>
  <c r="S374" i="12"/>
  <c r="S375" i="12"/>
  <c r="S376" i="12"/>
  <c r="S377" i="12"/>
  <c r="S378" i="12"/>
  <c r="S379" i="12"/>
  <c r="S380" i="12"/>
  <c r="S381" i="12"/>
  <c r="S382" i="12"/>
  <c r="S383" i="12"/>
  <c r="S384" i="12"/>
  <c r="S385" i="12"/>
  <c r="S386" i="12"/>
  <c r="S387" i="12"/>
  <c r="S388" i="12"/>
  <c r="S389" i="12"/>
  <c r="S390" i="12"/>
  <c r="S391" i="12"/>
  <c r="S392" i="12"/>
  <c r="S393" i="12"/>
  <c r="S394" i="12"/>
  <c r="S395" i="12"/>
  <c r="S397" i="12"/>
  <c r="S396" i="12"/>
  <c r="S31" i="12"/>
  <c r="Q32" i="12"/>
  <c r="Q33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47" i="12"/>
  <c r="Q48" i="12"/>
  <c r="Q49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7" i="12"/>
  <c r="Q88" i="12"/>
  <c r="Q89" i="12"/>
  <c r="Q90" i="12"/>
  <c r="Q91" i="12"/>
  <c r="Q92" i="12"/>
  <c r="Q93" i="12"/>
  <c r="Q94" i="12"/>
  <c r="Q95" i="12"/>
  <c r="Q96" i="12"/>
  <c r="Q97" i="12"/>
  <c r="Q98" i="12"/>
  <c r="Q99" i="12"/>
  <c r="Q100" i="12"/>
  <c r="Q101" i="12"/>
  <c r="Q102" i="12"/>
  <c r="Q103" i="12"/>
  <c r="Q104" i="12"/>
  <c r="Q105" i="12"/>
  <c r="Q106" i="12"/>
  <c r="Q107" i="12"/>
  <c r="Q108" i="12"/>
  <c r="Q109" i="12"/>
  <c r="Q110" i="12"/>
  <c r="Q111" i="12"/>
  <c r="Q138" i="12"/>
  <c r="Q139" i="12"/>
  <c r="Q140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6" i="12"/>
  <c r="Q127" i="12"/>
  <c r="Q128" i="12"/>
  <c r="Q129" i="12"/>
  <c r="Q130" i="12"/>
  <c r="Q131" i="12"/>
  <c r="Q132" i="12"/>
  <c r="Q133" i="12"/>
  <c r="Q134" i="12"/>
  <c r="Q135" i="12"/>
  <c r="Q136" i="12"/>
  <c r="Q137" i="12"/>
  <c r="Q183" i="12"/>
  <c r="Q141" i="12"/>
  <c r="Q142" i="12"/>
  <c r="Q143" i="12"/>
  <c r="Q144" i="12"/>
  <c r="Q145" i="12"/>
  <c r="Q146" i="12"/>
  <c r="Q147" i="12"/>
  <c r="Q148" i="12"/>
  <c r="Q159" i="12"/>
  <c r="Q160" i="12"/>
  <c r="Q149" i="12"/>
  <c r="Q150" i="12"/>
  <c r="Q151" i="12"/>
  <c r="Q152" i="12"/>
  <c r="Q153" i="12"/>
  <c r="Q154" i="12"/>
  <c r="Q156" i="12"/>
  <c r="Q155" i="12"/>
  <c r="Q157" i="12"/>
  <c r="Q158" i="12"/>
  <c r="Q175" i="12"/>
  <c r="Q176" i="12"/>
  <c r="Q161" i="12"/>
  <c r="Q162" i="12"/>
  <c r="Q163" i="12"/>
  <c r="Q164" i="12"/>
  <c r="Q165" i="12"/>
  <c r="Q166" i="12"/>
  <c r="Q167" i="12"/>
  <c r="Q168" i="12"/>
  <c r="Q169" i="12"/>
  <c r="Q170" i="12"/>
  <c r="Q171" i="12"/>
  <c r="Q172" i="12"/>
  <c r="Q173" i="12"/>
  <c r="Q174" i="12"/>
  <c r="Q177" i="12"/>
  <c r="Q178" i="12"/>
  <c r="Q179" i="12"/>
  <c r="Q180" i="12"/>
  <c r="Q181" i="12"/>
  <c r="Q182" i="12"/>
  <c r="Q184" i="12"/>
  <c r="Q185" i="12"/>
  <c r="Q186" i="12"/>
  <c r="Q187" i="12"/>
  <c r="Q188" i="12"/>
  <c r="Q189" i="12"/>
  <c r="Q190" i="12"/>
  <c r="Q191" i="12"/>
  <c r="Q192" i="12"/>
  <c r="Q193" i="12"/>
  <c r="Q194" i="12"/>
  <c r="Q195" i="12"/>
  <c r="Q202" i="12"/>
  <c r="Q203" i="12"/>
  <c r="Q204" i="12"/>
  <c r="Q196" i="12"/>
  <c r="Q197" i="12"/>
  <c r="Q198" i="12"/>
  <c r="Q199" i="12"/>
  <c r="Q200" i="12"/>
  <c r="Q201" i="12"/>
  <c r="Q205" i="12"/>
  <c r="Q206" i="12"/>
  <c r="Q207" i="12"/>
  <c r="Q208" i="12"/>
  <c r="Q209" i="12"/>
  <c r="Q210" i="12"/>
  <c r="Q219" i="12"/>
  <c r="Q220" i="12"/>
  <c r="Q221" i="12"/>
  <c r="Q211" i="12"/>
  <c r="Q212" i="12"/>
  <c r="Q213" i="12"/>
  <c r="Q214" i="12"/>
  <c r="Q215" i="12"/>
  <c r="Q216" i="12"/>
  <c r="Q217" i="12"/>
  <c r="Q218" i="12"/>
  <c r="Q222" i="12"/>
  <c r="Q223" i="12"/>
  <c r="Q224" i="12"/>
  <c r="Q225" i="12"/>
  <c r="Q226" i="12"/>
  <c r="Q228" i="12"/>
  <c r="Q227" i="12"/>
  <c r="Q230" i="12"/>
  <c r="Q229" i="12"/>
  <c r="Q231" i="12"/>
  <c r="Q233" i="12"/>
  <c r="Q232" i="12"/>
  <c r="Q235" i="12"/>
  <c r="Q234" i="12"/>
  <c r="Q236" i="12"/>
  <c r="Q237" i="12"/>
  <c r="Q242" i="12"/>
  <c r="Q243" i="12"/>
  <c r="Q244" i="12"/>
  <c r="Q238" i="12"/>
  <c r="Q239" i="12"/>
  <c r="Q240" i="12"/>
  <c r="Q241" i="12"/>
  <c r="Q245" i="12"/>
  <c r="Q246" i="12"/>
  <c r="Q247" i="12"/>
  <c r="Q248" i="12"/>
  <c r="Q249" i="12"/>
  <c r="Q250" i="12"/>
  <c r="Q251" i="12"/>
  <c r="Q252" i="12"/>
  <c r="Q253" i="12"/>
  <c r="Q254" i="12"/>
  <c r="Q255" i="12"/>
  <c r="Q256" i="12"/>
  <c r="Q257" i="12"/>
  <c r="Q258" i="12"/>
  <c r="Q259" i="12"/>
  <c r="Q260" i="12"/>
  <c r="Q261" i="12"/>
  <c r="Q262" i="12"/>
  <c r="Q263" i="12"/>
  <c r="Q264" i="12"/>
  <c r="Q265" i="12"/>
  <c r="Q266" i="12"/>
  <c r="Q267" i="12"/>
  <c r="Q268" i="12"/>
  <c r="Q269" i="12"/>
  <c r="Q270" i="12"/>
  <c r="Q271" i="12"/>
  <c r="Q272" i="12"/>
  <c r="Q273" i="12"/>
  <c r="Q274" i="12"/>
  <c r="Q275" i="12"/>
  <c r="Q276" i="12"/>
  <c r="Q277" i="12"/>
  <c r="Q278" i="12"/>
  <c r="Q279" i="12"/>
  <c r="Q280" i="12"/>
  <c r="Q281" i="12"/>
  <c r="Q282" i="12"/>
  <c r="Q283" i="12"/>
  <c r="Q284" i="12"/>
  <c r="Q285" i="12"/>
  <c r="Q286" i="12"/>
  <c r="Q287" i="12"/>
  <c r="Q288" i="12"/>
  <c r="Q289" i="12"/>
  <c r="Q290" i="12"/>
  <c r="Q291" i="12"/>
  <c r="Q292" i="12"/>
  <c r="Q293" i="12"/>
  <c r="Q294" i="12"/>
  <c r="Q295" i="12"/>
  <c r="Q296" i="12"/>
  <c r="Q297" i="12"/>
  <c r="Q298" i="12"/>
  <c r="Q299" i="12"/>
  <c r="Q300" i="12"/>
  <c r="Q301" i="12"/>
  <c r="Q302" i="12"/>
  <c r="Q303" i="12"/>
  <c r="Q304" i="12"/>
  <c r="Q305" i="12"/>
  <c r="Q306" i="12"/>
  <c r="Q307" i="12"/>
  <c r="Q308" i="12"/>
  <c r="Q309" i="12"/>
  <c r="Q310" i="12"/>
  <c r="Q311" i="12"/>
  <c r="Q312" i="12"/>
  <c r="Q313" i="12"/>
  <c r="Q314" i="12"/>
  <c r="Q315" i="12"/>
  <c r="Q316" i="12"/>
  <c r="Q317" i="12"/>
  <c r="Q318" i="12"/>
  <c r="Q319" i="12"/>
  <c r="Q320" i="12"/>
  <c r="Q321" i="12"/>
  <c r="Q322" i="12"/>
  <c r="Q323" i="12"/>
  <c r="Q324" i="12"/>
  <c r="Q325" i="12"/>
  <c r="Q326" i="12"/>
  <c r="Q327" i="12"/>
  <c r="Q328" i="12"/>
  <c r="Q329" i="12"/>
  <c r="Q330" i="12"/>
  <c r="Q331" i="12"/>
  <c r="Q332" i="12"/>
  <c r="Q333" i="12"/>
  <c r="Q334" i="12"/>
  <c r="Q335" i="12"/>
  <c r="Q336" i="12"/>
  <c r="Q337" i="12"/>
  <c r="Q338" i="12"/>
  <c r="Q339" i="12"/>
  <c r="Q340" i="12"/>
  <c r="Q341" i="12"/>
  <c r="Q342" i="12"/>
  <c r="Q343" i="12"/>
  <c r="Q344" i="12"/>
  <c r="Q345" i="12"/>
  <c r="Q346" i="12"/>
  <c r="Q347" i="12"/>
  <c r="Q348" i="12"/>
  <c r="Q349" i="12"/>
  <c r="Q350" i="12"/>
  <c r="Q351" i="12"/>
  <c r="Q352" i="12"/>
  <c r="Q353" i="12"/>
  <c r="Q354" i="12"/>
  <c r="Q355" i="12"/>
  <c r="Q356" i="12"/>
  <c r="Q357" i="12"/>
  <c r="Q358" i="12"/>
  <c r="Q359" i="12"/>
  <c r="Q360" i="12"/>
  <c r="Q361" i="12"/>
  <c r="Q362" i="12"/>
  <c r="Q363" i="12"/>
  <c r="Q364" i="12"/>
  <c r="Q365" i="12"/>
  <c r="Q366" i="12"/>
  <c r="Q367" i="12"/>
  <c r="Q368" i="12"/>
  <c r="Q369" i="12"/>
  <c r="Q370" i="12"/>
  <c r="Q371" i="12"/>
  <c r="Q372" i="12"/>
  <c r="Q373" i="12"/>
  <c r="Q374" i="12"/>
  <c r="Q375" i="12"/>
  <c r="Q376" i="12"/>
  <c r="Q377" i="12"/>
  <c r="Q378" i="12"/>
  <c r="Q379" i="12"/>
  <c r="Q380" i="12"/>
  <c r="Q381" i="12"/>
  <c r="Q382" i="12"/>
  <c r="Q383" i="12"/>
  <c r="Q384" i="12"/>
  <c r="Q385" i="12"/>
  <c r="Q386" i="12"/>
  <c r="Q387" i="12"/>
  <c r="Q388" i="12"/>
  <c r="Q389" i="12"/>
  <c r="Q390" i="12"/>
  <c r="Q391" i="12"/>
  <c r="Q392" i="12"/>
  <c r="Q393" i="12"/>
  <c r="Q394" i="12"/>
  <c r="Q395" i="12"/>
  <c r="Q397" i="12"/>
  <c r="Q396" i="12"/>
  <c r="Q31" i="12"/>
  <c r="C5" i="1"/>
  <c r="C20" i="12"/>
  <c r="C21" i="12"/>
  <c r="C22" i="12"/>
  <c r="C23" i="12"/>
  <c r="C24" i="12"/>
  <c r="C25" i="12"/>
  <c r="C26" i="12"/>
  <c r="C27" i="12"/>
  <c r="C28" i="12"/>
  <c r="C29" i="12"/>
  <c r="C30" i="12"/>
  <c r="C47" i="12"/>
  <c r="C48" i="12"/>
  <c r="C49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50" i="12"/>
  <c r="L50" i="12" s="1"/>
  <c r="C51" i="12"/>
  <c r="L51" i="12" s="1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38" i="12"/>
  <c r="C139" i="12"/>
  <c r="C140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83" i="12"/>
  <c r="C141" i="12"/>
  <c r="C142" i="12"/>
  <c r="C143" i="12"/>
  <c r="C144" i="12"/>
  <c r="C145" i="12"/>
  <c r="C146" i="12"/>
  <c r="C147" i="12"/>
  <c r="C148" i="12"/>
  <c r="C159" i="12"/>
  <c r="N159" i="12" s="1"/>
  <c r="C160" i="12"/>
  <c r="C149" i="12"/>
  <c r="C150" i="12"/>
  <c r="C151" i="12"/>
  <c r="C152" i="12"/>
  <c r="C153" i="12"/>
  <c r="C154" i="12"/>
  <c r="C156" i="12"/>
  <c r="C155" i="12"/>
  <c r="C157" i="12"/>
  <c r="C158" i="12"/>
  <c r="C175" i="12"/>
  <c r="C176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7" i="12"/>
  <c r="C178" i="12"/>
  <c r="C179" i="12"/>
  <c r="C180" i="12"/>
  <c r="C181" i="12"/>
  <c r="C182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202" i="12"/>
  <c r="L202" i="12" s="1"/>
  <c r="C203" i="12"/>
  <c r="C204" i="12"/>
  <c r="C196" i="12"/>
  <c r="C197" i="12"/>
  <c r="C198" i="12"/>
  <c r="C199" i="12"/>
  <c r="C200" i="12"/>
  <c r="C201" i="12"/>
  <c r="C205" i="12"/>
  <c r="C206" i="12"/>
  <c r="C207" i="12"/>
  <c r="C208" i="12"/>
  <c r="C209" i="12"/>
  <c r="C210" i="12"/>
  <c r="C220" i="12"/>
  <c r="L220" i="12" s="1"/>
  <c r="C221" i="12"/>
  <c r="L221" i="12" s="1"/>
  <c r="C211" i="12"/>
  <c r="C212" i="12"/>
  <c r="C213" i="12"/>
  <c r="C214" i="12"/>
  <c r="C215" i="12"/>
  <c r="C216" i="12"/>
  <c r="C217" i="12"/>
  <c r="C218" i="12"/>
  <c r="C222" i="12"/>
  <c r="L222" i="12" s="1"/>
  <c r="C223" i="12"/>
  <c r="L223" i="12" s="1"/>
  <c r="C224" i="12"/>
  <c r="L224" i="12" s="1"/>
  <c r="C225" i="12"/>
  <c r="L225" i="12" s="1"/>
  <c r="C226" i="12"/>
  <c r="L226" i="12" s="1"/>
  <c r="C228" i="12"/>
  <c r="L228" i="12" s="1"/>
  <c r="C227" i="12"/>
  <c r="L227" i="12" s="1"/>
  <c r="C230" i="12"/>
  <c r="L230" i="12" s="1"/>
  <c r="C229" i="12"/>
  <c r="L229" i="12" s="1"/>
  <c r="C231" i="12"/>
  <c r="L231" i="12" s="1"/>
  <c r="C233" i="12"/>
  <c r="L233" i="12" s="1"/>
  <c r="C232" i="12"/>
  <c r="L232" i="12" s="1"/>
  <c r="C235" i="12"/>
  <c r="C234" i="12"/>
  <c r="L234" i="12" s="1"/>
  <c r="C236" i="12"/>
  <c r="L236" i="12" s="1"/>
  <c r="C237" i="12"/>
  <c r="L237" i="12" s="1"/>
  <c r="C242" i="12"/>
  <c r="L242" i="12" s="1"/>
  <c r="C243" i="12"/>
  <c r="L243" i="12" s="1"/>
  <c r="C244" i="12"/>
  <c r="L244" i="12" s="1"/>
  <c r="C238" i="12"/>
  <c r="L238" i="12" s="1"/>
  <c r="C239" i="12"/>
  <c r="L239" i="12" s="1"/>
  <c r="C240" i="12"/>
  <c r="L240" i="12" s="1"/>
  <c r="C241" i="12"/>
  <c r="L241" i="12" s="1"/>
  <c r="C245" i="12"/>
  <c r="L245" i="12" s="1"/>
  <c r="C246" i="12"/>
  <c r="L246" i="12" s="1"/>
  <c r="C247" i="12"/>
  <c r="L247" i="12" s="1"/>
  <c r="C249" i="12"/>
  <c r="C250" i="12"/>
  <c r="C251" i="12"/>
  <c r="C252" i="12"/>
  <c r="C253" i="12"/>
  <c r="C254" i="12"/>
  <c r="D254" i="12" s="1" a="1"/>
  <c r="D254" i="12" s="1"/>
  <c r="C255" i="12"/>
  <c r="D255" i="12" s="1" a="1"/>
  <c r="D255" i="12" s="1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L313" i="12" s="1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L373" i="12" s="1"/>
  <c r="C374" i="12"/>
  <c r="L374" i="12" s="1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7" i="12"/>
  <c r="C396" i="12"/>
  <c r="B32" i="12"/>
  <c r="B33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47" i="12"/>
  <c r="B48" i="12"/>
  <c r="B49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38" i="12"/>
  <c r="B139" i="12"/>
  <c r="B140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83" i="12"/>
  <c r="B141" i="12"/>
  <c r="B142" i="12"/>
  <c r="B143" i="12"/>
  <c r="B144" i="12"/>
  <c r="B145" i="12"/>
  <c r="B146" i="12"/>
  <c r="B147" i="12"/>
  <c r="B148" i="12"/>
  <c r="B159" i="12"/>
  <c r="B160" i="12"/>
  <c r="B149" i="12"/>
  <c r="B150" i="12"/>
  <c r="B151" i="12"/>
  <c r="B152" i="12"/>
  <c r="B153" i="12"/>
  <c r="B154" i="12"/>
  <c r="B156" i="12"/>
  <c r="B155" i="12"/>
  <c r="B157" i="12"/>
  <c r="B158" i="12"/>
  <c r="B175" i="12"/>
  <c r="B176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7" i="12"/>
  <c r="B178" i="12"/>
  <c r="B179" i="12"/>
  <c r="B180" i="12"/>
  <c r="B181" i="12"/>
  <c r="B182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202" i="12"/>
  <c r="B203" i="12"/>
  <c r="B204" i="12"/>
  <c r="B196" i="12"/>
  <c r="B197" i="12"/>
  <c r="B198" i="12"/>
  <c r="B199" i="12"/>
  <c r="B200" i="12"/>
  <c r="B201" i="12"/>
  <c r="B205" i="12"/>
  <c r="B206" i="12"/>
  <c r="B207" i="12"/>
  <c r="B208" i="12"/>
  <c r="B209" i="12"/>
  <c r="B210" i="12"/>
  <c r="B219" i="12"/>
  <c r="B220" i="12"/>
  <c r="B221" i="12"/>
  <c r="B211" i="12"/>
  <c r="B212" i="12"/>
  <c r="B213" i="12"/>
  <c r="B214" i="12"/>
  <c r="B215" i="12"/>
  <c r="B216" i="12"/>
  <c r="B217" i="12"/>
  <c r="B218" i="12"/>
  <c r="B222" i="12"/>
  <c r="B223" i="12"/>
  <c r="B224" i="12"/>
  <c r="B225" i="12"/>
  <c r="B226" i="12"/>
  <c r="B228" i="12"/>
  <c r="B227" i="12"/>
  <c r="B230" i="12"/>
  <c r="B229" i="12"/>
  <c r="B231" i="12"/>
  <c r="B233" i="12"/>
  <c r="B232" i="12"/>
  <c r="B235" i="12"/>
  <c r="B234" i="12"/>
  <c r="B236" i="12"/>
  <c r="B237" i="12"/>
  <c r="B242" i="12"/>
  <c r="B243" i="12"/>
  <c r="B244" i="12"/>
  <c r="B238" i="12"/>
  <c r="B239" i="12"/>
  <c r="B240" i="12"/>
  <c r="B241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7" i="12"/>
  <c r="B396" i="12"/>
  <c r="B31" i="12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5" i="1"/>
  <c r="F5" i="1"/>
  <c r="AI6" i="1"/>
  <c r="AI7" i="1"/>
  <c r="AI8" i="1"/>
  <c r="AI9" i="1"/>
  <c r="AJ9" i="1" s="1"/>
  <c r="AI10" i="1"/>
  <c r="AI11" i="1"/>
  <c r="AI12" i="1"/>
  <c r="AI13" i="1"/>
  <c r="AJ13" i="1" s="1"/>
  <c r="AI14" i="1"/>
  <c r="AI15" i="1"/>
  <c r="AI16" i="1"/>
  <c r="AI17" i="1"/>
  <c r="AJ17" i="1" s="1"/>
  <c r="AI18" i="1"/>
  <c r="AI19" i="1"/>
  <c r="AI20" i="1"/>
  <c r="AI21" i="1"/>
  <c r="AJ21" i="1" s="1"/>
  <c r="AI22" i="1"/>
  <c r="AI23" i="1"/>
  <c r="AI24" i="1"/>
  <c r="AI25" i="1"/>
  <c r="AJ25" i="1" s="1"/>
  <c r="AI26" i="1"/>
  <c r="AI27" i="1"/>
  <c r="AI28" i="1"/>
  <c r="AI29" i="1"/>
  <c r="AJ29" i="1" s="1"/>
  <c r="AI30" i="1"/>
  <c r="AI31" i="1"/>
  <c r="AI32" i="1"/>
  <c r="AI33" i="1"/>
  <c r="AJ33" i="1" s="1"/>
  <c r="AI34" i="1"/>
  <c r="AI35" i="1"/>
  <c r="AI36" i="1"/>
  <c r="AI37" i="1"/>
  <c r="AJ37" i="1" s="1"/>
  <c r="AI38" i="1"/>
  <c r="AI39" i="1"/>
  <c r="AI40" i="1"/>
  <c r="AI41" i="1"/>
  <c r="AJ41" i="1" s="1"/>
  <c r="AI42" i="1"/>
  <c r="AI43" i="1"/>
  <c r="AI44" i="1"/>
  <c r="AI45" i="1"/>
  <c r="AJ45" i="1" s="1"/>
  <c r="AI46" i="1"/>
  <c r="AI47" i="1"/>
  <c r="AI48" i="1"/>
  <c r="AI49" i="1"/>
  <c r="AJ49" i="1" s="1"/>
  <c r="AI50" i="1"/>
  <c r="AI51" i="1"/>
  <c r="AI52" i="1"/>
  <c r="AI53" i="1"/>
  <c r="AJ53" i="1" s="1"/>
  <c r="AI54" i="1"/>
  <c r="AI55" i="1"/>
  <c r="AI56" i="1"/>
  <c r="AI57" i="1"/>
  <c r="AJ57" i="1" s="1"/>
  <c r="AI58" i="1"/>
  <c r="AI59" i="1"/>
  <c r="AI60" i="1"/>
  <c r="AI61" i="1"/>
  <c r="AJ61" i="1" s="1"/>
  <c r="AI62" i="1"/>
  <c r="AI63" i="1"/>
  <c r="AI64" i="1"/>
  <c r="AI65" i="1"/>
  <c r="AJ65" i="1" s="1"/>
  <c r="AI66" i="1"/>
  <c r="AI67" i="1"/>
  <c r="AI68" i="1"/>
  <c r="AI69" i="1"/>
  <c r="AJ69" i="1" s="1"/>
  <c r="AI70" i="1"/>
  <c r="AI71" i="1"/>
  <c r="AI72" i="1"/>
  <c r="AI73" i="1"/>
  <c r="AJ73" i="1" s="1"/>
  <c r="AI74" i="1"/>
  <c r="AI75" i="1"/>
  <c r="AI76" i="1"/>
  <c r="AI77" i="1"/>
  <c r="AJ77" i="1" s="1"/>
  <c r="AI78" i="1"/>
  <c r="AI79" i="1"/>
  <c r="AI80" i="1"/>
  <c r="AI81" i="1"/>
  <c r="AJ81" i="1" s="1"/>
  <c r="AI82" i="1"/>
  <c r="AI83" i="1"/>
  <c r="AI84" i="1"/>
  <c r="AI85" i="1"/>
  <c r="AJ85" i="1" s="1"/>
  <c r="AI86" i="1"/>
  <c r="AI87" i="1"/>
  <c r="AI88" i="1"/>
  <c r="AI89" i="1"/>
  <c r="AJ89" i="1" s="1"/>
  <c r="AI90" i="1"/>
  <c r="AI91" i="1"/>
  <c r="AI92" i="1"/>
  <c r="AI93" i="1"/>
  <c r="AJ93" i="1" s="1"/>
  <c r="AI94" i="1"/>
  <c r="AI95" i="1"/>
  <c r="AI96" i="1"/>
  <c r="AI97" i="1"/>
  <c r="AJ97" i="1" s="1"/>
  <c r="AI98" i="1"/>
  <c r="AI99" i="1"/>
  <c r="AI100" i="1"/>
  <c r="AI101" i="1"/>
  <c r="AJ101" i="1" s="1"/>
  <c r="AI102" i="1"/>
  <c r="AI103" i="1"/>
  <c r="AI104" i="1"/>
  <c r="AI105" i="1"/>
  <c r="AJ105" i="1" s="1"/>
  <c r="AI106" i="1"/>
  <c r="AI107" i="1"/>
  <c r="AI108" i="1"/>
  <c r="AI109" i="1"/>
  <c r="AJ109" i="1" s="1"/>
  <c r="AI110" i="1"/>
  <c r="AI111" i="1"/>
  <c r="AI112" i="1"/>
  <c r="AI113" i="1"/>
  <c r="AJ113" i="1" s="1"/>
  <c r="AI114" i="1"/>
  <c r="AI115" i="1"/>
  <c r="AI116" i="1"/>
  <c r="AI117" i="1"/>
  <c r="AJ117" i="1" s="1"/>
  <c r="AI118" i="1"/>
  <c r="AI119" i="1"/>
  <c r="AI120" i="1"/>
  <c r="AI121" i="1"/>
  <c r="AJ121" i="1" s="1"/>
  <c r="AI122" i="1"/>
  <c r="AI123" i="1"/>
  <c r="AI124" i="1"/>
  <c r="AI125" i="1"/>
  <c r="AJ125" i="1" s="1"/>
  <c r="AI126" i="1"/>
  <c r="AI127" i="1"/>
  <c r="AI128" i="1"/>
  <c r="AI129" i="1"/>
  <c r="AJ129" i="1" s="1"/>
  <c r="AI130" i="1"/>
  <c r="AI131" i="1"/>
  <c r="AI132" i="1"/>
  <c r="AI133" i="1"/>
  <c r="AJ133" i="1" s="1"/>
  <c r="AI134" i="1"/>
  <c r="AI135" i="1"/>
  <c r="AI136" i="1"/>
  <c r="AI137" i="1"/>
  <c r="AJ137" i="1" s="1"/>
  <c r="AI138" i="1"/>
  <c r="AI139" i="1"/>
  <c r="AI140" i="1"/>
  <c r="AI141" i="1"/>
  <c r="AJ141" i="1" s="1"/>
  <c r="AI142" i="1"/>
  <c r="AI143" i="1"/>
  <c r="AI144" i="1"/>
  <c r="AI145" i="1"/>
  <c r="AJ145" i="1" s="1"/>
  <c r="AI146" i="1"/>
  <c r="AI147" i="1"/>
  <c r="AI148" i="1"/>
  <c r="AI149" i="1"/>
  <c r="AJ149" i="1" s="1"/>
  <c r="AI150" i="1"/>
  <c r="AI151" i="1"/>
  <c r="AI152" i="1"/>
  <c r="AI153" i="1"/>
  <c r="AJ153" i="1" s="1"/>
  <c r="AI154" i="1"/>
  <c r="AI155" i="1"/>
  <c r="AI156" i="1"/>
  <c r="AI157" i="1"/>
  <c r="AJ157" i="1" s="1"/>
  <c r="AI158" i="1"/>
  <c r="AI159" i="1"/>
  <c r="AI160" i="1"/>
  <c r="AI161" i="1"/>
  <c r="AJ161" i="1" s="1"/>
  <c r="AI162" i="1"/>
  <c r="AI163" i="1"/>
  <c r="AI164" i="1"/>
  <c r="AI165" i="1"/>
  <c r="AJ165" i="1" s="1"/>
  <c r="AI166" i="1"/>
  <c r="AI167" i="1"/>
  <c r="AI168" i="1"/>
  <c r="AI169" i="1"/>
  <c r="AJ169" i="1" s="1"/>
  <c r="AI170" i="1"/>
  <c r="AI171" i="1"/>
  <c r="AI172" i="1"/>
  <c r="AI173" i="1"/>
  <c r="AJ173" i="1" s="1"/>
  <c r="AI174" i="1"/>
  <c r="AI175" i="1"/>
  <c r="AI176" i="1"/>
  <c r="AI177" i="1"/>
  <c r="AJ177" i="1" s="1"/>
  <c r="AI178" i="1"/>
  <c r="AI179" i="1"/>
  <c r="AI180" i="1"/>
  <c r="AI181" i="1"/>
  <c r="AJ181" i="1" s="1"/>
  <c r="AI182" i="1"/>
  <c r="AI183" i="1"/>
  <c r="AI184" i="1"/>
  <c r="AI185" i="1"/>
  <c r="AJ185" i="1" s="1"/>
  <c r="AI186" i="1"/>
  <c r="AI187" i="1"/>
  <c r="AI188" i="1"/>
  <c r="AI189" i="1"/>
  <c r="AJ189" i="1" s="1"/>
  <c r="AI190" i="1"/>
  <c r="AI191" i="1"/>
  <c r="AI192" i="1"/>
  <c r="AI193" i="1"/>
  <c r="AJ193" i="1" s="1"/>
  <c r="AI194" i="1"/>
  <c r="AI195" i="1"/>
  <c r="AI196" i="1"/>
  <c r="AI197" i="1"/>
  <c r="AJ197" i="1" s="1"/>
  <c r="AI198" i="1"/>
  <c r="AI199" i="1"/>
  <c r="AI200" i="1"/>
  <c r="AI201" i="1"/>
  <c r="AJ201" i="1" s="1"/>
  <c r="AI202" i="1"/>
  <c r="AI203" i="1"/>
  <c r="AI204" i="1"/>
  <c r="AI205" i="1"/>
  <c r="AJ205" i="1" s="1"/>
  <c r="AI206" i="1"/>
  <c r="AI207" i="1"/>
  <c r="AI208" i="1"/>
  <c r="AI209" i="1"/>
  <c r="AJ209" i="1" s="1"/>
  <c r="AI210" i="1"/>
  <c r="AI211" i="1"/>
  <c r="AI212" i="1"/>
  <c r="AI213" i="1"/>
  <c r="AJ213" i="1" s="1"/>
  <c r="AI214" i="1"/>
  <c r="AI215" i="1"/>
  <c r="AI216" i="1"/>
  <c r="AI217" i="1"/>
  <c r="AJ217" i="1" s="1"/>
  <c r="AI218" i="1"/>
  <c r="AI219" i="1"/>
  <c r="AI220" i="1"/>
  <c r="AI221" i="1"/>
  <c r="AJ221" i="1" s="1"/>
  <c r="AI222" i="1"/>
  <c r="AI223" i="1"/>
  <c r="AI224" i="1"/>
  <c r="AI225" i="1"/>
  <c r="AJ225" i="1" s="1"/>
  <c r="AI226" i="1"/>
  <c r="AI227" i="1"/>
  <c r="AI228" i="1"/>
  <c r="AI229" i="1"/>
  <c r="AJ229" i="1" s="1"/>
  <c r="AI230" i="1"/>
  <c r="AI231" i="1"/>
  <c r="AI232" i="1"/>
  <c r="AI233" i="1"/>
  <c r="AJ233" i="1" s="1"/>
  <c r="AI234" i="1"/>
  <c r="AI235" i="1"/>
  <c r="AI236" i="1"/>
  <c r="AI237" i="1"/>
  <c r="AJ237" i="1" s="1"/>
  <c r="AI238" i="1"/>
  <c r="AI239" i="1"/>
  <c r="AI240" i="1"/>
  <c r="AI241" i="1"/>
  <c r="AJ241" i="1" s="1"/>
  <c r="AI242" i="1"/>
  <c r="AI243" i="1"/>
  <c r="AI244" i="1"/>
  <c r="AI245" i="1"/>
  <c r="AJ245" i="1" s="1"/>
  <c r="AI246" i="1"/>
  <c r="AI247" i="1"/>
  <c r="AI248" i="1"/>
  <c r="AI249" i="1"/>
  <c r="AJ249" i="1" s="1"/>
  <c r="AI250" i="1"/>
  <c r="AI251" i="1"/>
  <c r="AI252" i="1"/>
  <c r="AI253" i="1"/>
  <c r="AJ253" i="1" s="1"/>
  <c r="AI254" i="1"/>
  <c r="AI255" i="1"/>
  <c r="AI256" i="1"/>
  <c r="AI257" i="1"/>
  <c r="AJ257" i="1" s="1"/>
  <c r="AI258" i="1"/>
  <c r="AI259" i="1"/>
  <c r="AI260" i="1"/>
  <c r="AI261" i="1"/>
  <c r="AJ261" i="1" s="1"/>
  <c r="AI262" i="1"/>
  <c r="AI263" i="1"/>
  <c r="AI264" i="1"/>
  <c r="AI265" i="1"/>
  <c r="AJ265" i="1" s="1"/>
  <c r="AI266" i="1"/>
  <c r="AI267" i="1"/>
  <c r="AI268" i="1"/>
  <c r="AI269" i="1"/>
  <c r="AJ269" i="1" s="1"/>
  <c r="AI270" i="1"/>
  <c r="AI271" i="1"/>
  <c r="AI272" i="1"/>
  <c r="AI273" i="1"/>
  <c r="AJ273" i="1" s="1"/>
  <c r="AI274" i="1"/>
  <c r="AI275" i="1"/>
  <c r="AI276" i="1"/>
  <c r="AI277" i="1"/>
  <c r="AJ277" i="1" s="1"/>
  <c r="AI278" i="1"/>
  <c r="AI279" i="1"/>
  <c r="AI280" i="1"/>
  <c r="AI281" i="1"/>
  <c r="AJ281" i="1" s="1"/>
  <c r="AI282" i="1"/>
  <c r="AI283" i="1"/>
  <c r="AI284" i="1"/>
  <c r="AI285" i="1"/>
  <c r="AJ285" i="1" s="1"/>
  <c r="AI286" i="1"/>
  <c r="AI287" i="1"/>
  <c r="AI288" i="1"/>
  <c r="AI289" i="1"/>
  <c r="AJ289" i="1" s="1"/>
  <c r="AI290" i="1"/>
  <c r="AI291" i="1"/>
  <c r="AI292" i="1"/>
  <c r="AI293" i="1"/>
  <c r="AJ293" i="1" s="1"/>
  <c r="AI294" i="1"/>
  <c r="AI295" i="1"/>
  <c r="AI296" i="1"/>
  <c r="AI297" i="1"/>
  <c r="AJ297" i="1" s="1"/>
  <c r="AI298" i="1"/>
  <c r="AI299" i="1"/>
  <c r="AI300" i="1"/>
  <c r="AI301" i="1"/>
  <c r="AJ301" i="1" s="1"/>
  <c r="AI302" i="1"/>
  <c r="AI303" i="1"/>
  <c r="AI304" i="1"/>
  <c r="AI305" i="1"/>
  <c r="AJ305" i="1" s="1"/>
  <c r="AI306" i="1"/>
  <c r="AI307" i="1"/>
  <c r="AI308" i="1"/>
  <c r="AI309" i="1"/>
  <c r="AJ309" i="1" s="1"/>
  <c r="AI310" i="1"/>
  <c r="AI311" i="1"/>
  <c r="AI312" i="1"/>
  <c r="AI313" i="1"/>
  <c r="AJ313" i="1" s="1"/>
  <c r="AI314" i="1"/>
  <c r="AI315" i="1"/>
  <c r="AI316" i="1"/>
  <c r="AI317" i="1"/>
  <c r="AJ317" i="1" s="1"/>
  <c r="AI318" i="1"/>
  <c r="AI319" i="1"/>
  <c r="AI320" i="1"/>
  <c r="AI321" i="1"/>
  <c r="AJ321" i="1" s="1"/>
  <c r="AI322" i="1"/>
  <c r="AI323" i="1"/>
  <c r="AI324" i="1"/>
  <c r="AI325" i="1"/>
  <c r="AJ325" i="1" s="1"/>
  <c r="AI326" i="1"/>
  <c r="AI327" i="1"/>
  <c r="AI328" i="1"/>
  <c r="AI329" i="1"/>
  <c r="AJ329" i="1" s="1"/>
  <c r="AI330" i="1"/>
  <c r="AI331" i="1"/>
  <c r="AI332" i="1"/>
  <c r="AI333" i="1"/>
  <c r="AJ333" i="1" s="1"/>
  <c r="AI334" i="1"/>
  <c r="AI335" i="1"/>
  <c r="AI336" i="1"/>
  <c r="AI337" i="1"/>
  <c r="AJ337" i="1" s="1"/>
  <c r="AI338" i="1"/>
  <c r="AI339" i="1"/>
  <c r="AI340" i="1"/>
  <c r="AI341" i="1"/>
  <c r="AJ341" i="1" s="1"/>
  <c r="AI342" i="1"/>
  <c r="AI343" i="1"/>
  <c r="AI344" i="1"/>
  <c r="AI345" i="1"/>
  <c r="AJ345" i="1" s="1"/>
  <c r="AI346" i="1"/>
  <c r="AI347" i="1"/>
  <c r="AI348" i="1"/>
  <c r="AI349" i="1"/>
  <c r="AJ349" i="1" s="1"/>
  <c r="AI350" i="1"/>
  <c r="AI351" i="1"/>
  <c r="AI352" i="1"/>
  <c r="AI353" i="1"/>
  <c r="AJ353" i="1" s="1"/>
  <c r="AI354" i="1"/>
  <c r="AI355" i="1"/>
  <c r="AI356" i="1"/>
  <c r="AI357" i="1"/>
  <c r="AJ357" i="1" s="1"/>
  <c r="AI358" i="1"/>
  <c r="AI359" i="1"/>
  <c r="AI360" i="1"/>
  <c r="AI361" i="1"/>
  <c r="AJ361" i="1" s="1"/>
  <c r="AI362" i="1"/>
  <c r="AI363" i="1"/>
  <c r="AI364" i="1"/>
  <c r="AI365" i="1"/>
  <c r="AJ365" i="1" s="1"/>
  <c r="AI366" i="1"/>
  <c r="AI367" i="1"/>
  <c r="AI368" i="1"/>
  <c r="AI369" i="1"/>
  <c r="AJ369" i="1" s="1"/>
  <c r="AI370" i="1"/>
  <c r="AI371" i="1"/>
  <c r="AI372" i="1"/>
  <c r="AI373" i="1"/>
  <c r="AJ373" i="1" s="1"/>
  <c r="AI374" i="1"/>
  <c r="AI375" i="1"/>
  <c r="AI376" i="1"/>
  <c r="AI377" i="1"/>
  <c r="AJ377" i="1" s="1"/>
  <c r="AI378" i="1"/>
  <c r="AI379" i="1"/>
  <c r="AI380" i="1"/>
  <c r="AI381" i="1"/>
  <c r="AJ381" i="1" s="1"/>
  <c r="AI382" i="1"/>
  <c r="AI383" i="1"/>
  <c r="AI384" i="1"/>
  <c r="AI385" i="1"/>
  <c r="AJ385" i="1" s="1"/>
  <c r="AI386" i="1"/>
  <c r="AI387" i="1"/>
  <c r="AI388" i="1"/>
  <c r="AI389" i="1"/>
  <c r="AJ389" i="1" s="1"/>
  <c r="AI390" i="1"/>
  <c r="AI391" i="1"/>
  <c r="AI392" i="1"/>
  <c r="AI393" i="1"/>
  <c r="AJ393" i="1" s="1"/>
  <c r="AI394" i="1"/>
  <c r="AI395" i="1"/>
  <c r="AI396" i="1"/>
  <c r="AI397" i="1"/>
  <c r="AJ397" i="1" s="1"/>
  <c r="AI398" i="1"/>
  <c r="AI399" i="1"/>
  <c r="AI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5" i="1"/>
  <c r="H5" i="1"/>
  <c r="G283" i="1"/>
  <c r="G287" i="1"/>
  <c r="G291" i="1"/>
  <c r="G295" i="1"/>
  <c r="G279" i="1"/>
  <c r="G280" i="1"/>
  <c r="G281" i="1"/>
  <c r="G282" i="1"/>
  <c r="G284" i="1"/>
  <c r="G285" i="1"/>
  <c r="G286" i="1"/>
  <c r="G288" i="1"/>
  <c r="G289" i="1"/>
  <c r="G290" i="1"/>
  <c r="G292" i="1"/>
  <c r="G293" i="1"/>
  <c r="G294" i="1"/>
  <c r="G296" i="1"/>
  <c r="N5" i="1"/>
  <c r="O5" i="1" s="1"/>
  <c r="N6" i="1"/>
  <c r="O6" i="1" s="1"/>
  <c r="AN6" i="1"/>
  <c r="AO6" i="1" s="1"/>
  <c r="AN7" i="1"/>
  <c r="AO7" i="1" s="1"/>
  <c r="AN8" i="1"/>
  <c r="AO8" i="1" s="1"/>
  <c r="AN9" i="1"/>
  <c r="AO9" i="1" s="1"/>
  <c r="AN10" i="1"/>
  <c r="AO10" i="1" s="1"/>
  <c r="AN11" i="1"/>
  <c r="AO11" i="1" s="1"/>
  <c r="AN12" i="1"/>
  <c r="AO12" i="1" s="1"/>
  <c r="AN13" i="1"/>
  <c r="AO13" i="1" s="1"/>
  <c r="AN14" i="1"/>
  <c r="AO14" i="1" s="1"/>
  <c r="AN15" i="1"/>
  <c r="AO15" i="1" s="1"/>
  <c r="AN16" i="1"/>
  <c r="AO16" i="1" s="1"/>
  <c r="AN17" i="1"/>
  <c r="AO17" i="1" s="1"/>
  <c r="AN18" i="1"/>
  <c r="AO18" i="1" s="1"/>
  <c r="AN19" i="1"/>
  <c r="AO19" i="1" s="1"/>
  <c r="AN20" i="1"/>
  <c r="AO20" i="1" s="1"/>
  <c r="AN21" i="1"/>
  <c r="AO21" i="1" s="1"/>
  <c r="AN22" i="1"/>
  <c r="AO22" i="1" s="1"/>
  <c r="AN23" i="1"/>
  <c r="AO23" i="1" s="1"/>
  <c r="AN24" i="1"/>
  <c r="AO24" i="1" s="1"/>
  <c r="AN25" i="1"/>
  <c r="AO25" i="1" s="1"/>
  <c r="AN26" i="1"/>
  <c r="AO26" i="1" s="1"/>
  <c r="AN27" i="1"/>
  <c r="AO27" i="1" s="1"/>
  <c r="AN28" i="1"/>
  <c r="AO28" i="1" s="1"/>
  <c r="AN29" i="1"/>
  <c r="AO29" i="1" s="1"/>
  <c r="AN30" i="1"/>
  <c r="AO30" i="1" s="1"/>
  <c r="AN31" i="1"/>
  <c r="AO31" i="1" s="1"/>
  <c r="AN32" i="1"/>
  <c r="AO32" i="1" s="1"/>
  <c r="AN33" i="1"/>
  <c r="AO33" i="1" s="1"/>
  <c r="AN34" i="1"/>
  <c r="AO34" i="1" s="1"/>
  <c r="AN35" i="1"/>
  <c r="AO35" i="1" s="1"/>
  <c r="AN36" i="1"/>
  <c r="AO36" i="1" s="1"/>
  <c r="AN37" i="1"/>
  <c r="AO37" i="1" s="1"/>
  <c r="AN38" i="1"/>
  <c r="AO38" i="1" s="1"/>
  <c r="AN39" i="1"/>
  <c r="AO39" i="1" s="1"/>
  <c r="AN40" i="1"/>
  <c r="AO40" i="1" s="1"/>
  <c r="AN41" i="1"/>
  <c r="AO41" i="1" s="1"/>
  <c r="AN42" i="1"/>
  <c r="AO42" i="1" s="1"/>
  <c r="AN43" i="1"/>
  <c r="AO43" i="1" s="1"/>
  <c r="AN44" i="1"/>
  <c r="AO44" i="1" s="1"/>
  <c r="AN45" i="1"/>
  <c r="AO45" i="1" s="1"/>
  <c r="AN46" i="1"/>
  <c r="AO46" i="1" s="1"/>
  <c r="AN47" i="1"/>
  <c r="AO47" i="1" s="1"/>
  <c r="AN48" i="1"/>
  <c r="AO48" i="1" s="1"/>
  <c r="AN49" i="1"/>
  <c r="AO49" i="1" s="1"/>
  <c r="AN50" i="1"/>
  <c r="AO50" i="1" s="1"/>
  <c r="AN51" i="1"/>
  <c r="AO51" i="1" s="1"/>
  <c r="AN52" i="1"/>
  <c r="AO52" i="1" s="1"/>
  <c r="AN53" i="1"/>
  <c r="AO53" i="1" s="1"/>
  <c r="AN54" i="1"/>
  <c r="AO54" i="1" s="1"/>
  <c r="AN55" i="1"/>
  <c r="AO55" i="1" s="1"/>
  <c r="AN56" i="1"/>
  <c r="AO56" i="1" s="1"/>
  <c r="AN57" i="1"/>
  <c r="AO57" i="1" s="1"/>
  <c r="AN58" i="1"/>
  <c r="AO58" i="1" s="1"/>
  <c r="AN59" i="1"/>
  <c r="AO59" i="1" s="1"/>
  <c r="AN60" i="1"/>
  <c r="AO60" i="1" s="1"/>
  <c r="AN61" i="1"/>
  <c r="AO61" i="1" s="1"/>
  <c r="AN62" i="1"/>
  <c r="AO62" i="1" s="1"/>
  <c r="AN63" i="1"/>
  <c r="AO63" i="1" s="1"/>
  <c r="AN64" i="1"/>
  <c r="AO64" i="1" s="1"/>
  <c r="AN65" i="1"/>
  <c r="AO65" i="1" s="1"/>
  <c r="AN66" i="1"/>
  <c r="AO66" i="1" s="1"/>
  <c r="AN67" i="1"/>
  <c r="AO67" i="1" s="1"/>
  <c r="AN68" i="1"/>
  <c r="AO68" i="1" s="1"/>
  <c r="AN69" i="1"/>
  <c r="AO69" i="1" s="1"/>
  <c r="AN70" i="1"/>
  <c r="AO70" i="1" s="1"/>
  <c r="AN71" i="1"/>
  <c r="AO71" i="1" s="1"/>
  <c r="AN72" i="1"/>
  <c r="AO72" i="1" s="1"/>
  <c r="AN73" i="1"/>
  <c r="AO73" i="1" s="1"/>
  <c r="AN74" i="1"/>
  <c r="AO74" i="1" s="1"/>
  <c r="AN75" i="1"/>
  <c r="AO75" i="1" s="1"/>
  <c r="AN76" i="1"/>
  <c r="AO76" i="1" s="1"/>
  <c r="AN77" i="1"/>
  <c r="AO77" i="1" s="1"/>
  <c r="AN78" i="1"/>
  <c r="AO78" i="1" s="1"/>
  <c r="AN79" i="1"/>
  <c r="AO79" i="1" s="1"/>
  <c r="AN80" i="1"/>
  <c r="AO80" i="1" s="1"/>
  <c r="AN81" i="1"/>
  <c r="AO81" i="1" s="1"/>
  <c r="AN82" i="1"/>
  <c r="AO82" i="1" s="1"/>
  <c r="AN83" i="1"/>
  <c r="AO83" i="1" s="1"/>
  <c r="AN84" i="1"/>
  <c r="AO84" i="1" s="1"/>
  <c r="AN85" i="1"/>
  <c r="AO85" i="1" s="1"/>
  <c r="AN86" i="1"/>
  <c r="AO86" i="1" s="1"/>
  <c r="AN87" i="1"/>
  <c r="AO87" i="1" s="1"/>
  <c r="AN88" i="1"/>
  <c r="AO88" i="1" s="1"/>
  <c r="AN89" i="1"/>
  <c r="AO89" i="1" s="1"/>
  <c r="AN90" i="1"/>
  <c r="AO90" i="1" s="1"/>
  <c r="AN91" i="1"/>
  <c r="AO91" i="1" s="1"/>
  <c r="AN92" i="1"/>
  <c r="AO92" i="1" s="1"/>
  <c r="AN93" i="1"/>
  <c r="AO93" i="1" s="1"/>
  <c r="AN94" i="1"/>
  <c r="AO94" i="1" s="1"/>
  <c r="AN95" i="1"/>
  <c r="AO95" i="1" s="1"/>
  <c r="AN96" i="1"/>
  <c r="AO96" i="1" s="1"/>
  <c r="AN97" i="1"/>
  <c r="AO97" i="1" s="1"/>
  <c r="AN98" i="1"/>
  <c r="AO98" i="1" s="1"/>
  <c r="AN99" i="1"/>
  <c r="AO99" i="1" s="1"/>
  <c r="AN100" i="1"/>
  <c r="AO100" i="1" s="1"/>
  <c r="AN101" i="1"/>
  <c r="AO101" i="1" s="1"/>
  <c r="AN102" i="1"/>
  <c r="AO102" i="1" s="1"/>
  <c r="AN103" i="1"/>
  <c r="AO103" i="1" s="1"/>
  <c r="AN104" i="1"/>
  <c r="AO104" i="1" s="1"/>
  <c r="AN105" i="1"/>
  <c r="AO105" i="1" s="1"/>
  <c r="AN106" i="1"/>
  <c r="AO106" i="1" s="1"/>
  <c r="AN107" i="1"/>
  <c r="AO107" i="1" s="1"/>
  <c r="AN108" i="1"/>
  <c r="AO108" i="1" s="1"/>
  <c r="AN109" i="1"/>
  <c r="AO109" i="1" s="1"/>
  <c r="AN110" i="1"/>
  <c r="AO110" i="1" s="1"/>
  <c r="AN111" i="1"/>
  <c r="AO111" i="1" s="1"/>
  <c r="AN112" i="1"/>
  <c r="AO112" i="1" s="1"/>
  <c r="AN113" i="1"/>
  <c r="AO113" i="1" s="1"/>
  <c r="AN114" i="1"/>
  <c r="AO114" i="1" s="1"/>
  <c r="AN115" i="1"/>
  <c r="AO115" i="1" s="1"/>
  <c r="AN116" i="1"/>
  <c r="AO116" i="1" s="1"/>
  <c r="AN117" i="1"/>
  <c r="AO117" i="1" s="1"/>
  <c r="AN118" i="1"/>
  <c r="AO118" i="1" s="1"/>
  <c r="AN119" i="1"/>
  <c r="AO119" i="1" s="1"/>
  <c r="AN120" i="1"/>
  <c r="AO120" i="1" s="1"/>
  <c r="AN121" i="1"/>
  <c r="AO121" i="1" s="1"/>
  <c r="AN122" i="1"/>
  <c r="AO122" i="1" s="1"/>
  <c r="AN123" i="1"/>
  <c r="AO123" i="1" s="1"/>
  <c r="AN124" i="1"/>
  <c r="AO124" i="1" s="1"/>
  <c r="AN125" i="1"/>
  <c r="AO125" i="1" s="1"/>
  <c r="AN126" i="1"/>
  <c r="AO126" i="1" s="1"/>
  <c r="AN127" i="1"/>
  <c r="AO127" i="1" s="1"/>
  <c r="AN128" i="1"/>
  <c r="AO128" i="1" s="1"/>
  <c r="AN129" i="1"/>
  <c r="AO129" i="1" s="1"/>
  <c r="AN130" i="1"/>
  <c r="AO130" i="1" s="1"/>
  <c r="AN131" i="1"/>
  <c r="AO131" i="1" s="1"/>
  <c r="AN132" i="1"/>
  <c r="AO132" i="1" s="1"/>
  <c r="AN133" i="1"/>
  <c r="AO133" i="1" s="1"/>
  <c r="AN134" i="1"/>
  <c r="AO134" i="1" s="1"/>
  <c r="AN135" i="1"/>
  <c r="AO135" i="1" s="1"/>
  <c r="AN136" i="1"/>
  <c r="AO136" i="1" s="1"/>
  <c r="AN137" i="1"/>
  <c r="AO137" i="1" s="1"/>
  <c r="AN138" i="1"/>
  <c r="AO138" i="1" s="1"/>
  <c r="AN139" i="1"/>
  <c r="AO139" i="1" s="1"/>
  <c r="AN140" i="1"/>
  <c r="AO140" i="1" s="1"/>
  <c r="AN141" i="1"/>
  <c r="AO141" i="1" s="1"/>
  <c r="AN142" i="1"/>
  <c r="AO142" i="1" s="1"/>
  <c r="AN143" i="1"/>
  <c r="AO143" i="1" s="1"/>
  <c r="AN144" i="1"/>
  <c r="AO144" i="1" s="1"/>
  <c r="AN145" i="1"/>
  <c r="AO145" i="1" s="1"/>
  <c r="AN146" i="1"/>
  <c r="AO146" i="1" s="1"/>
  <c r="AN147" i="1"/>
  <c r="AO147" i="1" s="1"/>
  <c r="AN148" i="1"/>
  <c r="AO148" i="1" s="1"/>
  <c r="AN149" i="1"/>
  <c r="AO149" i="1" s="1"/>
  <c r="AN150" i="1"/>
  <c r="AO150" i="1" s="1"/>
  <c r="AN151" i="1"/>
  <c r="AO151" i="1" s="1"/>
  <c r="AN152" i="1"/>
  <c r="AO152" i="1" s="1"/>
  <c r="AN153" i="1"/>
  <c r="AO153" i="1" s="1"/>
  <c r="AN154" i="1"/>
  <c r="AO154" i="1" s="1"/>
  <c r="AN155" i="1"/>
  <c r="AO155" i="1" s="1"/>
  <c r="AN156" i="1"/>
  <c r="AO156" i="1" s="1"/>
  <c r="AN157" i="1"/>
  <c r="AO157" i="1" s="1"/>
  <c r="AN158" i="1"/>
  <c r="AO158" i="1" s="1"/>
  <c r="AN159" i="1"/>
  <c r="AO159" i="1" s="1"/>
  <c r="AN160" i="1"/>
  <c r="AO160" i="1" s="1"/>
  <c r="AN161" i="1"/>
  <c r="AO161" i="1" s="1"/>
  <c r="AN162" i="1"/>
  <c r="AO162" i="1" s="1"/>
  <c r="AN163" i="1"/>
  <c r="AO163" i="1" s="1"/>
  <c r="AN164" i="1"/>
  <c r="AO164" i="1" s="1"/>
  <c r="AN165" i="1"/>
  <c r="AO165" i="1" s="1"/>
  <c r="AN166" i="1"/>
  <c r="AO166" i="1" s="1"/>
  <c r="AN167" i="1"/>
  <c r="AO167" i="1" s="1"/>
  <c r="AN168" i="1"/>
  <c r="AO168" i="1" s="1"/>
  <c r="AN169" i="1"/>
  <c r="AO169" i="1" s="1"/>
  <c r="AN170" i="1"/>
  <c r="AO170" i="1" s="1"/>
  <c r="AN171" i="1"/>
  <c r="AO171" i="1" s="1"/>
  <c r="AN172" i="1"/>
  <c r="AO172" i="1" s="1"/>
  <c r="AN173" i="1"/>
  <c r="AO173" i="1" s="1"/>
  <c r="AN174" i="1"/>
  <c r="AO174" i="1" s="1"/>
  <c r="AN175" i="1"/>
  <c r="AO175" i="1" s="1"/>
  <c r="AN176" i="1"/>
  <c r="AO176" i="1" s="1"/>
  <c r="AN177" i="1"/>
  <c r="AO177" i="1" s="1"/>
  <c r="AN178" i="1"/>
  <c r="AO178" i="1" s="1"/>
  <c r="AN179" i="1"/>
  <c r="AO179" i="1" s="1"/>
  <c r="AN180" i="1"/>
  <c r="AO180" i="1" s="1"/>
  <c r="AN181" i="1"/>
  <c r="AO181" i="1" s="1"/>
  <c r="AN182" i="1"/>
  <c r="AO182" i="1" s="1"/>
  <c r="AN183" i="1"/>
  <c r="AO183" i="1" s="1"/>
  <c r="AN184" i="1"/>
  <c r="AO184" i="1" s="1"/>
  <c r="AN185" i="1"/>
  <c r="AO185" i="1" s="1"/>
  <c r="AN186" i="1"/>
  <c r="AO186" i="1" s="1"/>
  <c r="AN187" i="1"/>
  <c r="AO187" i="1" s="1"/>
  <c r="AN188" i="1"/>
  <c r="AO188" i="1" s="1"/>
  <c r="AN189" i="1"/>
  <c r="AO189" i="1" s="1"/>
  <c r="AN190" i="1"/>
  <c r="AO190" i="1" s="1"/>
  <c r="AN191" i="1"/>
  <c r="AO191" i="1" s="1"/>
  <c r="AN192" i="1"/>
  <c r="AO192" i="1" s="1"/>
  <c r="AN193" i="1"/>
  <c r="AO193" i="1" s="1"/>
  <c r="AN194" i="1"/>
  <c r="AO194" i="1" s="1"/>
  <c r="AN195" i="1"/>
  <c r="AO195" i="1" s="1"/>
  <c r="AN196" i="1"/>
  <c r="AO196" i="1" s="1"/>
  <c r="AN197" i="1"/>
  <c r="AO197" i="1" s="1"/>
  <c r="AN198" i="1"/>
  <c r="AO198" i="1" s="1"/>
  <c r="AN199" i="1"/>
  <c r="AO199" i="1" s="1"/>
  <c r="AN200" i="1"/>
  <c r="AO200" i="1" s="1"/>
  <c r="AN201" i="1"/>
  <c r="AO201" i="1" s="1"/>
  <c r="AN202" i="1"/>
  <c r="AO202" i="1" s="1"/>
  <c r="AN203" i="1"/>
  <c r="AO203" i="1" s="1"/>
  <c r="AN204" i="1"/>
  <c r="AO204" i="1" s="1"/>
  <c r="AN205" i="1"/>
  <c r="AO205" i="1" s="1"/>
  <c r="AN206" i="1"/>
  <c r="AO206" i="1" s="1"/>
  <c r="AN207" i="1"/>
  <c r="AO207" i="1" s="1"/>
  <c r="AN208" i="1"/>
  <c r="AO208" i="1" s="1"/>
  <c r="AN209" i="1"/>
  <c r="AO209" i="1" s="1"/>
  <c r="AN210" i="1"/>
  <c r="AO210" i="1" s="1"/>
  <c r="AN211" i="1"/>
  <c r="AO211" i="1" s="1"/>
  <c r="AN212" i="1"/>
  <c r="AO212" i="1" s="1"/>
  <c r="AN213" i="1"/>
  <c r="AO213" i="1" s="1"/>
  <c r="AN214" i="1"/>
  <c r="AO214" i="1" s="1"/>
  <c r="AN215" i="1"/>
  <c r="AO215" i="1" s="1"/>
  <c r="AN216" i="1"/>
  <c r="AO216" i="1" s="1"/>
  <c r="AN217" i="1"/>
  <c r="AO217" i="1" s="1"/>
  <c r="AN218" i="1"/>
  <c r="AO218" i="1" s="1"/>
  <c r="AN219" i="1"/>
  <c r="AO219" i="1" s="1"/>
  <c r="AN220" i="1"/>
  <c r="AO220" i="1" s="1"/>
  <c r="AN221" i="1"/>
  <c r="AO221" i="1" s="1"/>
  <c r="AN222" i="1"/>
  <c r="AO222" i="1" s="1"/>
  <c r="AN223" i="1"/>
  <c r="AO223" i="1" s="1"/>
  <c r="AN224" i="1"/>
  <c r="AO224" i="1" s="1"/>
  <c r="AN225" i="1"/>
  <c r="AO225" i="1" s="1"/>
  <c r="AN226" i="1"/>
  <c r="AO226" i="1" s="1"/>
  <c r="AN227" i="1"/>
  <c r="AO227" i="1" s="1"/>
  <c r="AN228" i="1"/>
  <c r="AO228" i="1" s="1"/>
  <c r="AN229" i="1"/>
  <c r="AO229" i="1" s="1"/>
  <c r="AN230" i="1"/>
  <c r="AO230" i="1" s="1"/>
  <c r="AN231" i="1"/>
  <c r="AO231" i="1" s="1"/>
  <c r="AN232" i="1"/>
  <c r="AO232" i="1" s="1"/>
  <c r="AN233" i="1"/>
  <c r="AO233" i="1" s="1"/>
  <c r="AN234" i="1"/>
  <c r="AO234" i="1" s="1"/>
  <c r="AN235" i="1"/>
  <c r="AO235" i="1" s="1"/>
  <c r="AN236" i="1"/>
  <c r="AO236" i="1" s="1"/>
  <c r="AN237" i="1"/>
  <c r="AO237" i="1" s="1"/>
  <c r="AN238" i="1"/>
  <c r="AO238" i="1" s="1"/>
  <c r="AN239" i="1"/>
  <c r="AO239" i="1" s="1"/>
  <c r="AN240" i="1"/>
  <c r="AO240" i="1" s="1"/>
  <c r="AN241" i="1"/>
  <c r="AO241" i="1" s="1"/>
  <c r="AN242" i="1"/>
  <c r="AO242" i="1" s="1"/>
  <c r="AN243" i="1"/>
  <c r="AO243" i="1" s="1"/>
  <c r="AN244" i="1"/>
  <c r="AO244" i="1" s="1"/>
  <c r="AN245" i="1"/>
  <c r="AO245" i="1" s="1"/>
  <c r="AN246" i="1"/>
  <c r="AO246" i="1" s="1"/>
  <c r="AN247" i="1"/>
  <c r="AO247" i="1" s="1"/>
  <c r="AN248" i="1"/>
  <c r="AO248" i="1" s="1"/>
  <c r="AN249" i="1"/>
  <c r="AO249" i="1" s="1"/>
  <c r="AN250" i="1"/>
  <c r="AO250" i="1" s="1"/>
  <c r="AN251" i="1"/>
  <c r="AO251" i="1" s="1"/>
  <c r="AN252" i="1"/>
  <c r="AO252" i="1" s="1"/>
  <c r="AN253" i="1"/>
  <c r="AO253" i="1" s="1"/>
  <c r="AN254" i="1"/>
  <c r="AO254" i="1" s="1"/>
  <c r="AN255" i="1"/>
  <c r="AO255" i="1" s="1"/>
  <c r="AN256" i="1"/>
  <c r="AO256" i="1" s="1"/>
  <c r="AN257" i="1"/>
  <c r="AO257" i="1" s="1"/>
  <c r="AN258" i="1"/>
  <c r="AO258" i="1" s="1"/>
  <c r="AN259" i="1"/>
  <c r="AO259" i="1" s="1"/>
  <c r="AN260" i="1"/>
  <c r="AO260" i="1" s="1"/>
  <c r="AN261" i="1"/>
  <c r="AO261" i="1" s="1"/>
  <c r="AN262" i="1"/>
  <c r="AO262" i="1" s="1"/>
  <c r="AN263" i="1"/>
  <c r="AO263" i="1" s="1"/>
  <c r="AN264" i="1"/>
  <c r="AO264" i="1" s="1"/>
  <c r="AN265" i="1"/>
  <c r="AO265" i="1" s="1"/>
  <c r="AN266" i="1"/>
  <c r="AO266" i="1" s="1"/>
  <c r="AN267" i="1"/>
  <c r="AO267" i="1" s="1"/>
  <c r="AN268" i="1"/>
  <c r="AO268" i="1" s="1"/>
  <c r="AN269" i="1"/>
  <c r="AO269" i="1" s="1"/>
  <c r="AN270" i="1"/>
  <c r="AO270" i="1" s="1"/>
  <c r="AN271" i="1"/>
  <c r="AO271" i="1" s="1"/>
  <c r="AN272" i="1"/>
  <c r="AO272" i="1" s="1"/>
  <c r="AN273" i="1"/>
  <c r="AO273" i="1" s="1"/>
  <c r="AN274" i="1"/>
  <c r="AO274" i="1" s="1"/>
  <c r="AN275" i="1"/>
  <c r="AO275" i="1" s="1"/>
  <c r="AN276" i="1"/>
  <c r="AO276" i="1" s="1"/>
  <c r="AN277" i="1"/>
  <c r="AO277" i="1" s="1"/>
  <c r="AN278" i="1"/>
  <c r="AO278" i="1" s="1"/>
  <c r="AN279" i="1"/>
  <c r="AO279" i="1" s="1"/>
  <c r="AN280" i="1"/>
  <c r="AO280" i="1" s="1"/>
  <c r="AN281" i="1"/>
  <c r="AO281" i="1" s="1"/>
  <c r="AN282" i="1"/>
  <c r="AO282" i="1" s="1"/>
  <c r="AN283" i="1"/>
  <c r="AO283" i="1" s="1"/>
  <c r="AN284" i="1"/>
  <c r="AO284" i="1" s="1"/>
  <c r="AN285" i="1"/>
  <c r="AO285" i="1" s="1"/>
  <c r="AN286" i="1"/>
  <c r="AO286" i="1" s="1"/>
  <c r="AN287" i="1"/>
  <c r="AO287" i="1" s="1"/>
  <c r="AN288" i="1"/>
  <c r="AO288" i="1" s="1"/>
  <c r="AN289" i="1"/>
  <c r="AO289" i="1" s="1"/>
  <c r="AN290" i="1"/>
  <c r="AO290" i="1" s="1"/>
  <c r="AN291" i="1"/>
  <c r="AO291" i="1" s="1"/>
  <c r="AN292" i="1"/>
  <c r="AO292" i="1" s="1"/>
  <c r="AN293" i="1"/>
  <c r="AO293" i="1" s="1"/>
  <c r="AN294" i="1"/>
  <c r="AO294" i="1" s="1"/>
  <c r="AN295" i="1"/>
  <c r="AO295" i="1" s="1"/>
  <c r="AN296" i="1"/>
  <c r="AO296" i="1" s="1"/>
  <c r="AN297" i="1"/>
  <c r="AO297" i="1" s="1"/>
  <c r="AN298" i="1"/>
  <c r="AO298" i="1" s="1"/>
  <c r="AN299" i="1"/>
  <c r="AO299" i="1" s="1"/>
  <c r="AN300" i="1"/>
  <c r="AO300" i="1" s="1"/>
  <c r="AN301" i="1"/>
  <c r="AO301" i="1" s="1"/>
  <c r="AN302" i="1"/>
  <c r="AO302" i="1" s="1"/>
  <c r="AN303" i="1"/>
  <c r="AO303" i="1" s="1"/>
  <c r="AN304" i="1"/>
  <c r="AO304" i="1" s="1"/>
  <c r="AN305" i="1"/>
  <c r="AO305" i="1" s="1"/>
  <c r="AN306" i="1"/>
  <c r="AO306" i="1" s="1"/>
  <c r="AN307" i="1"/>
  <c r="AO307" i="1" s="1"/>
  <c r="AN308" i="1"/>
  <c r="AO308" i="1" s="1"/>
  <c r="AN309" i="1"/>
  <c r="AO309" i="1" s="1"/>
  <c r="AN310" i="1"/>
  <c r="AO310" i="1" s="1"/>
  <c r="AN311" i="1"/>
  <c r="AO311" i="1" s="1"/>
  <c r="AN312" i="1"/>
  <c r="AO312" i="1" s="1"/>
  <c r="AN313" i="1"/>
  <c r="AO313" i="1" s="1"/>
  <c r="AN314" i="1"/>
  <c r="AO314" i="1" s="1"/>
  <c r="AN315" i="1"/>
  <c r="AO315" i="1" s="1"/>
  <c r="AN316" i="1"/>
  <c r="AO316" i="1" s="1"/>
  <c r="AN317" i="1"/>
  <c r="AO317" i="1" s="1"/>
  <c r="AN318" i="1"/>
  <c r="AO318" i="1" s="1"/>
  <c r="AN319" i="1"/>
  <c r="AO319" i="1" s="1"/>
  <c r="AN320" i="1"/>
  <c r="AO320" i="1" s="1"/>
  <c r="AN321" i="1"/>
  <c r="AO321" i="1" s="1"/>
  <c r="AN322" i="1"/>
  <c r="AO322" i="1" s="1"/>
  <c r="AN323" i="1"/>
  <c r="AO323" i="1" s="1"/>
  <c r="AN324" i="1"/>
  <c r="AO324" i="1" s="1"/>
  <c r="AN325" i="1"/>
  <c r="AO325" i="1" s="1"/>
  <c r="AN326" i="1"/>
  <c r="AO326" i="1" s="1"/>
  <c r="AN327" i="1"/>
  <c r="AO327" i="1" s="1"/>
  <c r="AN328" i="1"/>
  <c r="AO328" i="1" s="1"/>
  <c r="AN329" i="1"/>
  <c r="AO329" i="1" s="1"/>
  <c r="AN330" i="1"/>
  <c r="AO330" i="1" s="1"/>
  <c r="AN331" i="1"/>
  <c r="AO331" i="1" s="1"/>
  <c r="AN332" i="1"/>
  <c r="AO332" i="1" s="1"/>
  <c r="AN333" i="1"/>
  <c r="AO333" i="1" s="1"/>
  <c r="AN334" i="1"/>
  <c r="AO334" i="1" s="1"/>
  <c r="AN335" i="1"/>
  <c r="AO335" i="1" s="1"/>
  <c r="AN336" i="1"/>
  <c r="AO336" i="1" s="1"/>
  <c r="AN337" i="1"/>
  <c r="AO337" i="1" s="1"/>
  <c r="AN338" i="1"/>
  <c r="AO338" i="1" s="1"/>
  <c r="AN339" i="1"/>
  <c r="AO339" i="1" s="1"/>
  <c r="AN340" i="1"/>
  <c r="AO340" i="1" s="1"/>
  <c r="AN341" i="1"/>
  <c r="AO341" i="1" s="1"/>
  <c r="AN342" i="1"/>
  <c r="AO342" i="1" s="1"/>
  <c r="AN343" i="1"/>
  <c r="AO343" i="1" s="1"/>
  <c r="AN344" i="1"/>
  <c r="AO344" i="1" s="1"/>
  <c r="AN345" i="1"/>
  <c r="AO345" i="1" s="1"/>
  <c r="AN346" i="1"/>
  <c r="AO346" i="1" s="1"/>
  <c r="AN347" i="1"/>
  <c r="AO347" i="1" s="1"/>
  <c r="AN348" i="1"/>
  <c r="AO348" i="1" s="1"/>
  <c r="AN349" i="1"/>
  <c r="AO349" i="1" s="1"/>
  <c r="AN350" i="1"/>
  <c r="AO350" i="1" s="1"/>
  <c r="AN351" i="1"/>
  <c r="AO351" i="1" s="1"/>
  <c r="AN352" i="1"/>
  <c r="AO352" i="1" s="1"/>
  <c r="AN353" i="1"/>
  <c r="AO353" i="1" s="1"/>
  <c r="AN354" i="1"/>
  <c r="AO354" i="1" s="1"/>
  <c r="AN355" i="1"/>
  <c r="AO355" i="1" s="1"/>
  <c r="AN356" i="1"/>
  <c r="AO356" i="1" s="1"/>
  <c r="AN357" i="1"/>
  <c r="AO357" i="1" s="1"/>
  <c r="AN358" i="1"/>
  <c r="AO358" i="1" s="1"/>
  <c r="AN359" i="1"/>
  <c r="AO359" i="1" s="1"/>
  <c r="AN360" i="1"/>
  <c r="AO360" i="1" s="1"/>
  <c r="AN361" i="1"/>
  <c r="AO361" i="1" s="1"/>
  <c r="AN362" i="1"/>
  <c r="AO362" i="1" s="1"/>
  <c r="AN363" i="1"/>
  <c r="AO363" i="1" s="1"/>
  <c r="AN364" i="1"/>
  <c r="AO364" i="1" s="1"/>
  <c r="AN365" i="1"/>
  <c r="AO365" i="1" s="1"/>
  <c r="AN366" i="1"/>
  <c r="AO366" i="1" s="1"/>
  <c r="AN367" i="1"/>
  <c r="AO367" i="1" s="1"/>
  <c r="AN368" i="1"/>
  <c r="AO368" i="1" s="1"/>
  <c r="AN369" i="1"/>
  <c r="AO369" i="1" s="1"/>
  <c r="AN370" i="1"/>
  <c r="AO370" i="1" s="1"/>
  <c r="AN371" i="1"/>
  <c r="AO371" i="1" s="1"/>
  <c r="AN372" i="1"/>
  <c r="AO372" i="1" s="1"/>
  <c r="AN373" i="1"/>
  <c r="AO373" i="1" s="1"/>
  <c r="AN374" i="1"/>
  <c r="AO374" i="1" s="1"/>
  <c r="AN375" i="1"/>
  <c r="AO375" i="1" s="1"/>
  <c r="AN376" i="1"/>
  <c r="AO376" i="1" s="1"/>
  <c r="AN377" i="1"/>
  <c r="AO377" i="1" s="1"/>
  <c r="AN378" i="1"/>
  <c r="AO378" i="1" s="1"/>
  <c r="AN379" i="1"/>
  <c r="AO379" i="1" s="1"/>
  <c r="AN380" i="1"/>
  <c r="AO380" i="1" s="1"/>
  <c r="AN381" i="1"/>
  <c r="AO381" i="1" s="1"/>
  <c r="AN382" i="1"/>
  <c r="AO382" i="1" s="1"/>
  <c r="AN383" i="1"/>
  <c r="AO383" i="1" s="1"/>
  <c r="AN384" i="1"/>
  <c r="AO384" i="1" s="1"/>
  <c r="AN385" i="1"/>
  <c r="AO385" i="1" s="1"/>
  <c r="AN386" i="1"/>
  <c r="AO386" i="1" s="1"/>
  <c r="AN387" i="1"/>
  <c r="AO387" i="1" s="1"/>
  <c r="AN388" i="1"/>
  <c r="AO388" i="1" s="1"/>
  <c r="AN389" i="1"/>
  <c r="AO389" i="1" s="1"/>
  <c r="AN390" i="1"/>
  <c r="AO390" i="1" s="1"/>
  <c r="AN391" i="1"/>
  <c r="AO391" i="1" s="1"/>
  <c r="AN392" i="1"/>
  <c r="AO392" i="1" s="1"/>
  <c r="AN393" i="1"/>
  <c r="AO393" i="1" s="1"/>
  <c r="AN394" i="1"/>
  <c r="AO394" i="1" s="1"/>
  <c r="AN395" i="1"/>
  <c r="AO395" i="1" s="1"/>
  <c r="AN396" i="1"/>
  <c r="AO396" i="1" s="1"/>
  <c r="AN397" i="1"/>
  <c r="AO397" i="1" s="1"/>
  <c r="AN398" i="1"/>
  <c r="AO398" i="1" s="1"/>
  <c r="AN399" i="1"/>
  <c r="AO399" i="1" s="1"/>
  <c r="AN5" i="1"/>
  <c r="AO5" i="1"/>
  <c r="AJ6" i="1"/>
  <c r="AJ7" i="1"/>
  <c r="AJ8" i="1"/>
  <c r="AJ10" i="1"/>
  <c r="AJ11" i="1"/>
  <c r="AJ12" i="1"/>
  <c r="AJ14" i="1"/>
  <c r="AJ15" i="1"/>
  <c r="AJ16" i="1"/>
  <c r="AJ18" i="1"/>
  <c r="AJ19" i="1"/>
  <c r="AJ20" i="1"/>
  <c r="AJ22" i="1"/>
  <c r="AJ23" i="1"/>
  <c r="AJ24" i="1"/>
  <c r="AJ26" i="1"/>
  <c r="AJ27" i="1"/>
  <c r="AJ28" i="1"/>
  <c r="AJ30" i="1"/>
  <c r="AJ31" i="1"/>
  <c r="AJ32" i="1"/>
  <c r="AJ34" i="1"/>
  <c r="AJ35" i="1"/>
  <c r="AJ36" i="1"/>
  <c r="AJ38" i="1"/>
  <c r="AJ39" i="1"/>
  <c r="AJ40" i="1"/>
  <c r="AJ42" i="1"/>
  <c r="AJ43" i="1"/>
  <c r="AJ44" i="1"/>
  <c r="AJ46" i="1"/>
  <c r="AJ47" i="1"/>
  <c r="AJ48" i="1"/>
  <c r="AJ50" i="1"/>
  <c r="AJ51" i="1"/>
  <c r="AJ52" i="1"/>
  <c r="AJ54" i="1"/>
  <c r="AJ55" i="1"/>
  <c r="AJ56" i="1"/>
  <c r="AJ58" i="1"/>
  <c r="AJ59" i="1"/>
  <c r="AJ60" i="1"/>
  <c r="AJ62" i="1"/>
  <c r="AJ63" i="1"/>
  <c r="AJ64" i="1"/>
  <c r="AJ66" i="1"/>
  <c r="AJ67" i="1"/>
  <c r="AJ68" i="1"/>
  <c r="AJ70" i="1"/>
  <c r="AJ71" i="1"/>
  <c r="AJ72" i="1"/>
  <c r="AJ74" i="1"/>
  <c r="AJ75" i="1"/>
  <c r="AJ76" i="1"/>
  <c r="AJ78" i="1"/>
  <c r="AJ79" i="1"/>
  <c r="AJ80" i="1"/>
  <c r="AJ82" i="1"/>
  <c r="AJ83" i="1"/>
  <c r="AJ84" i="1"/>
  <c r="AJ86" i="1"/>
  <c r="AJ87" i="1"/>
  <c r="AJ88" i="1"/>
  <c r="AJ90" i="1"/>
  <c r="AJ91" i="1"/>
  <c r="AJ92" i="1"/>
  <c r="AJ94" i="1"/>
  <c r="AJ95" i="1"/>
  <c r="AJ96" i="1"/>
  <c r="AJ98" i="1"/>
  <c r="AJ99" i="1"/>
  <c r="AJ100" i="1"/>
  <c r="AJ102" i="1"/>
  <c r="AJ103" i="1"/>
  <c r="AJ104" i="1"/>
  <c r="AJ106" i="1"/>
  <c r="AJ107" i="1"/>
  <c r="AJ108" i="1"/>
  <c r="AJ110" i="1"/>
  <c r="AJ111" i="1"/>
  <c r="AJ112" i="1"/>
  <c r="AJ114" i="1"/>
  <c r="AJ115" i="1"/>
  <c r="AJ116" i="1"/>
  <c r="AJ118" i="1"/>
  <c r="AJ119" i="1"/>
  <c r="AJ120" i="1"/>
  <c r="AJ122" i="1"/>
  <c r="AJ123" i="1"/>
  <c r="AJ124" i="1"/>
  <c r="AJ126" i="1"/>
  <c r="AJ127" i="1"/>
  <c r="AJ128" i="1"/>
  <c r="AJ130" i="1"/>
  <c r="AJ131" i="1"/>
  <c r="AJ132" i="1"/>
  <c r="AJ134" i="1"/>
  <c r="AJ135" i="1"/>
  <c r="AJ136" i="1"/>
  <c r="AJ138" i="1"/>
  <c r="AJ139" i="1"/>
  <c r="AJ140" i="1"/>
  <c r="AJ142" i="1"/>
  <c r="AJ143" i="1"/>
  <c r="AJ144" i="1"/>
  <c r="AJ146" i="1"/>
  <c r="AJ147" i="1"/>
  <c r="AJ148" i="1"/>
  <c r="AJ150" i="1"/>
  <c r="AJ151" i="1"/>
  <c r="AJ152" i="1"/>
  <c r="AJ154" i="1"/>
  <c r="AJ155" i="1"/>
  <c r="AJ156" i="1"/>
  <c r="AJ158" i="1"/>
  <c r="AJ159" i="1"/>
  <c r="AJ160" i="1"/>
  <c r="AJ162" i="1"/>
  <c r="AJ163" i="1"/>
  <c r="AJ164" i="1"/>
  <c r="AJ166" i="1"/>
  <c r="AJ167" i="1"/>
  <c r="AJ168" i="1"/>
  <c r="AJ170" i="1"/>
  <c r="AJ171" i="1"/>
  <c r="AJ172" i="1"/>
  <c r="AJ174" i="1"/>
  <c r="AJ175" i="1"/>
  <c r="AJ176" i="1"/>
  <c r="AJ178" i="1"/>
  <c r="AJ179" i="1"/>
  <c r="AJ180" i="1"/>
  <c r="AJ182" i="1"/>
  <c r="AJ183" i="1"/>
  <c r="AJ184" i="1"/>
  <c r="AJ186" i="1"/>
  <c r="AJ187" i="1"/>
  <c r="AJ188" i="1"/>
  <c r="AJ190" i="1"/>
  <c r="AJ191" i="1"/>
  <c r="AJ192" i="1"/>
  <c r="AJ194" i="1"/>
  <c r="AJ195" i="1"/>
  <c r="AJ196" i="1"/>
  <c r="AJ198" i="1"/>
  <c r="AJ199" i="1"/>
  <c r="AJ200" i="1"/>
  <c r="AJ202" i="1"/>
  <c r="AJ203" i="1"/>
  <c r="AJ204" i="1"/>
  <c r="AJ206" i="1"/>
  <c r="AJ207" i="1"/>
  <c r="AJ208" i="1"/>
  <c r="AJ210" i="1"/>
  <c r="AJ211" i="1"/>
  <c r="AJ212" i="1"/>
  <c r="AJ214" i="1"/>
  <c r="AJ215" i="1"/>
  <c r="AJ216" i="1"/>
  <c r="AJ218" i="1"/>
  <c r="AJ219" i="1"/>
  <c r="AJ220" i="1"/>
  <c r="AJ222" i="1"/>
  <c r="AJ223" i="1"/>
  <c r="AJ224" i="1"/>
  <c r="AJ226" i="1"/>
  <c r="AJ227" i="1"/>
  <c r="AJ228" i="1"/>
  <c r="AJ230" i="1"/>
  <c r="AJ231" i="1"/>
  <c r="AJ232" i="1"/>
  <c r="AJ234" i="1"/>
  <c r="AJ235" i="1"/>
  <c r="AJ236" i="1"/>
  <c r="AJ238" i="1"/>
  <c r="AJ239" i="1"/>
  <c r="AJ240" i="1"/>
  <c r="AJ242" i="1"/>
  <c r="AJ243" i="1"/>
  <c r="AJ244" i="1"/>
  <c r="AJ246" i="1"/>
  <c r="AJ247" i="1"/>
  <c r="AJ248" i="1"/>
  <c r="AJ250" i="1"/>
  <c r="AJ251" i="1"/>
  <c r="AJ252" i="1"/>
  <c r="AJ254" i="1"/>
  <c r="AJ255" i="1"/>
  <c r="AJ256" i="1"/>
  <c r="AJ258" i="1"/>
  <c r="AJ259" i="1"/>
  <c r="AJ260" i="1"/>
  <c r="AJ262" i="1"/>
  <c r="AJ263" i="1"/>
  <c r="AJ264" i="1"/>
  <c r="AJ266" i="1"/>
  <c r="AJ267" i="1"/>
  <c r="AJ268" i="1"/>
  <c r="AJ270" i="1"/>
  <c r="AJ271" i="1"/>
  <c r="AJ272" i="1"/>
  <c r="AJ274" i="1"/>
  <c r="AJ275" i="1"/>
  <c r="AJ276" i="1"/>
  <c r="AJ278" i="1"/>
  <c r="AJ279" i="1"/>
  <c r="AJ280" i="1"/>
  <c r="AJ282" i="1"/>
  <c r="AJ283" i="1"/>
  <c r="AJ284" i="1"/>
  <c r="AJ286" i="1"/>
  <c r="AJ287" i="1"/>
  <c r="AJ288" i="1"/>
  <c r="AJ290" i="1"/>
  <c r="AJ291" i="1"/>
  <c r="AJ292" i="1"/>
  <c r="AJ294" i="1"/>
  <c r="AJ295" i="1"/>
  <c r="AJ296" i="1"/>
  <c r="AJ298" i="1"/>
  <c r="AJ299" i="1"/>
  <c r="AJ300" i="1"/>
  <c r="AJ302" i="1"/>
  <c r="AJ303" i="1"/>
  <c r="AJ304" i="1"/>
  <c r="AJ306" i="1"/>
  <c r="AJ307" i="1"/>
  <c r="AJ308" i="1"/>
  <c r="AJ310" i="1"/>
  <c r="AJ311" i="1"/>
  <c r="AJ312" i="1"/>
  <c r="AJ314" i="1"/>
  <c r="AJ315" i="1"/>
  <c r="AJ316" i="1"/>
  <c r="AJ318" i="1"/>
  <c r="AJ319" i="1"/>
  <c r="AJ320" i="1"/>
  <c r="AJ322" i="1"/>
  <c r="AJ323" i="1"/>
  <c r="AJ324" i="1"/>
  <c r="AJ326" i="1"/>
  <c r="AJ327" i="1"/>
  <c r="AJ328" i="1"/>
  <c r="AJ330" i="1"/>
  <c r="AJ331" i="1"/>
  <c r="AJ332" i="1"/>
  <c r="AJ334" i="1"/>
  <c r="AJ335" i="1"/>
  <c r="AJ336" i="1"/>
  <c r="AJ338" i="1"/>
  <c r="AJ339" i="1"/>
  <c r="AJ340" i="1"/>
  <c r="AJ342" i="1"/>
  <c r="AJ343" i="1"/>
  <c r="AJ344" i="1"/>
  <c r="AJ346" i="1"/>
  <c r="AJ347" i="1"/>
  <c r="AJ348" i="1"/>
  <c r="AJ350" i="1"/>
  <c r="AJ351" i="1"/>
  <c r="AJ352" i="1"/>
  <c r="AJ354" i="1"/>
  <c r="AJ355" i="1"/>
  <c r="AJ356" i="1"/>
  <c r="AJ358" i="1"/>
  <c r="AJ359" i="1"/>
  <c r="AJ360" i="1"/>
  <c r="AJ362" i="1"/>
  <c r="AJ363" i="1"/>
  <c r="AJ364" i="1"/>
  <c r="AJ366" i="1"/>
  <c r="AJ367" i="1"/>
  <c r="AJ368" i="1"/>
  <c r="AJ370" i="1"/>
  <c r="AJ371" i="1"/>
  <c r="AJ372" i="1"/>
  <c r="AJ374" i="1"/>
  <c r="AJ375" i="1"/>
  <c r="AJ376" i="1"/>
  <c r="AJ378" i="1"/>
  <c r="AJ379" i="1"/>
  <c r="AJ380" i="1"/>
  <c r="AJ382" i="1"/>
  <c r="AJ383" i="1"/>
  <c r="AJ384" i="1"/>
  <c r="AJ386" i="1"/>
  <c r="AJ387" i="1"/>
  <c r="AJ388" i="1"/>
  <c r="AJ390" i="1"/>
  <c r="AJ391" i="1"/>
  <c r="AJ392" i="1"/>
  <c r="AJ394" i="1"/>
  <c r="AJ395" i="1"/>
  <c r="AJ396" i="1"/>
  <c r="AJ398" i="1"/>
  <c r="AJ399" i="1"/>
  <c r="AJ5" i="1"/>
  <c r="AD6" i="1"/>
  <c r="AE6" i="1" s="1"/>
  <c r="AD7" i="1"/>
  <c r="AE7" i="1" s="1"/>
  <c r="AD8" i="1"/>
  <c r="AE8" i="1" s="1"/>
  <c r="AD9" i="1"/>
  <c r="AE9" i="1" s="1"/>
  <c r="AD10" i="1"/>
  <c r="AE10" i="1" s="1"/>
  <c r="AD11" i="1"/>
  <c r="AE11" i="1" s="1"/>
  <c r="AD12" i="1"/>
  <c r="AE12" i="1" s="1"/>
  <c r="AD13" i="1"/>
  <c r="AE13" i="1" s="1"/>
  <c r="AD14" i="1"/>
  <c r="AE14" i="1" s="1"/>
  <c r="AD15" i="1"/>
  <c r="AE15" i="1" s="1"/>
  <c r="AD16" i="1"/>
  <c r="AE16" i="1" s="1"/>
  <c r="AD17" i="1"/>
  <c r="AE17" i="1" s="1"/>
  <c r="AD18" i="1"/>
  <c r="AE18" i="1" s="1"/>
  <c r="AD19" i="1"/>
  <c r="AE19" i="1" s="1"/>
  <c r="AD20" i="1"/>
  <c r="AE20" i="1" s="1"/>
  <c r="AD21" i="1"/>
  <c r="AE21" i="1" s="1"/>
  <c r="AD22" i="1"/>
  <c r="AE22" i="1" s="1"/>
  <c r="AD23" i="1"/>
  <c r="AE23" i="1" s="1"/>
  <c r="AD24" i="1"/>
  <c r="AE24" i="1" s="1"/>
  <c r="AD25" i="1"/>
  <c r="AE25" i="1" s="1"/>
  <c r="AD26" i="1"/>
  <c r="AE26" i="1" s="1"/>
  <c r="AD27" i="1"/>
  <c r="AE27" i="1" s="1"/>
  <c r="AD28" i="1"/>
  <c r="AE28" i="1" s="1"/>
  <c r="AD29" i="1"/>
  <c r="AE29" i="1" s="1"/>
  <c r="AD30" i="1"/>
  <c r="AE30" i="1" s="1"/>
  <c r="AD31" i="1"/>
  <c r="AE31" i="1" s="1"/>
  <c r="AD32" i="1"/>
  <c r="AE32" i="1" s="1"/>
  <c r="AD33" i="1"/>
  <c r="AE33" i="1" s="1"/>
  <c r="AD34" i="1"/>
  <c r="AE34" i="1" s="1"/>
  <c r="AD35" i="1"/>
  <c r="AE35" i="1" s="1"/>
  <c r="AD36" i="1"/>
  <c r="AE36" i="1" s="1"/>
  <c r="AD37" i="1"/>
  <c r="AE37" i="1" s="1"/>
  <c r="AD38" i="1"/>
  <c r="AE38" i="1" s="1"/>
  <c r="AD39" i="1"/>
  <c r="AE39" i="1" s="1"/>
  <c r="AD40" i="1"/>
  <c r="AE40" i="1" s="1"/>
  <c r="AD41" i="1"/>
  <c r="AE41" i="1" s="1"/>
  <c r="AD42" i="1"/>
  <c r="AE42" i="1" s="1"/>
  <c r="AD43" i="1"/>
  <c r="AE43" i="1" s="1"/>
  <c r="AD44" i="1"/>
  <c r="AE44" i="1" s="1"/>
  <c r="AD45" i="1"/>
  <c r="AE45" i="1" s="1"/>
  <c r="AD46" i="1"/>
  <c r="AE46" i="1" s="1"/>
  <c r="AD47" i="1"/>
  <c r="AE47" i="1" s="1"/>
  <c r="AD48" i="1"/>
  <c r="AE48" i="1" s="1"/>
  <c r="AD49" i="1"/>
  <c r="AE49" i="1" s="1"/>
  <c r="AD50" i="1"/>
  <c r="AE50" i="1" s="1"/>
  <c r="AD51" i="1"/>
  <c r="AE51" i="1" s="1"/>
  <c r="AD52" i="1"/>
  <c r="AE52" i="1" s="1"/>
  <c r="AD53" i="1"/>
  <c r="AE53" i="1" s="1"/>
  <c r="AD54" i="1"/>
  <c r="AE54" i="1" s="1"/>
  <c r="AD55" i="1"/>
  <c r="AE55" i="1" s="1"/>
  <c r="AD56" i="1"/>
  <c r="AE56" i="1" s="1"/>
  <c r="AD57" i="1"/>
  <c r="AE57" i="1" s="1"/>
  <c r="AD58" i="1"/>
  <c r="AE58" i="1" s="1"/>
  <c r="AD59" i="1"/>
  <c r="AE59" i="1" s="1"/>
  <c r="AD60" i="1"/>
  <c r="AE60" i="1" s="1"/>
  <c r="AD61" i="1"/>
  <c r="AE61" i="1" s="1"/>
  <c r="AD62" i="1"/>
  <c r="AE62" i="1" s="1"/>
  <c r="AD63" i="1"/>
  <c r="AE63" i="1" s="1"/>
  <c r="AD64" i="1"/>
  <c r="AE64" i="1" s="1"/>
  <c r="AD65" i="1"/>
  <c r="AE65" i="1" s="1"/>
  <c r="AD66" i="1"/>
  <c r="AE66" i="1" s="1"/>
  <c r="AD67" i="1"/>
  <c r="AE67" i="1" s="1"/>
  <c r="AD68" i="1"/>
  <c r="AE68" i="1" s="1"/>
  <c r="AD69" i="1"/>
  <c r="AE69" i="1" s="1"/>
  <c r="AD70" i="1"/>
  <c r="AE70" i="1" s="1"/>
  <c r="AD71" i="1"/>
  <c r="AE71" i="1" s="1"/>
  <c r="AD72" i="1"/>
  <c r="AE72" i="1" s="1"/>
  <c r="AD73" i="1"/>
  <c r="AE73" i="1" s="1"/>
  <c r="AD74" i="1"/>
  <c r="AE74" i="1" s="1"/>
  <c r="AD75" i="1"/>
  <c r="AE75" i="1" s="1"/>
  <c r="AD76" i="1"/>
  <c r="AE76" i="1" s="1"/>
  <c r="AD77" i="1"/>
  <c r="AE77" i="1" s="1"/>
  <c r="AD78" i="1"/>
  <c r="AE78" i="1" s="1"/>
  <c r="AD79" i="1"/>
  <c r="AE79" i="1" s="1"/>
  <c r="AD80" i="1"/>
  <c r="AE80" i="1" s="1"/>
  <c r="AD81" i="1"/>
  <c r="AE81" i="1" s="1"/>
  <c r="AD82" i="1"/>
  <c r="AE82" i="1" s="1"/>
  <c r="AD83" i="1"/>
  <c r="AE83" i="1" s="1"/>
  <c r="AD84" i="1"/>
  <c r="AE84" i="1" s="1"/>
  <c r="AD85" i="1"/>
  <c r="AE85" i="1" s="1"/>
  <c r="AD86" i="1"/>
  <c r="AE86" i="1" s="1"/>
  <c r="AD87" i="1"/>
  <c r="AE87" i="1" s="1"/>
  <c r="AD88" i="1"/>
  <c r="AE88" i="1" s="1"/>
  <c r="AD89" i="1"/>
  <c r="AE89" i="1" s="1"/>
  <c r="AD90" i="1"/>
  <c r="AE90" i="1" s="1"/>
  <c r="AD91" i="1"/>
  <c r="AE91" i="1" s="1"/>
  <c r="AD92" i="1"/>
  <c r="AE92" i="1" s="1"/>
  <c r="AD93" i="1"/>
  <c r="AE93" i="1" s="1"/>
  <c r="AD94" i="1"/>
  <c r="AE94" i="1" s="1"/>
  <c r="AD95" i="1"/>
  <c r="AE95" i="1" s="1"/>
  <c r="AD96" i="1"/>
  <c r="AE96" i="1" s="1"/>
  <c r="AD97" i="1"/>
  <c r="AE97" i="1" s="1"/>
  <c r="AD98" i="1"/>
  <c r="AE98" i="1" s="1"/>
  <c r="AD99" i="1"/>
  <c r="AE99" i="1" s="1"/>
  <c r="AD100" i="1"/>
  <c r="AE100" i="1" s="1"/>
  <c r="AD101" i="1"/>
  <c r="AE101" i="1" s="1"/>
  <c r="AD102" i="1"/>
  <c r="AE102" i="1" s="1"/>
  <c r="AD103" i="1"/>
  <c r="AE103" i="1" s="1"/>
  <c r="AD104" i="1"/>
  <c r="AE104" i="1" s="1"/>
  <c r="AD105" i="1"/>
  <c r="AE105" i="1" s="1"/>
  <c r="AD106" i="1"/>
  <c r="AE106" i="1" s="1"/>
  <c r="AD107" i="1"/>
  <c r="AE107" i="1" s="1"/>
  <c r="AD108" i="1"/>
  <c r="AE108" i="1" s="1"/>
  <c r="AD109" i="1"/>
  <c r="AE109" i="1" s="1"/>
  <c r="AD110" i="1"/>
  <c r="AE110" i="1" s="1"/>
  <c r="AD111" i="1"/>
  <c r="AE111" i="1" s="1"/>
  <c r="AD112" i="1"/>
  <c r="AE112" i="1" s="1"/>
  <c r="AD113" i="1"/>
  <c r="AE113" i="1" s="1"/>
  <c r="AD114" i="1"/>
  <c r="AE114" i="1" s="1"/>
  <c r="AD115" i="1"/>
  <c r="AE115" i="1" s="1"/>
  <c r="AD116" i="1"/>
  <c r="AE116" i="1" s="1"/>
  <c r="AD117" i="1"/>
  <c r="AE117" i="1" s="1"/>
  <c r="AD118" i="1"/>
  <c r="AE118" i="1" s="1"/>
  <c r="AD119" i="1"/>
  <c r="AE119" i="1" s="1"/>
  <c r="AD120" i="1"/>
  <c r="AE120" i="1" s="1"/>
  <c r="AD121" i="1"/>
  <c r="AE121" i="1" s="1"/>
  <c r="AD122" i="1"/>
  <c r="AE122" i="1" s="1"/>
  <c r="AD123" i="1"/>
  <c r="AE123" i="1" s="1"/>
  <c r="AD124" i="1"/>
  <c r="AE124" i="1" s="1"/>
  <c r="AD125" i="1"/>
  <c r="AE125" i="1" s="1"/>
  <c r="AD126" i="1"/>
  <c r="AE126" i="1" s="1"/>
  <c r="AD127" i="1"/>
  <c r="AE127" i="1" s="1"/>
  <c r="AD128" i="1"/>
  <c r="AE128" i="1" s="1"/>
  <c r="AD129" i="1"/>
  <c r="AE129" i="1" s="1"/>
  <c r="AD130" i="1"/>
  <c r="AE130" i="1" s="1"/>
  <c r="AD131" i="1"/>
  <c r="AE131" i="1" s="1"/>
  <c r="AD132" i="1"/>
  <c r="AE132" i="1" s="1"/>
  <c r="AD133" i="1"/>
  <c r="AE133" i="1" s="1"/>
  <c r="AD134" i="1"/>
  <c r="AE134" i="1" s="1"/>
  <c r="AD135" i="1"/>
  <c r="AE135" i="1" s="1"/>
  <c r="AD136" i="1"/>
  <c r="AE136" i="1" s="1"/>
  <c r="AD137" i="1"/>
  <c r="AE137" i="1" s="1"/>
  <c r="AD138" i="1"/>
  <c r="AE138" i="1" s="1"/>
  <c r="AD139" i="1"/>
  <c r="AE139" i="1" s="1"/>
  <c r="AD140" i="1"/>
  <c r="AE140" i="1" s="1"/>
  <c r="AD141" i="1"/>
  <c r="AE141" i="1" s="1"/>
  <c r="AD142" i="1"/>
  <c r="AE142" i="1" s="1"/>
  <c r="AD143" i="1"/>
  <c r="AE143" i="1" s="1"/>
  <c r="AD144" i="1"/>
  <c r="AE144" i="1" s="1"/>
  <c r="AD145" i="1"/>
  <c r="AE145" i="1" s="1"/>
  <c r="AD146" i="1"/>
  <c r="AE146" i="1" s="1"/>
  <c r="AD147" i="1"/>
  <c r="AE147" i="1" s="1"/>
  <c r="AD148" i="1"/>
  <c r="AE148" i="1" s="1"/>
  <c r="AD149" i="1"/>
  <c r="AE149" i="1" s="1"/>
  <c r="AD150" i="1"/>
  <c r="AE150" i="1" s="1"/>
  <c r="AD151" i="1"/>
  <c r="AE151" i="1" s="1"/>
  <c r="AD152" i="1"/>
  <c r="AE152" i="1" s="1"/>
  <c r="AD153" i="1"/>
  <c r="AE153" i="1" s="1"/>
  <c r="AD154" i="1"/>
  <c r="AE154" i="1" s="1"/>
  <c r="AD155" i="1"/>
  <c r="AE155" i="1" s="1"/>
  <c r="AD156" i="1"/>
  <c r="AE156" i="1" s="1"/>
  <c r="AD157" i="1"/>
  <c r="AE157" i="1" s="1"/>
  <c r="AD158" i="1"/>
  <c r="AE158" i="1" s="1"/>
  <c r="AD159" i="1"/>
  <c r="AE159" i="1" s="1"/>
  <c r="AD160" i="1"/>
  <c r="AE160" i="1" s="1"/>
  <c r="AD161" i="1"/>
  <c r="AE161" i="1" s="1"/>
  <c r="AD162" i="1"/>
  <c r="AE162" i="1" s="1"/>
  <c r="AD163" i="1"/>
  <c r="AE163" i="1" s="1"/>
  <c r="AD164" i="1"/>
  <c r="AE164" i="1" s="1"/>
  <c r="AD165" i="1"/>
  <c r="AE165" i="1" s="1"/>
  <c r="AD166" i="1"/>
  <c r="AE166" i="1" s="1"/>
  <c r="AD167" i="1"/>
  <c r="AE167" i="1" s="1"/>
  <c r="AD168" i="1"/>
  <c r="AE168" i="1" s="1"/>
  <c r="AD169" i="1"/>
  <c r="AE169" i="1" s="1"/>
  <c r="AD170" i="1"/>
  <c r="AE170" i="1" s="1"/>
  <c r="AD171" i="1"/>
  <c r="AE171" i="1" s="1"/>
  <c r="AD172" i="1"/>
  <c r="AE172" i="1" s="1"/>
  <c r="AD173" i="1"/>
  <c r="AE173" i="1" s="1"/>
  <c r="AD174" i="1"/>
  <c r="AE174" i="1" s="1"/>
  <c r="AD175" i="1"/>
  <c r="AE175" i="1" s="1"/>
  <c r="AD176" i="1"/>
  <c r="AE176" i="1" s="1"/>
  <c r="AD177" i="1"/>
  <c r="AE177" i="1" s="1"/>
  <c r="AD178" i="1"/>
  <c r="AE178" i="1" s="1"/>
  <c r="AD179" i="1"/>
  <c r="AE179" i="1" s="1"/>
  <c r="AD180" i="1"/>
  <c r="AE180" i="1" s="1"/>
  <c r="AD181" i="1"/>
  <c r="AE181" i="1" s="1"/>
  <c r="AD182" i="1"/>
  <c r="AE182" i="1" s="1"/>
  <c r="AD183" i="1"/>
  <c r="AE183" i="1" s="1"/>
  <c r="AD184" i="1"/>
  <c r="AE184" i="1" s="1"/>
  <c r="AD185" i="1"/>
  <c r="AE185" i="1" s="1"/>
  <c r="AD186" i="1"/>
  <c r="AE186" i="1" s="1"/>
  <c r="AD187" i="1"/>
  <c r="AE187" i="1" s="1"/>
  <c r="AD188" i="1"/>
  <c r="AE188" i="1" s="1"/>
  <c r="AD189" i="1"/>
  <c r="AE189" i="1" s="1"/>
  <c r="AD190" i="1"/>
  <c r="AE190" i="1" s="1"/>
  <c r="AD191" i="1"/>
  <c r="AE191" i="1" s="1"/>
  <c r="AD192" i="1"/>
  <c r="AE192" i="1" s="1"/>
  <c r="AD193" i="1"/>
  <c r="AE193" i="1" s="1"/>
  <c r="AD194" i="1"/>
  <c r="AE194" i="1" s="1"/>
  <c r="AD195" i="1"/>
  <c r="AE195" i="1" s="1"/>
  <c r="AD196" i="1"/>
  <c r="AE196" i="1" s="1"/>
  <c r="AD197" i="1"/>
  <c r="AE197" i="1" s="1"/>
  <c r="AD198" i="1"/>
  <c r="AE198" i="1" s="1"/>
  <c r="AD199" i="1"/>
  <c r="AE199" i="1" s="1"/>
  <c r="AD200" i="1"/>
  <c r="AE200" i="1" s="1"/>
  <c r="AD201" i="1"/>
  <c r="AE201" i="1" s="1"/>
  <c r="AD202" i="1"/>
  <c r="AE202" i="1" s="1"/>
  <c r="AD203" i="1"/>
  <c r="AE203" i="1" s="1"/>
  <c r="AD204" i="1"/>
  <c r="AE204" i="1" s="1"/>
  <c r="AD205" i="1"/>
  <c r="AE205" i="1" s="1"/>
  <c r="AD206" i="1"/>
  <c r="AE206" i="1" s="1"/>
  <c r="AD207" i="1"/>
  <c r="AE207" i="1" s="1"/>
  <c r="AD208" i="1"/>
  <c r="AE208" i="1" s="1"/>
  <c r="AD209" i="1"/>
  <c r="AE209" i="1" s="1"/>
  <c r="AD210" i="1"/>
  <c r="AE210" i="1" s="1"/>
  <c r="AD211" i="1"/>
  <c r="AE211" i="1" s="1"/>
  <c r="AD212" i="1"/>
  <c r="AE212" i="1" s="1"/>
  <c r="AD213" i="1"/>
  <c r="AE213" i="1" s="1"/>
  <c r="AD214" i="1"/>
  <c r="AE214" i="1" s="1"/>
  <c r="AD215" i="1"/>
  <c r="AE215" i="1" s="1"/>
  <c r="AD216" i="1"/>
  <c r="AE216" i="1" s="1"/>
  <c r="AD217" i="1"/>
  <c r="AE217" i="1" s="1"/>
  <c r="AD218" i="1"/>
  <c r="AE218" i="1" s="1"/>
  <c r="AD219" i="1"/>
  <c r="AE219" i="1" s="1"/>
  <c r="AD220" i="1"/>
  <c r="AE220" i="1" s="1"/>
  <c r="AD221" i="1"/>
  <c r="AE221" i="1" s="1"/>
  <c r="AD222" i="1"/>
  <c r="AE222" i="1" s="1"/>
  <c r="AD223" i="1"/>
  <c r="AE223" i="1" s="1"/>
  <c r="AD224" i="1"/>
  <c r="AE224" i="1" s="1"/>
  <c r="AD225" i="1"/>
  <c r="AE225" i="1" s="1"/>
  <c r="AD226" i="1"/>
  <c r="AE226" i="1" s="1"/>
  <c r="AD227" i="1"/>
  <c r="AE227" i="1" s="1"/>
  <c r="AD228" i="1"/>
  <c r="AE228" i="1" s="1"/>
  <c r="AD229" i="1"/>
  <c r="AE229" i="1" s="1"/>
  <c r="AD230" i="1"/>
  <c r="AE230" i="1" s="1"/>
  <c r="AD231" i="1"/>
  <c r="AE231" i="1" s="1"/>
  <c r="AD232" i="1"/>
  <c r="AE232" i="1" s="1"/>
  <c r="AD233" i="1"/>
  <c r="AE233" i="1" s="1"/>
  <c r="AD234" i="1"/>
  <c r="AE234" i="1" s="1"/>
  <c r="AD235" i="1"/>
  <c r="AE235" i="1" s="1"/>
  <c r="AD236" i="1"/>
  <c r="AE236" i="1" s="1"/>
  <c r="AD237" i="1"/>
  <c r="AE237" i="1" s="1"/>
  <c r="AD238" i="1"/>
  <c r="AE238" i="1" s="1"/>
  <c r="AD239" i="1"/>
  <c r="AE239" i="1" s="1"/>
  <c r="AD240" i="1"/>
  <c r="AE240" i="1" s="1"/>
  <c r="AD241" i="1"/>
  <c r="AE241" i="1" s="1"/>
  <c r="AD242" i="1"/>
  <c r="AE242" i="1" s="1"/>
  <c r="AD243" i="1"/>
  <c r="AE243" i="1" s="1"/>
  <c r="AD244" i="1"/>
  <c r="AE244" i="1" s="1"/>
  <c r="AD245" i="1"/>
  <c r="AE245" i="1" s="1"/>
  <c r="AD246" i="1"/>
  <c r="AE246" i="1" s="1"/>
  <c r="AD247" i="1"/>
  <c r="AE247" i="1" s="1"/>
  <c r="AD248" i="1"/>
  <c r="AE248" i="1" s="1"/>
  <c r="AD249" i="1"/>
  <c r="AE249" i="1" s="1"/>
  <c r="AD250" i="1"/>
  <c r="AE250" i="1" s="1"/>
  <c r="AD251" i="1"/>
  <c r="AE251" i="1" s="1"/>
  <c r="AD252" i="1"/>
  <c r="AE252" i="1" s="1"/>
  <c r="AD253" i="1"/>
  <c r="AE253" i="1" s="1"/>
  <c r="AD254" i="1"/>
  <c r="AE254" i="1" s="1"/>
  <c r="AD255" i="1"/>
  <c r="AE255" i="1" s="1"/>
  <c r="AD256" i="1"/>
  <c r="AE256" i="1" s="1"/>
  <c r="AD257" i="1"/>
  <c r="AE257" i="1" s="1"/>
  <c r="AD258" i="1"/>
  <c r="AE258" i="1" s="1"/>
  <c r="AD259" i="1"/>
  <c r="AE259" i="1" s="1"/>
  <c r="AD260" i="1"/>
  <c r="AE260" i="1" s="1"/>
  <c r="AD261" i="1"/>
  <c r="AE261" i="1" s="1"/>
  <c r="AD262" i="1"/>
  <c r="AE262" i="1" s="1"/>
  <c r="AD263" i="1"/>
  <c r="AE263" i="1" s="1"/>
  <c r="AD264" i="1"/>
  <c r="AE264" i="1" s="1"/>
  <c r="AD265" i="1"/>
  <c r="AE265" i="1" s="1"/>
  <c r="AD266" i="1"/>
  <c r="AE266" i="1" s="1"/>
  <c r="AD267" i="1"/>
  <c r="AE267" i="1" s="1"/>
  <c r="AD268" i="1"/>
  <c r="AE268" i="1" s="1"/>
  <c r="AD269" i="1"/>
  <c r="AE269" i="1" s="1"/>
  <c r="AD270" i="1"/>
  <c r="AE270" i="1" s="1"/>
  <c r="AD271" i="1"/>
  <c r="AE271" i="1" s="1"/>
  <c r="AD272" i="1"/>
  <c r="AE272" i="1" s="1"/>
  <c r="AD273" i="1"/>
  <c r="AE273" i="1" s="1"/>
  <c r="AD274" i="1"/>
  <c r="AE274" i="1" s="1"/>
  <c r="AD275" i="1"/>
  <c r="AE275" i="1" s="1"/>
  <c r="AD276" i="1"/>
  <c r="AE276" i="1" s="1"/>
  <c r="AD277" i="1"/>
  <c r="AE277" i="1" s="1"/>
  <c r="AD278" i="1"/>
  <c r="AE278" i="1" s="1"/>
  <c r="AD279" i="1"/>
  <c r="AE279" i="1" s="1"/>
  <c r="AD280" i="1"/>
  <c r="AE280" i="1" s="1"/>
  <c r="AD281" i="1"/>
  <c r="AE281" i="1" s="1"/>
  <c r="AD282" i="1"/>
  <c r="AE282" i="1" s="1"/>
  <c r="AD283" i="1"/>
  <c r="AE283" i="1" s="1"/>
  <c r="AD284" i="1"/>
  <c r="AE284" i="1" s="1"/>
  <c r="AD285" i="1"/>
  <c r="AE285" i="1" s="1"/>
  <c r="AD286" i="1"/>
  <c r="AE286" i="1" s="1"/>
  <c r="AD287" i="1"/>
  <c r="AE287" i="1" s="1"/>
  <c r="AD288" i="1"/>
  <c r="AE288" i="1" s="1"/>
  <c r="AD289" i="1"/>
  <c r="AE289" i="1" s="1"/>
  <c r="AD290" i="1"/>
  <c r="AE290" i="1" s="1"/>
  <c r="AD291" i="1"/>
  <c r="AE291" i="1" s="1"/>
  <c r="AD292" i="1"/>
  <c r="AE292" i="1" s="1"/>
  <c r="AD293" i="1"/>
  <c r="AE293" i="1" s="1"/>
  <c r="AD294" i="1"/>
  <c r="AE294" i="1" s="1"/>
  <c r="AD295" i="1"/>
  <c r="AE295" i="1" s="1"/>
  <c r="AD296" i="1"/>
  <c r="AE296" i="1" s="1"/>
  <c r="AD297" i="1"/>
  <c r="AE297" i="1" s="1"/>
  <c r="AD298" i="1"/>
  <c r="AE298" i="1" s="1"/>
  <c r="AD299" i="1"/>
  <c r="AE299" i="1" s="1"/>
  <c r="AD300" i="1"/>
  <c r="AE300" i="1" s="1"/>
  <c r="AD301" i="1"/>
  <c r="AE301" i="1" s="1"/>
  <c r="AD302" i="1"/>
  <c r="AE302" i="1" s="1"/>
  <c r="AD303" i="1"/>
  <c r="AE303" i="1" s="1"/>
  <c r="AD304" i="1"/>
  <c r="AE304" i="1" s="1"/>
  <c r="AD305" i="1"/>
  <c r="AE305" i="1" s="1"/>
  <c r="AD306" i="1"/>
  <c r="AE306" i="1" s="1"/>
  <c r="AD307" i="1"/>
  <c r="AE307" i="1" s="1"/>
  <c r="AD308" i="1"/>
  <c r="AE308" i="1" s="1"/>
  <c r="AD309" i="1"/>
  <c r="AE309" i="1" s="1"/>
  <c r="AD310" i="1"/>
  <c r="AE310" i="1" s="1"/>
  <c r="AD311" i="1"/>
  <c r="AE311" i="1" s="1"/>
  <c r="AD312" i="1"/>
  <c r="AE312" i="1" s="1"/>
  <c r="AD313" i="1"/>
  <c r="AE313" i="1" s="1"/>
  <c r="AD314" i="1"/>
  <c r="AE314" i="1" s="1"/>
  <c r="AD315" i="1"/>
  <c r="AE315" i="1" s="1"/>
  <c r="AD316" i="1"/>
  <c r="AE316" i="1" s="1"/>
  <c r="AD317" i="1"/>
  <c r="AE317" i="1" s="1"/>
  <c r="AD318" i="1"/>
  <c r="AE318" i="1" s="1"/>
  <c r="AD319" i="1"/>
  <c r="AE319" i="1" s="1"/>
  <c r="AD320" i="1"/>
  <c r="AE320" i="1" s="1"/>
  <c r="AD321" i="1"/>
  <c r="AE321" i="1" s="1"/>
  <c r="AD322" i="1"/>
  <c r="AE322" i="1" s="1"/>
  <c r="AD323" i="1"/>
  <c r="AE323" i="1" s="1"/>
  <c r="AD324" i="1"/>
  <c r="AE324" i="1" s="1"/>
  <c r="AD325" i="1"/>
  <c r="AE325" i="1" s="1"/>
  <c r="AD326" i="1"/>
  <c r="AE326" i="1" s="1"/>
  <c r="AD327" i="1"/>
  <c r="AE327" i="1" s="1"/>
  <c r="AD328" i="1"/>
  <c r="AE328" i="1" s="1"/>
  <c r="AD329" i="1"/>
  <c r="AE329" i="1" s="1"/>
  <c r="AD330" i="1"/>
  <c r="AE330" i="1" s="1"/>
  <c r="AD331" i="1"/>
  <c r="AE331" i="1" s="1"/>
  <c r="AD332" i="1"/>
  <c r="AE332" i="1" s="1"/>
  <c r="AD333" i="1"/>
  <c r="AE333" i="1" s="1"/>
  <c r="AD334" i="1"/>
  <c r="AE334" i="1" s="1"/>
  <c r="AD335" i="1"/>
  <c r="AE335" i="1" s="1"/>
  <c r="AD336" i="1"/>
  <c r="AE336" i="1" s="1"/>
  <c r="AD337" i="1"/>
  <c r="AE337" i="1" s="1"/>
  <c r="AD338" i="1"/>
  <c r="AE338" i="1" s="1"/>
  <c r="AD339" i="1"/>
  <c r="AE339" i="1" s="1"/>
  <c r="AD340" i="1"/>
  <c r="AE340" i="1" s="1"/>
  <c r="AD341" i="1"/>
  <c r="AE341" i="1" s="1"/>
  <c r="AD342" i="1"/>
  <c r="AE342" i="1" s="1"/>
  <c r="AD343" i="1"/>
  <c r="AE343" i="1" s="1"/>
  <c r="AD344" i="1"/>
  <c r="AE344" i="1" s="1"/>
  <c r="AD345" i="1"/>
  <c r="AE345" i="1" s="1"/>
  <c r="AD346" i="1"/>
  <c r="AE346" i="1" s="1"/>
  <c r="AD347" i="1"/>
  <c r="AE347" i="1" s="1"/>
  <c r="AD348" i="1"/>
  <c r="AE348" i="1" s="1"/>
  <c r="AD349" i="1"/>
  <c r="AE349" i="1" s="1"/>
  <c r="AD350" i="1"/>
  <c r="AE350" i="1" s="1"/>
  <c r="AD351" i="1"/>
  <c r="AE351" i="1" s="1"/>
  <c r="AD352" i="1"/>
  <c r="AE352" i="1" s="1"/>
  <c r="AD353" i="1"/>
  <c r="AE353" i="1" s="1"/>
  <c r="AD354" i="1"/>
  <c r="AE354" i="1" s="1"/>
  <c r="AD355" i="1"/>
  <c r="AE355" i="1" s="1"/>
  <c r="AD356" i="1"/>
  <c r="AE356" i="1" s="1"/>
  <c r="AD357" i="1"/>
  <c r="AE357" i="1" s="1"/>
  <c r="AD358" i="1"/>
  <c r="AE358" i="1" s="1"/>
  <c r="AD359" i="1"/>
  <c r="AE359" i="1" s="1"/>
  <c r="AD360" i="1"/>
  <c r="AE360" i="1" s="1"/>
  <c r="AD361" i="1"/>
  <c r="AE361" i="1" s="1"/>
  <c r="AD362" i="1"/>
  <c r="AE362" i="1" s="1"/>
  <c r="AD363" i="1"/>
  <c r="AE363" i="1" s="1"/>
  <c r="AD364" i="1"/>
  <c r="AE364" i="1" s="1"/>
  <c r="AD365" i="1"/>
  <c r="AE365" i="1" s="1"/>
  <c r="AD366" i="1"/>
  <c r="AE366" i="1" s="1"/>
  <c r="AD367" i="1"/>
  <c r="AE367" i="1" s="1"/>
  <c r="AD368" i="1"/>
  <c r="AE368" i="1" s="1"/>
  <c r="AD369" i="1"/>
  <c r="AE369" i="1" s="1"/>
  <c r="AD370" i="1"/>
  <c r="AE370" i="1" s="1"/>
  <c r="AD371" i="1"/>
  <c r="AE371" i="1" s="1"/>
  <c r="AD372" i="1"/>
  <c r="AE372" i="1" s="1"/>
  <c r="AD373" i="1"/>
  <c r="AE373" i="1" s="1"/>
  <c r="AD374" i="1"/>
  <c r="AE374" i="1" s="1"/>
  <c r="AD375" i="1"/>
  <c r="AE375" i="1" s="1"/>
  <c r="AD376" i="1"/>
  <c r="AE376" i="1" s="1"/>
  <c r="AD377" i="1"/>
  <c r="AE377" i="1" s="1"/>
  <c r="AD378" i="1"/>
  <c r="AE378" i="1" s="1"/>
  <c r="AD379" i="1"/>
  <c r="AE379" i="1" s="1"/>
  <c r="AD380" i="1"/>
  <c r="AE380" i="1" s="1"/>
  <c r="AD381" i="1"/>
  <c r="AE381" i="1" s="1"/>
  <c r="AD382" i="1"/>
  <c r="AE382" i="1" s="1"/>
  <c r="AD383" i="1"/>
  <c r="AE383" i="1" s="1"/>
  <c r="AD384" i="1"/>
  <c r="AE384" i="1" s="1"/>
  <c r="AD385" i="1"/>
  <c r="AE385" i="1" s="1"/>
  <c r="AD386" i="1"/>
  <c r="AE386" i="1" s="1"/>
  <c r="AD387" i="1"/>
  <c r="AE387" i="1" s="1"/>
  <c r="AD388" i="1"/>
  <c r="AE388" i="1" s="1"/>
  <c r="AD389" i="1"/>
  <c r="AE389" i="1" s="1"/>
  <c r="AD390" i="1"/>
  <c r="AE390" i="1" s="1"/>
  <c r="AD391" i="1"/>
  <c r="AE391" i="1" s="1"/>
  <c r="AD392" i="1"/>
  <c r="AE392" i="1" s="1"/>
  <c r="AD393" i="1"/>
  <c r="AE393" i="1" s="1"/>
  <c r="AD394" i="1"/>
  <c r="AE394" i="1" s="1"/>
  <c r="AD395" i="1"/>
  <c r="AE395" i="1" s="1"/>
  <c r="AD396" i="1"/>
  <c r="AE396" i="1" s="1"/>
  <c r="AD397" i="1"/>
  <c r="AE397" i="1" s="1"/>
  <c r="AD398" i="1"/>
  <c r="AE398" i="1" s="1"/>
  <c r="AD399" i="1"/>
  <c r="AE399" i="1" s="1"/>
  <c r="AD5" i="1"/>
  <c r="Y6" i="1"/>
  <c r="Z6" i="1" s="1"/>
  <c r="Y7" i="1"/>
  <c r="Z7" i="1" s="1"/>
  <c r="Y8" i="1"/>
  <c r="Z8" i="1" s="1"/>
  <c r="Y9" i="1"/>
  <c r="Z9" i="1" s="1"/>
  <c r="Y10" i="1"/>
  <c r="Z10" i="1" s="1"/>
  <c r="Y11" i="1"/>
  <c r="Z11" i="1" s="1"/>
  <c r="Y12" i="1"/>
  <c r="Z12" i="1" s="1"/>
  <c r="Y13" i="1"/>
  <c r="Z13" i="1" s="1"/>
  <c r="Y14" i="1"/>
  <c r="Z14" i="1" s="1"/>
  <c r="Y15" i="1"/>
  <c r="Z15" i="1" s="1"/>
  <c r="Y16" i="1"/>
  <c r="Z16" i="1" s="1"/>
  <c r="Y17" i="1"/>
  <c r="Z17" i="1" s="1"/>
  <c r="Y18" i="1"/>
  <c r="Z18" i="1" s="1"/>
  <c r="Y19" i="1"/>
  <c r="Z19" i="1" s="1"/>
  <c r="Y20" i="1"/>
  <c r="Z20" i="1" s="1"/>
  <c r="Y21" i="1"/>
  <c r="Z21" i="1" s="1"/>
  <c r="Y22" i="1"/>
  <c r="Z22" i="1" s="1"/>
  <c r="Y23" i="1"/>
  <c r="Z23" i="1" s="1"/>
  <c r="Y24" i="1"/>
  <c r="Z24" i="1" s="1"/>
  <c r="Y25" i="1"/>
  <c r="Z25" i="1" s="1"/>
  <c r="Y26" i="1"/>
  <c r="Z26" i="1" s="1"/>
  <c r="Y27" i="1"/>
  <c r="Z27" i="1" s="1"/>
  <c r="Y28" i="1"/>
  <c r="Z28" i="1" s="1"/>
  <c r="Y29" i="1"/>
  <c r="Z29" i="1" s="1"/>
  <c r="Y30" i="1"/>
  <c r="Z30" i="1" s="1"/>
  <c r="Y31" i="1"/>
  <c r="Z31" i="1" s="1"/>
  <c r="Y32" i="1"/>
  <c r="Z32" i="1" s="1"/>
  <c r="Y33" i="1"/>
  <c r="Z33" i="1" s="1"/>
  <c r="Y34" i="1"/>
  <c r="Z34" i="1" s="1"/>
  <c r="Y35" i="1"/>
  <c r="Z35" i="1" s="1"/>
  <c r="Y36" i="1"/>
  <c r="Z36" i="1" s="1"/>
  <c r="Y37" i="1"/>
  <c r="Z37" i="1" s="1"/>
  <c r="Y38" i="1"/>
  <c r="Z38" i="1" s="1"/>
  <c r="Y39" i="1"/>
  <c r="Z39" i="1" s="1"/>
  <c r="Y40" i="1"/>
  <c r="Z40" i="1" s="1"/>
  <c r="Y41" i="1"/>
  <c r="Z41" i="1" s="1"/>
  <c r="Y42" i="1"/>
  <c r="Z42" i="1" s="1"/>
  <c r="Y43" i="1"/>
  <c r="Z43" i="1" s="1"/>
  <c r="Y44" i="1"/>
  <c r="Z44" i="1" s="1"/>
  <c r="Y45" i="1"/>
  <c r="Z45" i="1" s="1"/>
  <c r="Y46" i="1"/>
  <c r="Z46" i="1" s="1"/>
  <c r="Y47" i="1"/>
  <c r="Z47" i="1" s="1"/>
  <c r="Y48" i="1"/>
  <c r="Z48" i="1" s="1"/>
  <c r="Y49" i="1"/>
  <c r="Z49" i="1" s="1"/>
  <c r="Y50" i="1"/>
  <c r="Z50" i="1" s="1"/>
  <c r="Y51" i="1"/>
  <c r="Z51" i="1" s="1"/>
  <c r="Y52" i="1"/>
  <c r="Z52" i="1" s="1"/>
  <c r="Y53" i="1"/>
  <c r="Z53" i="1" s="1"/>
  <c r="Y54" i="1"/>
  <c r="Z54" i="1" s="1"/>
  <c r="Y55" i="1"/>
  <c r="Z55" i="1" s="1"/>
  <c r="Y56" i="1"/>
  <c r="Z56" i="1" s="1"/>
  <c r="Y57" i="1"/>
  <c r="Z57" i="1" s="1"/>
  <c r="Y58" i="1"/>
  <c r="Z58" i="1" s="1"/>
  <c r="Y59" i="1"/>
  <c r="Z59" i="1" s="1"/>
  <c r="Y60" i="1"/>
  <c r="Z60" i="1" s="1"/>
  <c r="Y61" i="1"/>
  <c r="Z61" i="1" s="1"/>
  <c r="Y62" i="1"/>
  <c r="Z62" i="1" s="1"/>
  <c r="Y63" i="1"/>
  <c r="Z63" i="1" s="1"/>
  <c r="Y64" i="1"/>
  <c r="Z64" i="1" s="1"/>
  <c r="Y65" i="1"/>
  <c r="Z65" i="1" s="1"/>
  <c r="Y66" i="1"/>
  <c r="Z66" i="1" s="1"/>
  <c r="Y67" i="1"/>
  <c r="Z67" i="1" s="1"/>
  <c r="Y68" i="1"/>
  <c r="Z68" i="1" s="1"/>
  <c r="Y69" i="1"/>
  <c r="Z69" i="1" s="1"/>
  <c r="Y70" i="1"/>
  <c r="Z70" i="1" s="1"/>
  <c r="Y71" i="1"/>
  <c r="Z71" i="1" s="1"/>
  <c r="Y72" i="1"/>
  <c r="Z72" i="1" s="1"/>
  <c r="Y73" i="1"/>
  <c r="Z73" i="1" s="1"/>
  <c r="Y74" i="1"/>
  <c r="Z74" i="1" s="1"/>
  <c r="Y75" i="1"/>
  <c r="Z75" i="1" s="1"/>
  <c r="Y76" i="1"/>
  <c r="Z76" i="1" s="1"/>
  <c r="Y77" i="1"/>
  <c r="Z77" i="1" s="1"/>
  <c r="Y78" i="1"/>
  <c r="Z78" i="1" s="1"/>
  <c r="Y79" i="1"/>
  <c r="Z79" i="1" s="1"/>
  <c r="Y80" i="1"/>
  <c r="Z80" i="1" s="1"/>
  <c r="Y81" i="1"/>
  <c r="Z81" i="1" s="1"/>
  <c r="Y82" i="1"/>
  <c r="Z82" i="1" s="1"/>
  <c r="Y83" i="1"/>
  <c r="Z83" i="1" s="1"/>
  <c r="Y84" i="1"/>
  <c r="Z84" i="1" s="1"/>
  <c r="Y85" i="1"/>
  <c r="Z85" i="1" s="1"/>
  <c r="Y86" i="1"/>
  <c r="Z86" i="1" s="1"/>
  <c r="Y87" i="1"/>
  <c r="Z87" i="1" s="1"/>
  <c r="Y88" i="1"/>
  <c r="Z88" i="1" s="1"/>
  <c r="Y89" i="1"/>
  <c r="Z89" i="1" s="1"/>
  <c r="Y90" i="1"/>
  <c r="Z90" i="1" s="1"/>
  <c r="Y91" i="1"/>
  <c r="Z91" i="1" s="1"/>
  <c r="Y92" i="1"/>
  <c r="Z92" i="1" s="1"/>
  <c r="Y93" i="1"/>
  <c r="Z93" i="1" s="1"/>
  <c r="Y94" i="1"/>
  <c r="Z94" i="1" s="1"/>
  <c r="Y95" i="1"/>
  <c r="Z95" i="1" s="1"/>
  <c r="Y96" i="1"/>
  <c r="Z96" i="1" s="1"/>
  <c r="Y97" i="1"/>
  <c r="Z97" i="1" s="1"/>
  <c r="Y98" i="1"/>
  <c r="Z98" i="1" s="1"/>
  <c r="Y99" i="1"/>
  <c r="Z99" i="1" s="1"/>
  <c r="Y100" i="1"/>
  <c r="Z100" i="1" s="1"/>
  <c r="Y101" i="1"/>
  <c r="Z101" i="1" s="1"/>
  <c r="Y102" i="1"/>
  <c r="Z102" i="1" s="1"/>
  <c r="Y103" i="1"/>
  <c r="Z103" i="1" s="1"/>
  <c r="Y104" i="1"/>
  <c r="Z104" i="1" s="1"/>
  <c r="Y105" i="1"/>
  <c r="Z105" i="1" s="1"/>
  <c r="Y106" i="1"/>
  <c r="Z106" i="1" s="1"/>
  <c r="Y107" i="1"/>
  <c r="Z107" i="1" s="1"/>
  <c r="Y108" i="1"/>
  <c r="Z108" i="1" s="1"/>
  <c r="Y109" i="1"/>
  <c r="Z109" i="1" s="1"/>
  <c r="Y110" i="1"/>
  <c r="Z110" i="1" s="1"/>
  <c r="Y111" i="1"/>
  <c r="Z111" i="1" s="1"/>
  <c r="Y112" i="1"/>
  <c r="Z112" i="1" s="1"/>
  <c r="Y113" i="1"/>
  <c r="Z113" i="1" s="1"/>
  <c r="Y114" i="1"/>
  <c r="Z114" i="1" s="1"/>
  <c r="Y115" i="1"/>
  <c r="Z115" i="1" s="1"/>
  <c r="Y116" i="1"/>
  <c r="Z116" i="1" s="1"/>
  <c r="Y117" i="1"/>
  <c r="Z117" i="1" s="1"/>
  <c r="Y118" i="1"/>
  <c r="Z118" i="1" s="1"/>
  <c r="Y119" i="1"/>
  <c r="Z119" i="1" s="1"/>
  <c r="Y120" i="1"/>
  <c r="Z120" i="1" s="1"/>
  <c r="Y121" i="1"/>
  <c r="Z121" i="1" s="1"/>
  <c r="Y122" i="1"/>
  <c r="Z122" i="1" s="1"/>
  <c r="Y123" i="1"/>
  <c r="Z123" i="1" s="1"/>
  <c r="Y124" i="1"/>
  <c r="Z124" i="1" s="1"/>
  <c r="Y125" i="1"/>
  <c r="Z125" i="1" s="1"/>
  <c r="Y126" i="1"/>
  <c r="Z126" i="1" s="1"/>
  <c r="Y127" i="1"/>
  <c r="Z127" i="1" s="1"/>
  <c r="Y128" i="1"/>
  <c r="Z128" i="1" s="1"/>
  <c r="Y129" i="1"/>
  <c r="Z129" i="1" s="1"/>
  <c r="Y130" i="1"/>
  <c r="Z130" i="1" s="1"/>
  <c r="Y131" i="1"/>
  <c r="Z131" i="1" s="1"/>
  <c r="Y132" i="1"/>
  <c r="Z132" i="1" s="1"/>
  <c r="Y133" i="1"/>
  <c r="Z133" i="1" s="1"/>
  <c r="Y134" i="1"/>
  <c r="Z134" i="1" s="1"/>
  <c r="Y135" i="1"/>
  <c r="Z135" i="1" s="1"/>
  <c r="Y136" i="1"/>
  <c r="Z136" i="1" s="1"/>
  <c r="Y137" i="1"/>
  <c r="Z137" i="1" s="1"/>
  <c r="Y138" i="1"/>
  <c r="Z138" i="1" s="1"/>
  <c r="Y139" i="1"/>
  <c r="Z139" i="1" s="1"/>
  <c r="Y140" i="1"/>
  <c r="Z140" i="1" s="1"/>
  <c r="Y141" i="1"/>
  <c r="Z141" i="1" s="1"/>
  <c r="Y142" i="1"/>
  <c r="Z142" i="1" s="1"/>
  <c r="Y143" i="1"/>
  <c r="Z143" i="1" s="1"/>
  <c r="Y144" i="1"/>
  <c r="Z144" i="1" s="1"/>
  <c r="Y145" i="1"/>
  <c r="Z145" i="1" s="1"/>
  <c r="Y146" i="1"/>
  <c r="Z146" i="1" s="1"/>
  <c r="Y147" i="1"/>
  <c r="Z147" i="1" s="1"/>
  <c r="Y148" i="1"/>
  <c r="Z148" i="1" s="1"/>
  <c r="Y149" i="1"/>
  <c r="Z149" i="1" s="1"/>
  <c r="Y150" i="1"/>
  <c r="Z150" i="1" s="1"/>
  <c r="Y151" i="1"/>
  <c r="Z151" i="1" s="1"/>
  <c r="Y152" i="1"/>
  <c r="Z152" i="1" s="1"/>
  <c r="Y153" i="1"/>
  <c r="Z153" i="1" s="1"/>
  <c r="Y154" i="1"/>
  <c r="Z154" i="1" s="1"/>
  <c r="Y155" i="1"/>
  <c r="Z155" i="1" s="1"/>
  <c r="Y156" i="1"/>
  <c r="Z156" i="1" s="1"/>
  <c r="Y157" i="1"/>
  <c r="Z157" i="1" s="1"/>
  <c r="Y158" i="1"/>
  <c r="Z158" i="1" s="1"/>
  <c r="Y159" i="1"/>
  <c r="Z159" i="1" s="1"/>
  <c r="Y160" i="1"/>
  <c r="Z160" i="1" s="1"/>
  <c r="Y161" i="1"/>
  <c r="Z161" i="1" s="1"/>
  <c r="Y162" i="1"/>
  <c r="Z162" i="1" s="1"/>
  <c r="Y163" i="1"/>
  <c r="Z163" i="1" s="1"/>
  <c r="Y164" i="1"/>
  <c r="Z164" i="1" s="1"/>
  <c r="Y165" i="1"/>
  <c r="Z165" i="1" s="1"/>
  <c r="Y166" i="1"/>
  <c r="Z166" i="1" s="1"/>
  <c r="Y167" i="1"/>
  <c r="Z167" i="1" s="1"/>
  <c r="Y168" i="1"/>
  <c r="Z168" i="1" s="1"/>
  <c r="Y169" i="1"/>
  <c r="Z169" i="1" s="1"/>
  <c r="Y170" i="1"/>
  <c r="Z170" i="1" s="1"/>
  <c r="Y171" i="1"/>
  <c r="Z171" i="1" s="1"/>
  <c r="Y172" i="1"/>
  <c r="Z172" i="1" s="1"/>
  <c r="Y173" i="1"/>
  <c r="Z173" i="1" s="1"/>
  <c r="Y174" i="1"/>
  <c r="Z174" i="1" s="1"/>
  <c r="Y175" i="1"/>
  <c r="Z175" i="1" s="1"/>
  <c r="Y176" i="1"/>
  <c r="Z176" i="1" s="1"/>
  <c r="Y177" i="1"/>
  <c r="Z177" i="1" s="1"/>
  <c r="Y178" i="1"/>
  <c r="Z178" i="1" s="1"/>
  <c r="Y179" i="1"/>
  <c r="Z179" i="1" s="1"/>
  <c r="Y180" i="1"/>
  <c r="Z180" i="1" s="1"/>
  <c r="Y181" i="1"/>
  <c r="Z181" i="1" s="1"/>
  <c r="Y182" i="1"/>
  <c r="Z182" i="1" s="1"/>
  <c r="Y183" i="1"/>
  <c r="Z183" i="1" s="1"/>
  <c r="Y184" i="1"/>
  <c r="Z184" i="1" s="1"/>
  <c r="Y185" i="1"/>
  <c r="Z185" i="1" s="1"/>
  <c r="Y186" i="1"/>
  <c r="Z186" i="1" s="1"/>
  <c r="Y187" i="1"/>
  <c r="Z187" i="1" s="1"/>
  <c r="Y188" i="1"/>
  <c r="Z188" i="1" s="1"/>
  <c r="Y189" i="1"/>
  <c r="Z189" i="1" s="1"/>
  <c r="Y190" i="1"/>
  <c r="Z190" i="1" s="1"/>
  <c r="Y191" i="1"/>
  <c r="Z191" i="1" s="1"/>
  <c r="Y192" i="1"/>
  <c r="Z192" i="1" s="1"/>
  <c r="Y193" i="1"/>
  <c r="Z193" i="1" s="1"/>
  <c r="Y194" i="1"/>
  <c r="Z194" i="1" s="1"/>
  <c r="Y195" i="1"/>
  <c r="Z195" i="1" s="1"/>
  <c r="Y196" i="1"/>
  <c r="Z196" i="1" s="1"/>
  <c r="Y197" i="1"/>
  <c r="Z197" i="1" s="1"/>
  <c r="Y198" i="1"/>
  <c r="Z198" i="1" s="1"/>
  <c r="Y199" i="1"/>
  <c r="Z199" i="1" s="1"/>
  <c r="Y200" i="1"/>
  <c r="Z200" i="1" s="1"/>
  <c r="Y201" i="1"/>
  <c r="Z201" i="1" s="1"/>
  <c r="Y202" i="1"/>
  <c r="Z202" i="1" s="1"/>
  <c r="Y203" i="1"/>
  <c r="Z203" i="1" s="1"/>
  <c r="Y204" i="1"/>
  <c r="Z204" i="1" s="1"/>
  <c r="Y205" i="1"/>
  <c r="Z205" i="1" s="1"/>
  <c r="Y206" i="1"/>
  <c r="Z206" i="1" s="1"/>
  <c r="Y207" i="1"/>
  <c r="Z207" i="1" s="1"/>
  <c r="Y208" i="1"/>
  <c r="Z208" i="1" s="1"/>
  <c r="Y209" i="1"/>
  <c r="Z209" i="1" s="1"/>
  <c r="Y210" i="1"/>
  <c r="Z210" i="1" s="1"/>
  <c r="Y211" i="1"/>
  <c r="Z211" i="1" s="1"/>
  <c r="Y212" i="1"/>
  <c r="Z212" i="1" s="1"/>
  <c r="Y213" i="1"/>
  <c r="Z213" i="1" s="1"/>
  <c r="Y214" i="1"/>
  <c r="Z214" i="1" s="1"/>
  <c r="Y215" i="1"/>
  <c r="Z215" i="1" s="1"/>
  <c r="Y216" i="1"/>
  <c r="Z216" i="1" s="1"/>
  <c r="Y217" i="1"/>
  <c r="Z217" i="1" s="1"/>
  <c r="Y218" i="1"/>
  <c r="Z218" i="1" s="1"/>
  <c r="Y219" i="1"/>
  <c r="Z219" i="1" s="1"/>
  <c r="Y220" i="1"/>
  <c r="Z220" i="1" s="1"/>
  <c r="Y221" i="1"/>
  <c r="Z221" i="1" s="1"/>
  <c r="Y222" i="1"/>
  <c r="Z222" i="1" s="1"/>
  <c r="Y223" i="1"/>
  <c r="Z223" i="1" s="1"/>
  <c r="Y224" i="1"/>
  <c r="Z224" i="1" s="1"/>
  <c r="Y225" i="1"/>
  <c r="Z225" i="1" s="1"/>
  <c r="Y226" i="1"/>
  <c r="Z226" i="1" s="1"/>
  <c r="Y227" i="1"/>
  <c r="Z227" i="1" s="1"/>
  <c r="Y228" i="1"/>
  <c r="Z228" i="1" s="1"/>
  <c r="Y229" i="1"/>
  <c r="Z229" i="1" s="1"/>
  <c r="Y230" i="1"/>
  <c r="Z230" i="1" s="1"/>
  <c r="Y231" i="1"/>
  <c r="Z231" i="1" s="1"/>
  <c r="Y232" i="1"/>
  <c r="Z232" i="1" s="1"/>
  <c r="Y233" i="1"/>
  <c r="Z233" i="1" s="1"/>
  <c r="Y234" i="1"/>
  <c r="Z234" i="1" s="1"/>
  <c r="Y235" i="1"/>
  <c r="Z235" i="1" s="1"/>
  <c r="Y236" i="1"/>
  <c r="Z236" i="1" s="1"/>
  <c r="Y237" i="1"/>
  <c r="Z237" i="1" s="1"/>
  <c r="Y238" i="1"/>
  <c r="Z238" i="1" s="1"/>
  <c r="Y239" i="1"/>
  <c r="Z239" i="1" s="1"/>
  <c r="Y240" i="1"/>
  <c r="Z240" i="1" s="1"/>
  <c r="Y241" i="1"/>
  <c r="Z241" i="1" s="1"/>
  <c r="Y242" i="1"/>
  <c r="Z242" i="1" s="1"/>
  <c r="Y243" i="1"/>
  <c r="Z243" i="1" s="1"/>
  <c r="Y244" i="1"/>
  <c r="Z244" i="1" s="1"/>
  <c r="Y245" i="1"/>
  <c r="Z245" i="1" s="1"/>
  <c r="Y246" i="1"/>
  <c r="Z246" i="1" s="1"/>
  <c r="Y247" i="1"/>
  <c r="Z247" i="1" s="1"/>
  <c r="Y248" i="1"/>
  <c r="Z248" i="1" s="1"/>
  <c r="Y249" i="1"/>
  <c r="Z249" i="1" s="1"/>
  <c r="Y250" i="1"/>
  <c r="Z250" i="1" s="1"/>
  <c r="Y251" i="1"/>
  <c r="Z251" i="1" s="1"/>
  <c r="Y252" i="1"/>
  <c r="Z252" i="1" s="1"/>
  <c r="Y253" i="1"/>
  <c r="Z253" i="1" s="1"/>
  <c r="Y254" i="1"/>
  <c r="Z254" i="1" s="1"/>
  <c r="Y255" i="1"/>
  <c r="Z255" i="1" s="1"/>
  <c r="Y256" i="1"/>
  <c r="Z256" i="1" s="1"/>
  <c r="Y257" i="1"/>
  <c r="Z257" i="1" s="1"/>
  <c r="Y258" i="1"/>
  <c r="Z258" i="1" s="1"/>
  <c r="Y259" i="1"/>
  <c r="Z259" i="1" s="1"/>
  <c r="Y260" i="1"/>
  <c r="Z260" i="1" s="1"/>
  <c r="Y261" i="1"/>
  <c r="Z261" i="1" s="1"/>
  <c r="Y262" i="1"/>
  <c r="Z262" i="1" s="1"/>
  <c r="Y263" i="1"/>
  <c r="Z263" i="1" s="1"/>
  <c r="Y264" i="1"/>
  <c r="Z264" i="1" s="1"/>
  <c r="Y265" i="1"/>
  <c r="Z265" i="1" s="1"/>
  <c r="Y266" i="1"/>
  <c r="Z266" i="1" s="1"/>
  <c r="Y267" i="1"/>
  <c r="Z267" i="1" s="1"/>
  <c r="Y268" i="1"/>
  <c r="Z268" i="1" s="1"/>
  <c r="Y269" i="1"/>
  <c r="Z269" i="1" s="1"/>
  <c r="Y270" i="1"/>
  <c r="Z270" i="1" s="1"/>
  <c r="Y271" i="1"/>
  <c r="Z271" i="1" s="1"/>
  <c r="Y272" i="1"/>
  <c r="Z272" i="1" s="1"/>
  <c r="Y273" i="1"/>
  <c r="Z273" i="1" s="1"/>
  <c r="Y274" i="1"/>
  <c r="Z274" i="1" s="1"/>
  <c r="Y275" i="1"/>
  <c r="Z275" i="1" s="1"/>
  <c r="Y276" i="1"/>
  <c r="Z276" i="1" s="1"/>
  <c r="Y277" i="1"/>
  <c r="Z277" i="1" s="1"/>
  <c r="Y278" i="1"/>
  <c r="Z278" i="1" s="1"/>
  <c r="Y279" i="1"/>
  <c r="Z279" i="1" s="1"/>
  <c r="Y280" i="1"/>
  <c r="Z280" i="1" s="1"/>
  <c r="Y281" i="1"/>
  <c r="Z281" i="1" s="1"/>
  <c r="Y282" i="1"/>
  <c r="Z282" i="1" s="1"/>
  <c r="Y283" i="1"/>
  <c r="Z283" i="1" s="1"/>
  <c r="Y284" i="1"/>
  <c r="Z284" i="1" s="1"/>
  <c r="Y285" i="1"/>
  <c r="Z285" i="1" s="1"/>
  <c r="Y286" i="1"/>
  <c r="Z286" i="1" s="1"/>
  <c r="Y287" i="1"/>
  <c r="Z287" i="1" s="1"/>
  <c r="Y288" i="1"/>
  <c r="Z288" i="1" s="1"/>
  <c r="Y289" i="1"/>
  <c r="Z289" i="1" s="1"/>
  <c r="Y290" i="1"/>
  <c r="Z290" i="1" s="1"/>
  <c r="Y291" i="1"/>
  <c r="Z291" i="1" s="1"/>
  <c r="Y292" i="1"/>
  <c r="Z292" i="1" s="1"/>
  <c r="Y293" i="1"/>
  <c r="Z293" i="1" s="1"/>
  <c r="Y294" i="1"/>
  <c r="Z294" i="1" s="1"/>
  <c r="Y295" i="1"/>
  <c r="Z295" i="1" s="1"/>
  <c r="Y296" i="1"/>
  <c r="Z296" i="1" s="1"/>
  <c r="Y297" i="1"/>
  <c r="Z297" i="1" s="1"/>
  <c r="Y298" i="1"/>
  <c r="Z298" i="1" s="1"/>
  <c r="Y299" i="1"/>
  <c r="Z299" i="1" s="1"/>
  <c r="Y300" i="1"/>
  <c r="Z300" i="1" s="1"/>
  <c r="Y301" i="1"/>
  <c r="Z301" i="1" s="1"/>
  <c r="Y302" i="1"/>
  <c r="Z302" i="1" s="1"/>
  <c r="Y303" i="1"/>
  <c r="Z303" i="1" s="1"/>
  <c r="Y304" i="1"/>
  <c r="Z304" i="1" s="1"/>
  <c r="Y305" i="1"/>
  <c r="Z305" i="1" s="1"/>
  <c r="Y306" i="1"/>
  <c r="Z306" i="1" s="1"/>
  <c r="Y307" i="1"/>
  <c r="Z307" i="1" s="1"/>
  <c r="Y308" i="1"/>
  <c r="Z308" i="1" s="1"/>
  <c r="Y309" i="1"/>
  <c r="Z309" i="1" s="1"/>
  <c r="Y310" i="1"/>
  <c r="Z310" i="1" s="1"/>
  <c r="Y311" i="1"/>
  <c r="Z311" i="1" s="1"/>
  <c r="Y312" i="1"/>
  <c r="Z312" i="1" s="1"/>
  <c r="Y313" i="1"/>
  <c r="Z313" i="1" s="1"/>
  <c r="Y314" i="1"/>
  <c r="Z314" i="1" s="1"/>
  <c r="Y315" i="1"/>
  <c r="Z315" i="1" s="1"/>
  <c r="Y316" i="1"/>
  <c r="Z316" i="1" s="1"/>
  <c r="Y317" i="1"/>
  <c r="Z317" i="1" s="1"/>
  <c r="Y318" i="1"/>
  <c r="Z318" i="1" s="1"/>
  <c r="Y319" i="1"/>
  <c r="Z319" i="1" s="1"/>
  <c r="Y320" i="1"/>
  <c r="Z320" i="1" s="1"/>
  <c r="Y321" i="1"/>
  <c r="Z321" i="1" s="1"/>
  <c r="Y322" i="1"/>
  <c r="Z322" i="1" s="1"/>
  <c r="Y323" i="1"/>
  <c r="Z323" i="1" s="1"/>
  <c r="Y324" i="1"/>
  <c r="Z324" i="1" s="1"/>
  <c r="Y325" i="1"/>
  <c r="Z325" i="1" s="1"/>
  <c r="Y326" i="1"/>
  <c r="Z326" i="1" s="1"/>
  <c r="Y327" i="1"/>
  <c r="Z327" i="1" s="1"/>
  <c r="Y328" i="1"/>
  <c r="Z328" i="1" s="1"/>
  <c r="Y329" i="1"/>
  <c r="Z329" i="1" s="1"/>
  <c r="Y330" i="1"/>
  <c r="Z330" i="1" s="1"/>
  <c r="Y331" i="1"/>
  <c r="Z331" i="1" s="1"/>
  <c r="Y332" i="1"/>
  <c r="Z332" i="1" s="1"/>
  <c r="Y333" i="1"/>
  <c r="Z333" i="1" s="1"/>
  <c r="Y334" i="1"/>
  <c r="Z334" i="1" s="1"/>
  <c r="Y335" i="1"/>
  <c r="Z335" i="1" s="1"/>
  <c r="Y336" i="1"/>
  <c r="Z336" i="1" s="1"/>
  <c r="Y337" i="1"/>
  <c r="Z337" i="1" s="1"/>
  <c r="Y338" i="1"/>
  <c r="Z338" i="1" s="1"/>
  <c r="Y339" i="1"/>
  <c r="Z339" i="1" s="1"/>
  <c r="Y340" i="1"/>
  <c r="Z340" i="1" s="1"/>
  <c r="Y341" i="1"/>
  <c r="Z341" i="1" s="1"/>
  <c r="Y342" i="1"/>
  <c r="Z342" i="1" s="1"/>
  <c r="Y343" i="1"/>
  <c r="Z343" i="1" s="1"/>
  <c r="Y344" i="1"/>
  <c r="Z344" i="1" s="1"/>
  <c r="Y345" i="1"/>
  <c r="Z345" i="1" s="1"/>
  <c r="Y346" i="1"/>
  <c r="Z346" i="1" s="1"/>
  <c r="Y347" i="1"/>
  <c r="Z347" i="1" s="1"/>
  <c r="Y348" i="1"/>
  <c r="Z348" i="1" s="1"/>
  <c r="Y349" i="1"/>
  <c r="Z349" i="1" s="1"/>
  <c r="Y350" i="1"/>
  <c r="Z350" i="1" s="1"/>
  <c r="Y351" i="1"/>
  <c r="Z351" i="1" s="1"/>
  <c r="Y352" i="1"/>
  <c r="Z352" i="1" s="1"/>
  <c r="Y353" i="1"/>
  <c r="Z353" i="1" s="1"/>
  <c r="Y354" i="1"/>
  <c r="Z354" i="1" s="1"/>
  <c r="Y355" i="1"/>
  <c r="Z355" i="1" s="1"/>
  <c r="Y356" i="1"/>
  <c r="Z356" i="1" s="1"/>
  <c r="Y357" i="1"/>
  <c r="Z357" i="1" s="1"/>
  <c r="Y358" i="1"/>
  <c r="Z358" i="1" s="1"/>
  <c r="Y359" i="1"/>
  <c r="Z359" i="1" s="1"/>
  <c r="Y360" i="1"/>
  <c r="Z360" i="1" s="1"/>
  <c r="Y361" i="1"/>
  <c r="Z361" i="1" s="1"/>
  <c r="Y362" i="1"/>
  <c r="Z362" i="1" s="1"/>
  <c r="Y363" i="1"/>
  <c r="Z363" i="1" s="1"/>
  <c r="Y364" i="1"/>
  <c r="Z364" i="1" s="1"/>
  <c r="Y365" i="1"/>
  <c r="Z365" i="1" s="1"/>
  <c r="Y366" i="1"/>
  <c r="Z366" i="1" s="1"/>
  <c r="Y367" i="1"/>
  <c r="Z367" i="1" s="1"/>
  <c r="Y368" i="1"/>
  <c r="Z368" i="1" s="1"/>
  <c r="Y369" i="1"/>
  <c r="Z369" i="1" s="1"/>
  <c r="Y370" i="1"/>
  <c r="Z370" i="1" s="1"/>
  <c r="Y371" i="1"/>
  <c r="Z371" i="1" s="1"/>
  <c r="Y372" i="1"/>
  <c r="Z372" i="1" s="1"/>
  <c r="Y373" i="1"/>
  <c r="Z373" i="1" s="1"/>
  <c r="Y374" i="1"/>
  <c r="Z374" i="1" s="1"/>
  <c r="Y375" i="1"/>
  <c r="Z375" i="1" s="1"/>
  <c r="Y376" i="1"/>
  <c r="Z376" i="1" s="1"/>
  <c r="Y377" i="1"/>
  <c r="Z377" i="1" s="1"/>
  <c r="Y378" i="1"/>
  <c r="Z378" i="1" s="1"/>
  <c r="Y379" i="1"/>
  <c r="Z379" i="1" s="1"/>
  <c r="Y380" i="1"/>
  <c r="Z380" i="1" s="1"/>
  <c r="Y381" i="1"/>
  <c r="Z381" i="1" s="1"/>
  <c r="Y382" i="1"/>
  <c r="Z382" i="1" s="1"/>
  <c r="Y383" i="1"/>
  <c r="Z383" i="1" s="1"/>
  <c r="Y384" i="1"/>
  <c r="Z384" i="1" s="1"/>
  <c r="Y385" i="1"/>
  <c r="Z385" i="1" s="1"/>
  <c r="Y386" i="1"/>
  <c r="Z386" i="1" s="1"/>
  <c r="Y387" i="1"/>
  <c r="Z387" i="1" s="1"/>
  <c r="Y388" i="1"/>
  <c r="Z388" i="1" s="1"/>
  <c r="Y389" i="1"/>
  <c r="Z389" i="1" s="1"/>
  <c r="Y390" i="1"/>
  <c r="Z390" i="1" s="1"/>
  <c r="Y391" i="1"/>
  <c r="Z391" i="1" s="1"/>
  <c r="Y392" i="1"/>
  <c r="Z392" i="1" s="1"/>
  <c r="Y393" i="1"/>
  <c r="Z393" i="1" s="1"/>
  <c r="Y394" i="1"/>
  <c r="Z394" i="1" s="1"/>
  <c r="Y395" i="1"/>
  <c r="Z395" i="1" s="1"/>
  <c r="Y396" i="1"/>
  <c r="Z396" i="1" s="1"/>
  <c r="Y397" i="1"/>
  <c r="Z397" i="1" s="1"/>
  <c r="Y398" i="1"/>
  <c r="Z398" i="1" s="1"/>
  <c r="Y399" i="1"/>
  <c r="Z399" i="1" s="1"/>
  <c r="Y5" i="1"/>
  <c r="V279" i="1"/>
  <c r="W279" i="1" s="1"/>
  <c r="X279" i="1"/>
  <c r="AF231" i="12" l="1"/>
  <c r="AF226" i="12"/>
  <c r="D396" i="12" a="1"/>
  <c r="D396" i="12" s="1"/>
  <c r="N396" i="12"/>
  <c r="L396" i="12"/>
  <c r="J396" i="12"/>
  <c r="H396" i="12"/>
  <c r="D397" i="12" a="1"/>
  <c r="D397" i="12" s="1"/>
  <c r="N397" i="12"/>
  <c r="L397" i="12"/>
  <c r="J397" i="12"/>
  <c r="H397" i="12"/>
  <c r="D395" i="12" a="1"/>
  <c r="D395" i="12" s="1"/>
  <c r="N395" i="12"/>
  <c r="L395" i="12"/>
  <c r="J395" i="12"/>
  <c r="H395" i="12"/>
  <c r="D394" i="12" a="1"/>
  <c r="D394" i="12" s="1"/>
  <c r="N394" i="12"/>
  <c r="L394" i="12"/>
  <c r="J394" i="12"/>
  <c r="H394" i="12"/>
  <c r="D393" i="12" a="1"/>
  <c r="D393" i="12" s="1"/>
  <c r="N393" i="12"/>
  <c r="L393" i="12"/>
  <c r="J393" i="12"/>
  <c r="H393" i="12"/>
  <c r="D392" i="12" a="1"/>
  <c r="D392" i="12" s="1"/>
  <c r="N392" i="12"/>
  <c r="L392" i="12"/>
  <c r="J392" i="12"/>
  <c r="H392" i="12"/>
  <c r="D391" i="12" a="1"/>
  <c r="D391" i="12" s="1"/>
  <c r="N391" i="12"/>
  <c r="L391" i="12"/>
  <c r="J391" i="12"/>
  <c r="H391" i="12"/>
  <c r="D390" i="12" a="1"/>
  <c r="D390" i="12" s="1"/>
  <c r="N390" i="12"/>
  <c r="L390" i="12"/>
  <c r="J390" i="12"/>
  <c r="H390" i="12"/>
  <c r="D389" i="12" a="1"/>
  <c r="D389" i="12" s="1"/>
  <c r="N389" i="12"/>
  <c r="L389" i="12"/>
  <c r="J389" i="12"/>
  <c r="H389" i="12"/>
  <c r="D388" i="12" a="1"/>
  <c r="D388" i="12" s="1"/>
  <c r="N388" i="12"/>
  <c r="L388" i="12"/>
  <c r="J388" i="12"/>
  <c r="H388" i="12"/>
  <c r="D387" i="12" a="1"/>
  <c r="D387" i="12" s="1"/>
  <c r="N387" i="12"/>
  <c r="L387" i="12"/>
  <c r="J387" i="12"/>
  <c r="H387" i="12"/>
  <c r="D386" i="12" a="1"/>
  <c r="D386" i="12" s="1"/>
  <c r="N386" i="12"/>
  <c r="L386" i="12"/>
  <c r="J386" i="12"/>
  <c r="H386" i="12"/>
  <c r="D385" i="12" a="1"/>
  <c r="D385" i="12" s="1"/>
  <c r="N385" i="12"/>
  <c r="L385" i="12"/>
  <c r="J385" i="12"/>
  <c r="H385" i="12"/>
  <c r="D384" i="12" a="1"/>
  <c r="D384" i="12" s="1"/>
  <c r="N384" i="12"/>
  <c r="L384" i="12"/>
  <c r="J384" i="12"/>
  <c r="H384" i="12"/>
  <c r="D383" i="12" a="1"/>
  <c r="D383" i="12" s="1"/>
  <c r="N383" i="12"/>
  <c r="L383" i="12"/>
  <c r="J383" i="12"/>
  <c r="H383" i="12"/>
  <c r="D382" i="12" a="1"/>
  <c r="D382" i="12" s="1"/>
  <c r="N382" i="12"/>
  <c r="L382" i="12"/>
  <c r="J382" i="12"/>
  <c r="H382" i="12"/>
  <c r="D381" i="12" a="1"/>
  <c r="D381" i="12" s="1"/>
  <c r="N381" i="12"/>
  <c r="L381" i="12"/>
  <c r="J381" i="12"/>
  <c r="H381" i="12"/>
  <c r="D380" i="12" a="1"/>
  <c r="D380" i="12" s="1"/>
  <c r="N380" i="12"/>
  <c r="L380" i="12"/>
  <c r="J380" i="12"/>
  <c r="H380" i="12"/>
  <c r="D379" i="12" a="1"/>
  <c r="D379" i="12" s="1"/>
  <c r="N379" i="12"/>
  <c r="L379" i="12"/>
  <c r="J379" i="12"/>
  <c r="H379" i="12"/>
  <c r="D378" i="12" a="1"/>
  <c r="D378" i="12" s="1"/>
  <c r="N378" i="12"/>
  <c r="L378" i="12"/>
  <c r="J378" i="12"/>
  <c r="H378" i="12"/>
  <c r="D377" i="12" a="1"/>
  <c r="D377" i="12" s="1"/>
  <c r="N377" i="12"/>
  <c r="L377" i="12"/>
  <c r="J377" i="12"/>
  <c r="H377" i="12"/>
  <c r="D376" i="12" a="1"/>
  <c r="D376" i="12" s="1"/>
  <c r="N376" i="12"/>
  <c r="L376" i="12"/>
  <c r="J376" i="12"/>
  <c r="H376" i="12"/>
  <c r="D375" i="12" a="1"/>
  <c r="D375" i="12" s="1"/>
  <c r="N375" i="12"/>
  <c r="L375" i="12"/>
  <c r="J375" i="12"/>
  <c r="H375" i="12"/>
  <c r="D374" i="12" a="1"/>
  <c r="D374" i="12" s="1"/>
  <c r="N374" i="12"/>
  <c r="J374" i="12"/>
  <c r="H374" i="12"/>
  <c r="D373" i="12" a="1"/>
  <c r="D373" i="12" s="1"/>
  <c r="N373" i="12"/>
  <c r="J373" i="12"/>
  <c r="H373" i="12"/>
  <c r="D372" i="12" a="1"/>
  <c r="D372" i="12" s="1"/>
  <c r="N372" i="12"/>
  <c r="L372" i="12"/>
  <c r="J372" i="12"/>
  <c r="H372" i="12"/>
  <c r="D371" i="12" a="1"/>
  <c r="D371" i="12" s="1"/>
  <c r="N371" i="12"/>
  <c r="L371" i="12"/>
  <c r="J371" i="12"/>
  <c r="H371" i="12"/>
  <c r="D370" i="12" a="1"/>
  <c r="D370" i="12" s="1"/>
  <c r="N370" i="12"/>
  <c r="L370" i="12"/>
  <c r="J370" i="12"/>
  <c r="H370" i="12"/>
  <c r="D369" i="12" a="1"/>
  <c r="D369" i="12" s="1"/>
  <c r="N369" i="12"/>
  <c r="L369" i="12"/>
  <c r="J369" i="12"/>
  <c r="H369" i="12"/>
  <c r="D368" i="12" a="1"/>
  <c r="D368" i="12" s="1"/>
  <c r="N368" i="12"/>
  <c r="L368" i="12"/>
  <c r="J368" i="12"/>
  <c r="H368" i="12"/>
  <c r="D367" i="12" a="1"/>
  <c r="D367" i="12" s="1"/>
  <c r="N367" i="12"/>
  <c r="L367" i="12"/>
  <c r="J367" i="12"/>
  <c r="H367" i="12"/>
  <c r="D366" i="12" a="1"/>
  <c r="D366" i="12" s="1"/>
  <c r="N366" i="12"/>
  <c r="L366" i="12"/>
  <c r="J366" i="12"/>
  <c r="H366" i="12"/>
  <c r="D365" i="12" a="1"/>
  <c r="D365" i="12" s="1"/>
  <c r="N365" i="12"/>
  <c r="L365" i="12"/>
  <c r="J365" i="12"/>
  <c r="H365" i="12"/>
  <c r="D364" i="12" a="1"/>
  <c r="D364" i="12" s="1"/>
  <c r="N364" i="12"/>
  <c r="L364" i="12"/>
  <c r="J364" i="12"/>
  <c r="H364" i="12"/>
  <c r="D363" i="12" a="1"/>
  <c r="D363" i="12" s="1"/>
  <c r="N363" i="12"/>
  <c r="L363" i="12"/>
  <c r="J363" i="12"/>
  <c r="H363" i="12"/>
  <c r="D362" i="12" a="1"/>
  <c r="D362" i="12" s="1"/>
  <c r="N362" i="12"/>
  <c r="L362" i="12"/>
  <c r="J362" i="12"/>
  <c r="H362" i="12"/>
  <c r="D361" i="12" a="1"/>
  <c r="D361" i="12" s="1"/>
  <c r="N361" i="12"/>
  <c r="L361" i="12"/>
  <c r="J361" i="12"/>
  <c r="H361" i="12"/>
  <c r="D360" i="12" a="1"/>
  <c r="D360" i="12" s="1"/>
  <c r="N360" i="12"/>
  <c r="L360" i="12"/>
  <c r="J360" i="12"/>
  <c r="H360" i="12"/>
  <c r="D359" i="12" a="1"/>
  <c r="D359" i="12" s="1"/>
  <c r="N359" i="12"/>
  <c r="L359" i="12"/>
  <c r="J359" i="12"/>
  <c r="H359" i="12"/>
  <c r="D358" i="12" a="1"/>
  <c r="D358" i="12" s="1"/>
  <c r="N358" i="12"/>
  <c r="L358" i="12"/>
  <c r="J358" i="12"/>
  <c r="H358" i="12"/>
  <c r="D357" i="12" a="1"/>
  <c r="D357" i="12" s="1"/>
  <c r="N357" i="12"/>
  <c r="L357" i="12"/>
  <c r="J357" i="12"/>
  <c r="H357" i="12"/>
  <c r="D356" i="12" a="1"/>
  <c r="D356" i="12" s="1"/>
  <c r="N356" i="12"/>
  <c r="L356" i="12"/>
  <c r="J356" i="12"/>
  <c r="H356" i="12"/>
  <c r="D355" i="12" a="1"/>
  <c r="D355" i="12" s="1"/>
  <c r="N355" i="12"/>
  <c r="L355" i="12"/>
  <c r="J355" i="12"/>
  <c r="H355" i="12"/>
  <c r="D354" i="12" a="1"/>
  <c r="D354" i="12" s="1"/>
  <c r="N354" i="12"/>
  <c r="L354" i="12"/>
  <c r="J354" i="12"/>
  <c r="H354" i="12"/>
  <c r="D353" i="12" a="1"/>
  <c r="D353" i="12" s="1"/>
  <c r="N353" i="12"/>
  <c r="L353" i="12"/>
  <c r="J353" i="12"/>
  <c r="H353" i="12"/>
  <c r="D352" i="12" a="1"/>
  <c r="D352" i="12" s="1"/>
  <c r="N352" i="12"/>
  <c r="L352" i="12"/>
  <c r="J352" i="12"/>
  <c r="H352" i="12"/>
  <c r="D351" i="12" a="1"/>
  <c r="D351" i="12" s="1"/>
  <c r="N351" i="12"/>
  <c r="L351" i="12"/>
  <c r="J351" i="12"/>
  <c r="H351" i="12"/>
  <c r="N350" i="12"/>
  <c r="L350" i="12"/>
  <c r="J350" i="12"/>
  <c r="H350" i="12"/>
  <c r="N349" i="12"/>
  <c r="L349" i="12"/>
  <c r="J349" i="12"/>
  <c r="H349" i="12"/>
  <c r="D348" i="12" a="1"/>
  <c r="D348" i="12" s="1"/>
  <c r="N348" i="12"/>
  <c r="J348" i="12"/>
  <c r="H348" i="12"/>
  <c r="D347" i="12" a="1"/>
  <c r="D347" i="12" s="1"/>
  <c r="AF347" i="12"/>
  <c r="N347" i="12"/>
  <c r="J347" i="12"/>
  <c r="H347" i="12"/>
  <c r="D346" i="12" a="1"/>
  <c r="D346" i="12" s="1"/>
  <c r="N346" i="12"/>
  <c r="J346" i="12"/>
  <c r="H346" i="12"/>
  <c r="D345" i="12" a="1"/>
  <c r="D345" i="12" s="1"/>
  <c r="AF345" i="12"/>
  <c r="N345" i="12"/>
  <c r="J345" i="12"/>
  <c r="H345" i="12"/>
  <c r="D344" i="12" a="1"/>
  <c r="D344" i="12" s="1"/>
  <c r="N344" i="12"/>
  <c r="J344" i="12"/>
  <c r="H344" i="12"/>
  <c r="D343" i="12" a="1"/>
  <c r="D343" i="12" s="1"/>
  <c r="AF343" i="12"/>
  <c r="N343" i="12"/>
  <c r="J343" i="12"/>
  <c r="H343" i="12"/>
  <c r="D342" i="12" a="1"/>
  <c r="D342" i="12" s="1"/>
  <c r="N342" i="12"/>
  <c r="J342" i="12"/>
  <c r="H342" i="12"/>
  <c r="D341" i="12" a="1"/>
  <c r="D341" i="12" s="1"/>
  <c r="AF341" i="12"/>
  <c r="N341" i="12"/>
  <c r="J341" i="12"/>
  <c r="H341" i="12"/>
  <c r="D340" i="12" a="1"/>
  <c r="D340" i="12" s="1"/>
  <c r="N340" i="12"/>
  <c r="J340" i="12"/>
  <c r="H340" i="12"/>
  <c r="D339" i="12" a="1"/>
  <c r="D339" i="12" s="1"/>
  <c r="N339" i="12"/>
  <c r="J339" i="12"/>
  <c r="H339" i="12"/>
  <c r="D338" i="12" a="1"/>
  <c r="D338" i="12" s="1"/>
  <c r="N338" i="12"/>
  <c r="J338" i="12"/>
  <c r="H338" i="12"/>
  <c r="D337" i="12" a="1"/>
  <c r="D337" i="12" s="1"/>
  <c r="N337" i="12"/>
  <c r="J337" i="12"/>
  <c r="H337" i="12"/>
  <c r="D336" i="12" a="1"/>
  <c r="D336" i="12" s="1"/>
  <c r="N336" i="12"/>
  <c r="J336" i="12"/>
  <c r="H336" i="12"/>
  <c r="D335" i="12" a="1"/>
  <c r="D335" i="12" s="1"/>
  <c r="N335" i="12"/>
  <c r="J335" i="12"/>
  <c r="H335" i="12"/>
  <c r="D334" i="12" a="1"/>
  <c r="D334" i="12" s="1"/>
  <c r="N334" i="12"/>
  <c r="J334" i="12"/>
  <c r="H334" i="12"/>
  <c r="D333" i="12" a="1"/>
  <c r="D333" i="12" s="1"/>
  <c r="N333" i="12"/>
  <c r="J333" i="12"/>
  <c r="H333" i="12"/>
  <c r="D332" i="12" a="1"/>
  <c r="D332" i="12" s="1"/>
  <c r="N332" i="12"/>
  <c r="L332" i="12"/>
  <c r="J332" i="12"/>
  <c r="H332" i="12"/>
  <c r="D331" i="12" a="1"/>
  <c r="D331" i="12" s="1"/>
  <c r="N331" i="12"/>
  <c r="L331" i="12"/>
  <c r="J331" i="12"/>
  <c r="H331" i="12"/>
  <c r="D330" i="12" a="1"/>
  <c r="D330" i="12" s="1"/>
  <c r="N330" i="12"/>
  <c r="L330" i="12"/>
  <c r="J330" i="12"/>
  <c r="H330" i="12"/>
  <c r="D329" i="12" a="1"/>
  <c r="D329" i="12" s="1"/>
  <c r="N329" i="12"/>
  <c r="L329" i="12"/>
  <c r="J329" i="12"/>
  <c r="H329" i="12"/>
  <c r="D328" i="12" a="1"/>
  <c r="D328" i="12" s="1"/>
  <c r="N328" i="12"/>
  <c r="L328" i="12"/>
  <c r="J328" i="12"/>
  <c r="H328" i="12"/>
  <c r="D327" i="12" a="1"/>
  <c r="D327" i="12" s="1"/>
  <c r="N327" i="12"/>
  <c r="L327" i="12"/>
  <c r="J327" i="12"/>
  <c r="H327" i="12"/>
  <c r="D326" i="12" a="1"/>
  <c r="D326" i="12" s="1"/>
  <c r="N326" i="12"/>
  <c r="L326" i="12"/>
  <c r="J326" i="12"/>
  <c r="H326" i="12"/>
  <c r="D325" i="12" a="1"/>
  <c r="D325" i="12" s="1"/>
  <c r="N325" i="12"/>
  <c r="L325" i="12"/>
  <c r="J325" i="12"/>
  <c r="H325" i="12"/>
  <c r="D324" i="12" a="1"/>
  <c r="D324" i="12" s="1"/>
  <c r="N324" i="12"/>
  <c r="L324" i="12"/>
  <c r="J324" i="12"/>
  <c r="H324" i="12"/>
  <c r="D323" i="12" a="1"/>
  <c r="D323" i="12" s="1"/>
  <c r="N323" i="12"/>
  <c r="L323" i="12"/>
  <c r="J323" i="12"/>
  <c r="H323" i="12"/>
  <c r="D322" i="12" a="1"/>
  <c r="D322" i="12" s="1"/>
  <c r="N322" i="12"/>
  <c r="L322" i="12"/>
  <c r="J322" i="12"/>
  <c r="H322" i="12"/>
  <c r="D321" i="12" a="1"/>
  <c r="D321" i="12" s="1"/>
  <c r="N321" i="12"/>
  <c r="L321" i="12"/>
  <c r="J321" i="12"/>
  <c r="H321" i="12"/>
  <c r="D320" i="12" a="1"/>
  <c r="D320" i="12" s="1"/>
  <c r="N320" i="12"/>
  <c r="L320" i="12"/>
  <c r="J320" i="12"/>
  <c r="H320" i="12"/>
  <c r="D319" i="12" a="1"/>
  <c r="D319" i="12" s="1"/>
  <c r="N319" i="12"/>
  <c r="L319" i="12"/>
  <c r="J319" i="12"/>
  <c r="H319" i="12"/>
  <c r="D318" i="12" a="1"/>
  <c r="D318" i="12" s="1"/>
  <c r="N318" i="12"/>
  <c r="L318" i="12"/>
  <c r="J318" i="12"/>
  <c r="H318" i="12"/>
  <c r="D317" i="12" a="1"/>
  <c r="D317" i="12" s="1"/>
  <c r="N317" i="12"/>
  <c r="L317" i="12"/>
  <c r="J317" i="12"/>
  <c r="H317" i="12"/>
  <c r="D316" i="12" a="1"/>
  <c r="D316" i="12" s="1"/>
  <c r="N316" i="12"/>
  <c r="L316" i="12"/>
  <c r="J316" i="12"/>
  <c r="H316" i="12"/>
  <c r="D315" i="12" a="1"/>
  <c r="D315" i="12" s="1"/>
  <c r="N315" i="12"/>
  <c r="L315" i="12"/>
  <c r="J315" i="12"/>
  <c r="H315" i="12"/>
  <c r="D314" i="12" a="1"/>
  <c r="D314" i="12" s="1"/>
  <c r="AF314" i="12"/>
  <c r="N314" i="12"/>
  <c r="L314" i="12"/>
  <c r="J314" i="12"/>
  <c r="H314" i="12"/>
  <c r="D313" i="12" a="1"/>
  <c r="D313" i="12" s="1"/>
  <c r="N313" i="12"/>
  <c r="J313" i="12"/>
  <c r="H313" i="12"/>
  <c r="D312" i="12" a="1"/>
  <c r="D312" i="12" s="1"/>
  <c r="N312" i="12"/>
  <c r="L312" i="12"/>
  <c r="J312" i="12"/>
  <c r="H312" i="12"/>
  <c r="D311" i="12" a="1"/>
  <c r="D311" i="12" s="1"/>
  <c r="N311" i="12"/>
  <c r="L311" i="12"/>
  <c r="J311" i="12"/>
  <c r="H311" i="12"/>
  <c r="D310" i="12" a="1"/>
  <c r="D310" i="12" s="1"/>
  <c r="N310" i="12"/>
  <c r="L310" i="12"/>
  <c r="J310" i="12"/>
  <c r="H310" i="12"/>
  <c r="D309" i="12" a="1"/>
  <c r="D309" i="12" s="1"/>
  <c r="N309" i="12"/>
  <c r="L309" i="12"/>
  <c r="J309" i="12"/>
  <c r="H309" i="12"/>
  <c r="D308" i="12" a="1"/>
  <c r="D308" i="12" s="1"/>
  <c r="N308" i="12"/>
  <c r="L308" i="12"/>
  <c r="J308" i="12"/>
  <c r="H308" i="12"/>
  <c r="D307" i="12" a="1"/>
  <c r="D307" i="12" s="1"/>
  <c r="N307" i="12"/>
  <c r="L307" i="12"/>
  <c r="J307" i="12"/>
  <c r="H307" i="12"/>
  <c r="D306" i="12" a="1"/>
  <c r="D306" i="12" s="1"/>
  <c r="N306" i="12"/>
  <c r="L306" i="12"/>
  <c r="J306" i="12"/>
  <c r="H306" i="12"/>
  <c r="D305" i="12" a="1"/>
  <c r="D305" i="12" s="1"/>
  <c r="N305" i="12"/>
  <c r="L305" i="12"/>
  <c r="J305" i="12"/>
  <c r="H305" i="12"/>
  <c r="D304" i="12" a="1"/>
  <c r="D304" i="12" s="1"/>
  <c r="N304" i="12"/>
  <c r="L304" i="12"/>
  <c r="J304" i="12"/>
  <c r="H304" i="12"/>
  <c r="D303" i="12" a="1"/>
  <c r="D303" i="12" s="1"/>
  <c r="N303" i="12"/>
  <c r="L303" i="12"/>
  <c r="J303" i="12"/>
  <c r="H303" i="12"/>
  <c r="D302" i="12" a="1"/>
  <c r="D302" i="12" s="1"/>
  <c r="N302" i="12"/>
  <c r="L302" i="12"/>
  <c r="J302" i="12"/>
  <c r="H302" i="12"/>
  <c r="D301" i="12" a="1"/>
  <c r="D301" i="12" s="1"/>
  <c r="N301" i="12"/>
  <c r="L301" i="12"/>
  <c r="J301" i="12"/>
  <c r="H301" i="12"/>
  <c r="D300" i="12" a="1"/>
  <c r="D300" i="12" s="1"/>
  <c r="N300" i="12"/>
  <c r="L300" i="12"/>
  <c r="J300" i="12"/>
  <c r="H300" i="12"/>
  <c r="D299" i="12" a="1"/>
  <c r="D299" i="12" s="1"/>
  <c r="N299" i="12"/>
  <c r="L299" i="12"/>
  <c r="J299" i="12"/>
  <c r="H299" i="12"/>
  <c r="D298" i="12" a="1"/>
  <c r="D298" i="12" s="1"/>
  <c r="N298" i="12"/>
  <c r="L298" i="12"/>
  <c r="J298" i="12"/>
  <c r="H298" i="12"/>
  <c r="D297" i="12" a="1"/>
  <c r="D297" i="12" s="1"/>
  <c r="N297" i="12"/>
  <c r="L297" i="12"/>
  <c r="J297" i="12"/>
  <c r="H297" i="12"/>
  <c r="D296" i="12" a="1"/>
  <c r="D296" i="12" s="1"/>
  <c r="N296" i="12"/>
  <c r="L296" i="12"/>
  <c r="J296" i="12"/>
  <c r="H296" i="12"/>
  <c r="D295" i="12" a="1"/>
  <c r="D295" i="12" s="1"/>
  <c r="N295" i="12"/>
  <c r="L295" i="12"/>
  <c r="J295" i="12"/>
  <c r="H295" i="12"/>
  <c r="D294" i="12" a="1"/>
  <c r="D294" i="12" s="1"/>
  <c r="N294" i="12"/>
  <c r="L294" i="12"/>
  <c r="J294" i="12"/>
  <c r="H294" i="12"/>
  <c r="D293" i="12" a="1"/>
  <c r="D293" i="12" s="1"/>
  <c r="N293" i="12"/>
  <c r="L293" i="12"/>
  <c r="J293" i="12"/>
  <c r="H293" i="12"/>
  <c r="D292" i="12" a="1"/>
  <c r="D292" i="12" s="1"/>
  <c r="N292" i="12"/>
  <c r="L292" i="12"/>
  <c r="J292" i="12"/>
  <c r="H292" i="12"/>
  <c r="D291" i="12" a="1"/>
  <c r="D291" i="12" s="1"/>
  <c r="N291" i="12"/>
  <c r="L291" i="12"/>
  <c r="J291" i="12"/>
  <c r="H291" i="12"/>
  <c r="D290" i="12" a="1"/>
  <c r="D290" i="12" s="1"/>
  <c r="N290" i="12"/>
  <c r="L290" i="12"/>
  <c r="J290" i="12"/>
  <c r="H290" i="12"/>
  <c r="D289" i="12" a="1"/>
  <c r="D289" i="12" s="1"/>
  <c r="N289" i="12"/>
  <c r="L289" i="12"/>
  <c r="J289" i="12"/>
  <c r="H289" i="12"/>
  <c r="D288" i="12" a="1"/>
  <c r="D288" i="12" s="1"/>
  <c r="N288" i="12"/>
  <c r="L288" i="12"/>
  <c r="J288" i="12"/>
  <c r="H288" i="12"/>
  <c r="D287" i="12" a="1"/>
  <c r="D287" i="12" s="1"/>
  <c r="N287" i="12"/>
  <c r="L287" i="12"/>
  <c r="J287" i="12"/>
  <c r="H287" i="12"/>
  <c r="D286" i="12" a="1"/>
  <c r="D286" i="12" s="1"/>
  <c r="N286" i="12"/>
  <c r="L286" i="12"/>
  <c r="J286" i="12"/>
  <c r="H286" i="12"/>
  <c r="D285" i="12" a="1"/>
  <c r="D285" i="12" s="1"/>
  <c r="N285" i="12"/>
  <c r="L285" i="12"/>
  <c r="J285" i="12"/>
  <c r="H285" i="12"/>
  <c r="D284" i="12" a="1"/>
  <c r="D284" i="12" s="1"/>
  <c r="N284" i="12"/>
  <c r="L284" i="12"/>
  <c r="J284" i="12"/>
  <c r="H284" i="12"/>
  <c r="D283" i="12" a="1"/>
  <c r="D283" i="12" s="1"/>
  <c r="N283" i="12"/>
  <c r="L283" i="12"/>
  <c r="J283" i="12"/>
  <c r="H283" i="12"/>
  <c r="D282" i="12" a="1"/>
  <c r="D282" i="12" s="1"/>
  <c r="N282" i="12"/>
  <c r="L282" i="12"/>
  <c r="J282" i="12"/>
  <c r="H282" i="12"/>
  <c r="D281" i="12" a="1"/>
  <c r="D281" i="12" s="1"/>
  <c r="N281" i="12"/>
  <c r="L281" i="12"/>
  <c r="J281" i="12"/>
  <c r="H281" i="12"/>
  <c r="D280" i="12" a="1"/>
  <c r="D280" i="12" s="1"/>
  <c r="N280" i="12"/>
  <c r="L280" i="12"/>
  <c r="J280" i="12"/>
  <c r="H280" i="12"/>
  <c r="D279" i="12" a="1"/>
  <c r="D279" i="12" s="1"/>
  <c r="N279" i="12"/>
  <c r="L279" i="12"/>
  <c r="J279" i="12"/>
  <c r="H279" i="12"/>
  <c r="D278" i="12" a="1"/>
  <c r="D278" i="12" s="1"/>
  <c r="N278" i="12"/>
  <c r="L278" i="12"/>
  <c r="J278" i="12"/>
  <c r="H278" i="12"/>
  <c r="D277" i="12" a="1"/>
  <c r="D277" i="12" s="1"/>
  <c r="N277" i="12"/>
  <c r="L277" i="12"/>
  <c r="J277" i="12"/>
  <c r="H277" i="12"/>
  <c r="D276" i="12" a="1"/>
  <c r="D276" i="12" s="1"/>
  <c r="N276" i="12"/>
  <c r="L276" i="12"/>
  <c r="J276" i="12"/>
  <c r="H276" i="12"/>
  <c r="D275" i="12" a="1"/>
  <c r="D275" i="12" s="1"/>
  <c r="N275" i="12"/>
  <c r="L275" i="12"/>
  <c r="J275" i="12"/>
  <c r="H275" i="12"/>
  <c r="D274" i="12" a="1"/>
  <c r="D274" i="12" s="1"/>
  <c r="N274" i="12"/>
  <c r="L274" i="12"/>
  <c r="J274" i="12"/>
  <c r="H274" i="12"/>
  <c r="D273" i="12" a="1"/>
  <c r="D273" i="12" s="1"/>
  <c r="N273" i="12"/>
  <c r="L273" i="12"/>
  <c r="J273" i="12"/>
  <c r="H273" i="12"/>
  <c r="D272" i="12" a="1"/>
  <c r="D272" i="12" s="1"/>
  <c r="N272" i="12"/>
  <c r="L272" i="12"/>
  <c r="J272" i="12"/>
  <c r="H272" i="12"/>
  <c r="D271" i="12" a="1"/>
  <c r="D271" i="12" s="1"/>
  <c r="N271" i="12"/>
  <c r="L271" i="12"/>
  <c r="J271" i="12"/>
  <c r="H271" i="12"/>
  <c r="D270" i="12" a="1"/>
  <c r="D270" i="12" s="1"/>
  <c r="N270" i="12"/>
  <c r="L270" i="12"/>
  <c r="J270" i="12"/>
  <c r="H270" i="12"/>
  <c r="D269" i="12" a="1"/>
  <c r="D269" i="12" s="1"/>
  <c r="N269" i="12"/>
  <c r="L269" i="12"/>
  <c r="J269" i="12"/>
  <c r="H269" i="12"/>
  <c r="D268" i="12" a="1"/>
  <c r="D268" i="12" s="1"/>
  <c r="AF268" i="12"/>
  <c r="N268" i="12"/>
  <c r="L268" i="12"/>
  <c r="J268" i="12"/>
  <c r="H268" i="12"/>
  <c r="D267" i="12" a="1"/>
  <c r="D267" i="12" s="1"/>
  <c r="N267" i="12"/>
  <c r="L267" i="12"/>
  <c r="J267" i="12"/>
  <c r="H267" i="12"/>
  <c r="D266" i="12" a="1"/>
  <c r="D266" i="12" s="1"/>
  <c r="N266" i="12"/>
  <c r="L266" i="12"/>
  <c r="J266" i="12"/>
  <c r="H266" i="12"/>
  <c r="D265" i="12" a="1"/>
  <c r="D265" i="12" s="1"/>
  <c r="N265" i="12"/>
  <c r="L265" i="12"/>
  <c r="J265" i="12"/>
  <c r="H265" i="12"/>
  <c r="D264" i="12" a="1"/>
  <c r="D264" i="12" s="1"/>
  <c r="AF264" i="12"/>
  <c r="N264" i="12"/>
  <c r="L264" i="12"/>
  <c r="J264" i="12"/>
  <c r="H264" i="12"/>
  <c r="D263" i="12" a="1"/>
  <c r="D263" i="12" s="1"/>
  <c r="N263" i="12"/>
  <c r="L263" i="12"/>
  <c r="J263" i="12"/>
  <c r="H263" i="12"/>
  <c r="D262" i="12" a="1"/>
  <c r="D262" i="12" s="1"/>
  <c r="N262" i="12"/>
  <c r="L262" i="12"/>
  <c r="J262" i="12"/>
  <c r="H262" i="12"/>
  <c r="D261" i="12" a="1"/>
  <c r="D261" i="12" s="1"/>
  <c r="N261" i="12"/>
  <c r="L261" i="12"/>
  <c r="J261" i="12"/>
  <c r="H261" i="12"/>
  <c r="D260" i="12" a="1"/>
  <c r="D260" i="12" s="1"/>
  <c r="N260" i="12"/>
  <c r="L260" i="12"/>
  <c r="J260" i="12"/>
  <c r="H260" i="12"/>
  <c r="D259" i="12" a="1"/>
  <c r="D259" i="12" s="1"/>
  <c r="N259" i="12"/>
  <c r="L259" i="12"/>
  <c r="J259" i="12"/>
  <c r="H259" i="12"/>
  <c r="D258" i="12" a="1"/>
  <c r="D258" i="12" s="1"/>
  <c r="N258" i="12"/>
  <c r="L258" i="12"/>
  <c r="J258" i="12"/>
  <c r="H258" i="12"/>
  <c r="D257" i="12" a="1"/>
  <c r="D257" i="12" s="1"/>
  <c r="N257" i="12"/>
  <c r="L257" i="12"/>
  <c r="J257" i="12"/>
  <c r="H257" i="12"/>
  <c r="D256" i="12" a="1"/>
  <c r="D256" i="12" s="1"/>
  <c r="AF256" i="12"/>
  <c r="N256" i="12"/>
  <c r="L256" i="12"/>
  <c r="J256" i="12"/>
  <c r="H256" i="12"/>
  <c r="N255" i="12"/>
  <c r="L255" i="12"/>
  <c r="J255" i="12"/>
  <c r="H255" i="12"/>
  <c r="N254" i="12"/>
  <c r="L254" i="12"/>
  <c r="J254" i="12"/>
  <c r="H254" i="12"/>
  <c r="D253" i="12" a="1"/>
  <c r="D253" i="12" s="1"/>
  <c r="N253" i="12"/>
  <c r="L253" i="12"/>
  <c r="J253" i="12"/>
  <c r="H253" i="12"/>
  <c r="D252" i="12" a="1"/>
  <c r="D252" i="12" s="1"/>
  <c r="N252" i="12"/>
  <c r="L252" i="12"/>
  <c r="J252" i="12"/>
  <c r="H252" i="12"/>
  <c r="D251" i="12" a="1"/>
  <c r="D251" i="12" s="1"/>
  <c r="N251" i="12"/>
  <c r="L251" i="12"/>
  <c r="J251" i="12"/>
  <c r="H251" i="12"/>
  <c r="N250" i="12"/>
  <c r="L250" i="12"/>
  <c r="J250" i="12"/>
  <c r="H250" i="12"/>
  <c r="N249" i="12"/>
  <c r="L249" i="12"/>
  <c r="J249" i="12"/>
  <c r="H249" i="12"/>
  <c r="N248" i="12"/>
  <c r="L248" i="12"/>
  <c r="J248" i="12"/>
  <c r="H248" i="12"/>
  <c r="D247" i="12" a="1"/>
  <c r="D247" i="12" s="1"/>
  <c r="N247" i="12"/>
  <c r="J247" i="12"/>
  <c r="H247" i="12"/>
  <c r="D246" i="12" a="1"/>
  <c r="D246" i="12" s="1"/>
  <c r="N246" i="12"/>
  <c r="J246" i="12"/>
  <c r="H246" i="12"/>
  <c r="D245" i="12" a="1"/>
  <c r="D245" i="12" s="1"/>
  <c r="AF245" i="12"/>
  <c r="N245" i="12"/>
  <c r="J245" i="12"/>
  <c r="H245" i="12"/>
  <c r="D241" i="12" a="1"/>
  <c r="D241" i="12" s="1"/>
  <c r="N241" i="12"/>
  <c r="J241" i="12"/>
  <c r="H241" i="12"/>
  <c r="D240" i="12" a="1"/>
  <c r="D240" i="12" s="1"/>
  <c r="N240" i="12"/>
  <c r="J240" i="12"/>
  <c r="H240" i="12"/>
  <c r="D239" i="12" a="1"/>
  <c r="D239" i="12" s="1"/>
  <c r="N239" i="12"/>
  <c r="J239" i="12"/>
  <c r="H239" i="12"/>
  <c r="D238" i="12" a="1"/>
  <c r="D238" i="12" s="1"/>
  <c r="N238" i="12"/>
  <c r="J238" i="12"/>
  <c r="H238" i="12"/>
  <c r="D244" i="12" a="1"/>
  <c r="D244" i="12" s="1"/>
  <c r="N244" i="12"/>
  <c r="J244" i="12"/>
  <c r="H244" i="12"/>
  <c r="D243" i="12" a="1"/>
  <c r="D243" i="12" s="1"/>
  <c r="N243" i="12"/>
  <c r="J243" i="12"/>
  <c r="H243" i="12"/>
  <c r="D242" i="12" a="1"/>
  <c r="D242" i="12" s="1"/>
  <c r="AF242" i="12"/>
  <c r="N242" i="12"/>
  <c r="J242" i="12"/>
  <c r="H242" i="12"/>
  <c r="D237" i="12" a="1"/>
  <c r="D237" i="12" s="1"/>
  <c r="N237" i="12"/>
  <c r="J237" i="12"/>
  <c r="H237" i="12"/>
  <c r="D236" i="12" a="1"/>
  <c r="D236" i="12" s="1"/>
  <c r="N236" i="12"/>
  <c r="J236" i="12"/>
  <c r="H236" i="12"/>
  <c r="D234" i="12" a="1"/>
  <c r="D234" i="12" s="1"/>
  <c r="N234" i="12"/>
  <c r="J234" i="12"/>
  <c r="H234" i="12"/>
  <c r="D235" i="12" a="1"/>
  <c r="D235" i="12" s="1"/>
  <c r="N235" i="12"/>
  <c r="L235" i="12"/>
  <c r="J235" i="12"/>
  <c r="H235" i="12"/>
  <c r="D232" i="12" a="1"/>
  <c r="D232" i="12" s="1"/>
  <c r="N232" i="12"/>
  <c r="J232" i="12"/>
  <c r="H232" i="12"/>
  <c r="D233" i="12" a="1"/>
  <c r="D233" i="12" s="1"/>
  <c r="N233" i="12"/>
  <c r="J233" i="12"/>
  <c r="H233" i="12"/>
  <c r="D231" i="12" a="1"/>
  <c r="D231" i="12" s="1"/>
  <c r="N231" i="12"/>
  <c r="J231" i="12"/>
  <c r="H231" i="12"/>
  <c r="D229" i="12" a="1"/>
  <c r="D229" i="12" s="1"/>
  <c r="N229" i="12"/>
  <c r="J229" i="12"/>
  <c r="H229" i="12"/>
  <c r="D230" i="12" a="1"/>
  <c r="D230" i="12" s="1"/>
  <c r="N230" i="12"/>
  <c r="J230" i="12"/>
  <c r="H230" i="12"/>
  <c r="D227" i="12" a="1"/>
  <c r="D227" i="12" s="1"/>
  <c r="N227" i="12"/>
  <c r="J227" i="12"/>
  <c r="H227" i="12"/>
  <c r="D228" i="12" a="1"/>
  <c r="D228" i="12" s="1"/>
  <c r="N228" i="12"/>
  <c r="J228" i="12"/>
  <c r="H228" i="12"/>
  <c r="D226" i="12" a="1"/>
  <c r="D226" i="12" s="1"/>
  <c r="N226" i="12"/>
  <c r="J226" i="12"/>
  <c r="H226" i="12"/>
  <c r="D225" i="12" a="1"/>
  <c r="D225" i="12" s="1"/>
  <c r="N225" i="12"/>
  <c r="J225" i="12"/>
  <c r="H225" i="12"/>
  <c r="D224" i="12" a="1"/>
  <c r="D224" i="12" s="1"/>
  <c r="N224" i="12"/>
  <c r="J224" i="12"/>
  <c r="H224" i="12"/>
  <c r="D223" i="12" a="1"/>
  <c r="D223" i="12" s="1"/>
  <c r="N223" i="12"/>
  <c r="J223" i="12"/>
  <c r="H223" i="12"/>
  <c r="D222" i="12" a="1"/>
  <c r="D222" i="12" s="1"/>
  <c r="N222" i="12"/>
  <c r="J222" i="12"/>
  <c r="H222" i="12"/>
  <c r="D218" i="12" a="1"/>
  <c r="D218" i="12" s="1"/>
  <c r="N218" i="12"/>
  <c r="L218" i="12"/>
  <c r="J218" i="12"/>
  <c r="H218" i="12"/>
  <c r="D217" i="12" a="1"/>
  <c r="D217" i="12" s="1"/>
  <c r="N217" i="12"/>
  <c r="L217" i="12"/>
  <c r="J217" i="12"/>
  <c r="H217" i="12"/>
  <c r="D216" i="12" a="1"/>
  <c r="D216" i="12" s="1"/>
  <c r="N216" i="12"/>
  <c r="L216" i="12"/>
  <c r="J216" i="12"/>
  <c r="H216" i="12"/>
  <c r="D215" i="12" a="1"/>
  <c r="D215" i="12" s="1"/>
  <c r="N215" i="12"/>
  <c r="L215" i="12"/>
  <c r="J215" i="12"/>
  <c r="H215" i="12"/>
  <c r="D214" i="12" a="1"/>
  <c r="D214" i="12" s="1"/>
  <c r="N214" i="12"/>
  <c r="L214" i="12"/>
  <c r="J214" i="12"/>
  <c r="H214" i="12"/>
  <c r="D213" i="12" a="1"/>
  <c r="D213" i="12" s="1"/>
  <c r="N213" i="12"/>
  <c r="L213" i="12"/>
  <c r="J213" i="12"/>
  <c r="H213" i="12"/>
  <c r="D212" i="12" a="1"/>
  <c r="D212" i="12" s="1"/>
  <c r="N212" i="12"/>
  <c r="L212" i="12"/>
  <c r="J212" i="12"/>
  <c r="H212" i="12"/>
  <c r="D211" i="12" a="1"/>
  <c r="D211" i="12" s="1"/>
  <c r="N211" i="12"/>
  <c r="L211" i="12"/>
  <c r="J211" i="12"/>
  <c r="H211" i="12"/>
  <c r="D221" i="12" a="1"/>
  <c r="D221" i="12" s="1"/>
  <c r="N221" i="12"/>
  <c r="J221" i="12"/>
  <c r="H221" i="12"/>
  <c r="D220" i="12" a="1"/>
  <c r="D220" i="12" s="1"/>
  <c r="N220" i="12"/>
  <c r="J220" i="12"/>
  <c r="H220" i="12"/>
  <c r="D219" i="12" a="1"/>
  <c r="D219" i="12" s="1"/>
  <c r="AF219" i="12"/>
  <c r="N219" i="12"/>
  <c r="J219" i="12"/>
  <c r="F187" i="15" s="1"/>
  <c r="H219" i="12"/>
  <c r="B187" i="15" s="1"/>
  <c r="D210" i="12" a="1"/>
  <c r="D210" i="12" s="1"/>
  <c r="N210" i="12"/>
  <c r="L210" i="12"/>
  <c r="J210" i="12"/>
  <c r="H210" i="12"/>
  <c r="D209" i="12" a="1"/>
  <c r="D209" i="12" s="1"/>
  <c r="N209" i="12"/>
  <c r="L209" i="12"/>
  <c r="J209" i="12"/>
  <c r="H209" i="12"/>
  <c r="D208" i="12" a="1"/>
  <c r="D208" i="12" s="1"/>
  <c r="N208" i="12"/>
  <c r="L208" i="12"/>
  <c r="J208" i="12"/>
  <c r="H208" i="12"/>
  <c r="D207" i="12" a="1"/>
  <c r="D207" i="12" s="1"/>
  <c r="N207" i="12"/>
  <c r="L207" i="12"/>
  <c r="J207" i="12"/>
  <c r="H207" i="12"/>
  <c r="D206" i="12" a="1"/>
  <c r="D206" i="12" s="1"/>
  <c r="N206" i="12"/>
  <c r="L206" i="12"/>
  <c r="J206" i="12"/>
  <c r="H206" i="12"/>
  <c r="D205" i="12" a="1"/>
  <c r="D205" i="12" s="1"/>
  <c r="N205" i="12"/>
  <c r="L205" i="12"/>
  <c r="J205" i="12"/>
  <c r="H205" i="12"/>
  <c r="D201" i="12" a="1"/>
  <c r="D201" i="12" s="1"/>
  <c r="N201" i="12"/>
  <c r="L201" i="12"/>
  <c r="J201" i="12"/>
  <c r="H201" i="12"/>
  <c r="D200" i="12" a="1"/>
  <c r="D200" i="12" s="1"/>
  <c r="N200" i="12"/>
  <c r="L200" i="12"/>
  <c r="J200" i="12"/>
  <c r="H200" i="12"/>
  <c r="D199" i="12" a="1"/>
  <c r="D199" i="12" s="1"/>
  <c r="N199" i="12"/>
  <c r="L199" i="12"/>
  <c r="J199" i="12"/>
  <c r="H199" i="12"/>
  <c r="D198" i="12" a="1"/>
  <c r="D198" i="12" s="1"/>
  <c r="N198" i="12"/>
  <c r="L198" i="12"/>
  <c r="J198" i="12"/>
  <c r="H198" i="12"/>
  <c r="D197" i="12" a="1"/>
  <c r="D197" i="12" s="1"/>
  <c r="N197" i="12"/>
  <c r="L197" i="12"/>
  <c r="J197" i="12"/>
  <c r="H197" i="12"/>
  <c r="D196" i="12" a="1"/>
  <c r="D196" i="12" s="1"/>
  <c r="AF196" i="12"/>
  <c r="N196" i="12"/>
  <c r="L196" i="12"/>
  <c r="J196" i="12"/>
  <c r="H196" i="12"/>
  <c r="D204" i="12" a="1"/>
  <c r="D204" i="12" s="1"/>
  <c r="N204" i="12"/>
  <c r="L204" i="12"/>
  <c r="J204" i="12"/>
  <c r="H204" i="12"/>
  <c r="D203" i="12" a="1"/>
  <c r="D203" i="12" s="1"/>
  <c r="N203" i="12"/>
  <c r="L203" i="12"/>
  <c r="J203" i="12"/>
  <c r="H203" i="12"/>
  <c r="D202" i="12" a="1"/>
  <c r="D202" i="12" s="1"/>
  <c r="N202" i="12"/>
  <c r="J202" i="12"/>
  <c r="H202" i="12"/>
  <c r="D195" i="12" a="1"/>
  <c r="D195" i="12" s="1"/>
  <c r="N195" i="12"/>
  <c r="L195" i="12"/>
  <c r="J195" i="12"/>
  <c r="H195" i="12"/>
  <c r="D194" i="12" a="1"/>
  <c r="D194" i="12" s="1"/>
  <c r="N194" i="12"/>
  <c r="L194" i="12"/>
  <c r="J194" i="12"/>
  <c r="H194" i="12"/>
  <c r="D193" i="12" a="1"/>
  <c r="D193" i="12" s="1"/>
  <c r="N193" i="12"/>
  <c r="L193" i="12"/>
  <c r="J193" i="12"/>
  <c r="H193" i="12"/>
  <c r="D192" i="12" a="1"/>
  <c r="D192" i="12" s="1"/>
  <c r="N192" i="12"/>
  <c r="L192" i="12"/>
  <c r="J192" i="12"/>
  <c r="H192" i="12"/>
  <c r="D191" i="12" a="1"/>
  <c r="D191" i="12" s="1"/>
  <c r="N191" i="12"/>
  <c r="L191" i="12"/>
  <c r="J191" i="12"/>
  <c r="H191" i="12"/>
  <c r="D190" i="12" a="1"/>
  <c r="D190" i="12" s="1"/>
  <c r="N190" i="12"/>
  <c r="L190" i="12"/>
  <c r="J190" i="12"/>
  <c r="H190" i="12"/>
  <c r="D189" i="12" a="1"/>
  <c r="D189" i="12" s="1"/>
  <c r="N189" i="12"/>
  <c r="L189" i="12"/>
  <c r="J189" i="12"/>
  <c r="H189" i="12"/>
  <c r="D188" i="12" a="1"/>
  <c r="D188" i="12" s="1"/>
  <c r="N188" i="12"/>
  <c r="L188" i="12"/>
  <c r="J188" i="12"/>
  <c r="H188" i="12"/>
  <c r="D187" i="12" a="1"/>
  <c r="D187" i="12" s="1"/>
  <c r="N187" i="12"/>
  <c r="L187" i="12"/>
  <c r="J187" i="12"/>
  <c r="H187" i="12"/>
  <c r="D186" i="12" a="1"/>
  <c r="D186" i="12" s="1"/>
  <c r="N186" i="12"/>
  <c r="L186" i="12"/>
  <c r="J186" i="12"/>
  <c r="H186" i="12"/>
  <c r="D185" i="12" a="1"/>
  <c r="D185" i="12" s="1"/>
  <c r="N185" i="12"/>
  <c r="L185" i="12"/>
  <c r="J185" i="12"/>
  <c r="H185" i="12"/>
  <c r="D184" i="12" a="1"/>
  <c r="D184" i="12" s="1"/>
  <c r="N184" i="12"/>
  <c r="L184" i="12"/>
  <c r="J184" i="12"/>
  <c r="H184" i="12"/>
  <c r="D182" i="12" a="1"/>
  <c r="D182" i="12" s="1"/>
  <c r="N182" i="12"/>
  <c r="L182" i="12"/>
  <c r="J182" i="12"/>
  <c r="H182" i="12"/>
  <c r="D181" i="12" a="1"/>
  <c r="D181" i="12" s="1"/>
  <c r="N181" i="12"/>
  <c r="L181" i="12"/>
  <c r="J181" i="12"/>
  <c r="H181" i="12"/>
  <c r="D180" i="12" a="1"/>
  <c r="D180" i="12" s="1"/>
  <c r="L180" i="12"/>
  <c r="J180" i="12"/>
  <c r="H180" i="12"/>
  <c r="D179" i="12" a="1"/>
  <c r="D179" i="12" s="1"/>
  <c r="L179" i="12"/>
  <c r="J179" i="12"/>
  <c r="H179" i="12"/>
  <c r="D178" i="12" a="1"/>
  <c r="D178" i="12" s="1"/>
  <c r="N178" i="12"/>
  <c r="L178" i="12"/>
  <c r="J178" i="12"/>
  <c r="H178" i="12"/>
  <c r="D177" i="12" a="1"/>
  <c r="D177" i="12" s="1"/>
  <c r="N177" i="12"/>
  <c r="L177" i="12"/>
  <c r="J177" i="12"/>
  <c r="H177" i="12"/>
  <c r="D174" i="12" a="1"/>
  <c r="D174" i="12" s="1"/>
  <c r="N174" i="12"/>
  <c r="L174" i="12"/>
  <c r="J174" i="12"/>
  <c r="H174" i="12"/>
  <c r="D173" i="12" a="1"/>
  <c r="D173" i="12" s="1"/>
  <c r="N173" i="12"/>
  <c r="L173" i="12"/>
  <c r="J173" i="12"/>
  <c r="H173" i="12"/>
  <c r="D172" i="12" a="1"/>
  <c r="D172" i="12" s="1"/>
  <c r="N172" i="12"/>
  <c r="L172" i="12"/>
  <c r="J172" i="12"/>
  <c r="H172" i="12"/>
  <c r="D171" i="12" a="1"/>
  <c r="D171" i="12" s="1"/>
  <c r="N171" i="12"/>
  <c r="L171" i="12"/>
  <c r="J171" i="12"/>
  <c r="H171" i="12"/>
  <c r="D170" i="12" a="1"/>
  <c r="D170" i="12" s="1"/>
  <c r="N170" i="12"/>
  <c r="L170" i="12"/>
  <c r="J170" i="12"/>
  <c r="H170" i="12"/>
  <c r="D169" i="12" a="1"/>
  <c r="D169" i="12" s="1"/>
  <c r="N169" i="12"/>
  <c r="L169" i="12"/>
  <c r="J169" i="12"/>
  <c r="H169" i="12"/>
  <c r="D168" i="12" a="1"/>
  <c r="D168" i="12" s="1"/>
  <c r="N168" i="12"/>
  <c r="L168" i="12"/>
  <c r="J168" i="12"/>
  <c r="H168" i="12"/>
  <c r="D167" i="12" a="1"/>
  <c r="D167" i="12" s="1"/>
  <c r="N167" i="12"/>
  <c r="L167" i="12"/>
  <c r="J167" i="12"/>
  <c r="H167" i="12"/>
  <c r="D166" i="12" a="1"/>
  <c r="D166" i="12" s="1"/>
  <c r="N166" i="12"/>
  <c r="L166" i="12"/>
  <c r="J166" i="12"/>
  <c r="H166" i="12"/>
  <c r="D165" i="12" a="1"/>
  <c r="D165" i="12" s="1"/>
  <c r="N165" i="12"/>
  <c r="L165" i="12"/>
  <c r="J165" i="12"/>
  <c r="H165" i="12"/>
  <c r="D164" i="12" a="1"/>
  <c r="D164" i="12" s="1"/>
  <c r="N164" i="12"/>
  <c r="L164" i="12"/>
  <c r="J164" i="12"/>
  <c r="H164" i="12"/>
  <c r="D163" i="12" a="1"/>
  <c r="D163" i="12" s="1"/>
  <c r="N163" i="12"/>
  <c r="L163" i="12"/>
  <c r="J163" i="12"/>
  <c r="H163" i="12"/>
  <c r="D162" i="12" a="1"/>
  <c r="D162" i="12" s="1"/>
  <c r="N162" i="12"/>
  <c r="L162" i="12"/>
  <c r="J162" i="12"/>
  <c r="H162" i="12"/>
  <c r="D161" i="12" a="1"/>
  <c r="D161" i="12" s="1"/>
  <c r="N161" i="12"/>
  <c r="L161" i="12"/>
  <c r="J161" i="12"/>
  <c r="H161" i="12"/>
  <c r="D176" i="12" a="1"/>
  <c r="D176" i="12" s="1"/>
  <c r="N176" i="12"/>
  <c r="L176" i="12"/>
  <c r="J176" i="12"/>
  <c r="H176" i="12"/>
  <c r="D175" i="12" a="1"/>
  <c r="D175" i="12" s="1"/>
  <c r="N175" i="12"/>
  <c r="L175" i="12"/>
  <c r="J175" i="12"/>
  <c r="H175" i="12"/>
  <c r="D158" i="12" a="1"/>
  <c r="D158" i="12" s="1"/>
  <c r="N158" i="12"/>
  <c r="L158" i="12"/>
  <c r="J158" i="12"/>
  <c r="H158" i="12"/>
  <c r="D157" i="12" a="1"/>
  <c r="D157" i="12" s="1"/>
  <c r="N157" i="12"/>
  <c r="L157" i="12"/>
  <c r="J157" i="12"/>
  <c r="H157" i="12"/>
  <c r="D155" i="12" a="1"/>
  <c r="D155" i="12" s="1"/>
  <c r="N155" i="12"/>
  <c r="L155" i="12"/>
  <c r="J155" i="12"/>
  <c r="H155" i="12"/>
  <c r="D156" i="12" a="1"/>
  <c r="D156" i="12" s="1"/>
  <c r="N156" i="12"/>
  <c r="L156" i="12"/>
  <c r="J156" i="12"/>
  <c r="H156" i="12"/>
  <c r="D154" i="12" a="1"/>
  <c r="D154" i="12" s="1"/>
  <c r="N154" i="12"/>
  <c r="L154" i="12"/>
  <c r="J154" i="12"/>
  <c r="H154" i="12"/>
  <c r="D153" i="12" a="1"/>
  <c r="D153" i="12" s="1"/>
  <c r="N153" i="12"/>
  <c r="L153" i="12"/>
  <c r="J153" i="12"/>
  <c r="H153" i="12"/>
  <c r="D152" i="12" a="1"/>
  <c r="D152" i="12" s="1"/>
  <c r="N152" i="12"/>
  <c r="L152" i="12"/>
  <c r="J152" i="12"/>
  <c r="H152" i="12"/>
  <c r="D151" i="12" a="1"/>
  <c r="D151" i="12" s="1"/>
  <c r="N151" i="12"/>
  <c r="L151" i="12"/>
  <c r="J151" i="12"/>
  <c r="H151" i="12"/>
  <c r="D150" i="12" a="1"/>
  <c r="D150" i="12" s="1"/>
  <c r="N150" i="12"/>
  <c r="L150" i="12"/>
  <c r="J150" i="12"/>
  <c r="H150" i="12"/>
  <c r="D149" i="12" a="1"/>
  <c r="D149" i="12" s="1"/>
  <c r="N149" i="12"/>
  <c r="L149" i="12"/>
  <c r="J149" i="12"/>
  <c r="H149" i="12"/>
  <c r="D160" i="12" a="1"/>
  <c r="D160" i="12" s="1"/>
  <c r="N160" i="12"/>
  <c r="L160" i="12"/>
  <c r="J160" i="12"/>
  <c r="H160" i="12"/>
  <c r="D159" i="12" a="1"/>
  <c r="D159" i="12" s="1"/>
  <c r="L159" i="12"/>
  <c r="J159" i="12"/>
  <c r="H159" i="12"/>
  <c r="D148" i="12" a="1"/>
  <c r="D148" i="12" s="1"/>
  <c r="N148" i="12"/>
  <c r="L148" i="12"/>
  <c r="J148" i="12"/>
  <c r="H148" i="12"/>
  <c r="D147" i="12" a="1"/>
  <c r="D147" i="12" s="1"/>
  <c r="AF147" i="12"/>
  <c r="N147" i="12"/>
  <c r="L147" i="12"/>
  <c r="J147" i="12"/>
  <c r="H147" i="12"/>
  <c r="D146" i="12" a="1"/>
  <c r="D146" i="12" s="1"/>
  <c r="N146" i="12"/>
  <c r="L146" i="12"/>
  <c r="J146" i="12"/>
  <c r="H146" i="12"/>
  <c r="D145" i="12" a="1"/>
  <c r="D145" i="12" s="1"/>
  <c r="N145" i="12"/>
  <c r="L145" i="12"/>
  <c r="J145" i="12"/>
  <c r="H145" i="12"/>
  <c r="D144" i="12" a="1"/>
  <c r="D144" i="12" s="1"/>
  <c r="AF144" i="12"/>
  <c r="N144" i="12"/>
  <c r="L144" i="12"/>
  <c r="J144" i="12"/>
  <c r="H144" i="12"/>
  <c r="D143" i="12" a="1"/>
  <c r="D143" i="12" s="1"/>
  <c r="N143" i="12"/>
  <c r="L143" i="12"/>
  <c r="J143" i="12"/>
  <c r="H143" i="12"/>
  <c r="D142" i="12" a="1"/>
  <c r="D142" i="12" s="1"/>
  <c r="N142" i="12"/>
  <c r="L142" i="12"/>
  <c r="J142" i="12"/>
  <c r="H142" i="12"/>
  <c r="D141" i="12" a="1"/>
  <c r="D141" i="12" s="1"/>
  <c r="AF141" i="12"/>
  <c r="N141" i="12"/>
  <c r="L141" i="12"/>
  <c r="J141" i="12"/>
  <c r="H141" i="12"/>
  <c r="D183" i="12" a="1"/>
  <c r="D183" i="12" s="1"/>
  <c r="N183" i="12"/>
  <c r="L183" i="12"/>
  <c r="J183" i="12"/>
  <c r="H183" i="12"/>
  <c r="D137" i="12" a="1"/>
  <c r="D137" i="12" s="1"/>
  <c r="N137" i="12"/>
  <c r="L137" i="12"/>
  <c r="J137" i="12"/>
  <c r="H137" i="12"/>
  <c r="D136" i="12" a="1"/>
  <c r="D136" i="12" s="1"/>
  <c r="N136" i="12"/>
  <c r="L136" i="12"/>
  <c r="J136" i="12"/>
  <c r="H136" i="12"/>
  <c r="D135" i="12" a="1"/>
  <c r="D135" i="12" s="1"/>
  <c r="AF135" i="12"/>
  <c r="N135" i="12"/>
  <c r="L135" i="12"/>
  <c r="J135" i="12"/>
  <c r="H135" i="12"/>
  <c r="D134" i="12" a="1"/>
  <c r="D134" i="12" s="1"/>
  <c r="N134" i="12"/>
  <c r="L134" i="12"/>
  <c r="J134" i="12"/>
  <c r="H134" i="12"/>
  <c r="D133" i="12" a="1"/>
  <c r="D133" i="12" s="1"/>
  <c r="N133" i="12"/>
  <c r="L133" i="12"/>
  <c r="J133" i="12"/>
  <c r="H133" i="12"/>
  <c r="D132" i="12" a="1"/>
  <c r="D132" i="12" s="1"/>
  <c r="AF132" i="12"/>
  <c r="N132" i="12"/>
  <c r="L132" i="12"/>
  <c r="J132" i="12"/>
  <c r="H132" i="12"/>
  <c r="D131" i="12" a="1"/>
  <c r="D131" i="12" s="1"/>
  <c r="N131" i="12"/>
  <c r="L131" i="12"/>
  <c r="J131" i="12"/>
  <c r="H131" i="12"/>
  <c r="D130" i="12" a="1"/>
  <c r="D130" i="12" s="1"/>
  <c r="N130" i="12"/>
  <c r="L130" i="12"/>
  <c r="J130" i="12"/>
  <c r="H130" i="12"/>
  <c r="D129" i="12" a="1"/>
  <c r="D129" i="12" s="1"/>
  <c r="N129" i="12"/>
  <c r="L129" i="12"/>
  <c r="J129" i="12"/>
  <c r="H129" i="12"/>
  <c r="D128" i="12" a="1"/>
  <c r="D128" i="12" s="1"/>
  <c r="N128" i="12"/>
  <c r="L128" i="12"/>
  <c r="J128" i="12"/>
  <c r="H128" i="12"/>
  <c r="D127" i="12" a="1"/>
  <c r="D127" i="12" s="1"/>
  <c r="N127" i="12"/>
  <c r="L127" i="12"/>
  <c r="J127" i="12"/>
  <c r="H127" i="12"/>
  <c r="D126" i="12" a="1"/>
  <c r="D126" i="12" s="1"/>
  <c r="N126" i="12"/>
  <c r="L126" i="12"/>
  <c r="J126" i="12"/>
  <c r="H126" i="12"/>
  <c r="D125" i="12" a="1"/>
  <c r="D125" i="12" s="1"/>
  <c r="N125" i="12"/>
  <c r="L125" i="12"/>
  <c r="J125" i="12"/>
  <c r="H125" i="12"/>
  <c r="D124" i="12" a="1"/>
  <c r="D124" i="12" s="1"/>
  <c r="N124" i="12"/>
  <c r="L124" i="12"/>
  <c r="J124" i="12"/>
  <c r="H124" i="12"/>
  <c r="D123" i="12" a="1"/>
  <c r="D123" i="12" s="1"/>
  <c r="N123" i="12"/>
  <c r="L123" i="12"/>
  <c r="J123" i="12"/>
  <c r="H123" i="12"/>
  <c r="D122" i="12" a="1"/>
  <c r="D122" i="12" s="1"/>
  <c r="N122" i="12"/>
  <c r="L122" i="12"/>
  <c r="J122" i="12"/>
  <c r="H122" i="12"/>
  <c r="D121" i="12" a="1"/>
  <c r="D121" i="12" s="1"/>
  <c r="N121" i="12"/>
  <c r="L121" i="12"/>
  <c r="J121" i="12"/>
  <c r="H121" i="12"/>
  <c r="D120" i="12" a="1"/>
  <c r="D120" i="12" s="1"/>
  <c r="N120" i="12"/>
  <c r="L120" i="12"/>
  <c r="J120" i="12"/>
  <c r="H120" i="12"/>
  <c r="D119" i="12" a="1"/>
  <c r="D119" i="12" s="1"/>
  <c r="N119" i="12"/>
  <c r="L119" i="12"/>
  <c r="J119" i="12"/>
  <c r="H119" i="12"/>
  <c r="D118" i="12" a="1"/>
  <c r="D118" i="12" s="1"/>
  <c r="N118" i="12"/>
  <c r="L118" i="12"/>
  <c r="J118" i="12"/>
  <c r="H118" i="12"/>
  <c r="D117" i="12" a="1"/>
  <c r="D117" i="12" s="1"/>
  <c r="N117" i="12"/>
  <c r="L117" i="12"/>
  <c r="J117" i="12"/>
  <c r="H117" i="12"/>
  <c r="D116" i="12" a="1"/>
  <c r="D116" i="12" s="1"/>
  <c r="N116" i="12"/>
  <c r="L116" i="12"/>
  <c r="J116" i="12"/>
  <c r="H116" i="12"/>
  <c r="D115" i="12" a="1"/>
  <c r="D115" i="12" s="1"/>
  <c r="N115" i="12"/>
  <c r="L115" i="12"/>
  <c r="J115" i="12"/>
  <c r="H115" i="12"/>
  <c r="D114" i="12" a="1"/>
  <c r="D114" i="12" s="1"/>
  <c r="N114" i="12"/>
  <c r="L114" i="12"/>
  <c r="J114" i="12"/>
  <c r="H114" i="12"/>
  <c r="D113" i="12" a="1"/>
  <c r="D113" i="12" s="1"/>
  <c r="N113" i="12"/>
  <c r="L113" i="12"/>
  <c r="J113" i="12"/>
  <c r="H113" i="12"/>
  <c r="D112" i="12" a="1"/>
  <c r="D112" i="12" s="1"/>
  <c r="N112" i="12"/>
  <c r="L112" i="12"/>
  <c r="J112" i="12"/>
  <c r="H112" i="12"/>
  <c r="D140" i="12" a="1"/>
  <c r="D140" i="12" s="1"/>
  <c r="N140" i="12"/>
  <c r="L140" i="12"/>
  <c r="J140" i="12"/>
  <c r="H140" i="12"/>
  <c r="D139" i="12" a="1"/>
  <c r="D139" i="12" s="1"/>
  <c r="N139" i="12"/>
  <c r="L139" i="12"/>
  <c r="J139" i="12"/>
  <c r="H139" i="12"/>
  <c r="D138" i="12" a="1"/>
  <c r="D138" i="12" s="1"/>
  <c r="N138" i="12"/>
  <c r="L138" i="12"/>
  <c r="J138" i="12"/>
  <c r="H138" i="12"/>
  <c r="D111" i="12" a="1"/>
  <c r="D111" i="12" s="1"/>
  <c r="N111" i="12"/>
  <c r="L111" i="12"/>
  <c r="J111" i="12"/>
  <c r="H111" i="12"/>
  <c r="D110" i="12" a="1"/>
  <c r="D110" i="12" s="1"/>
  <c r="N110" i="12"/>
  <c r="L110" i="12"/>
  <c r="J110" i="12"/>
  <c r="H110" i="12"/>
  <c r="D109" i="12" a="1"/>
  <c r="D109" i="12" s="1"/>
  <c r="N109" i="12"/>
  <c r="L109" i="12"/>
  <c r="J109" i="12"/>
  <c r="H109" i="12"/>
  <c r="D108" i="12" a="1"/>
  <c r="D108" i="12" s="1"/>
  <c r="N108" i="12"/>
  <c r="L108" i="12"/>
  <c r="J108" i="12"/>
  <c r="H108" i="12"/>
  <c r="D107" i="12" a="1"/>
  <c r="D107" i="12" s="1"/>
  <c r="N107" i="12"/>
  <c r="L107" i="12"/>
  <c r="J107" i="12"/>
  <c r="H107" i="12"/>
  <c r="D106" i="12" a="1"/>
  <c r="D106" i="12" s="1"/>
  <c r="N106" i="12"/>
  <c r="L106" i="12"/>
  <c r="J106" i="12"/>
  <c r="H106" i="12"/>
  <c r="D105" i="12" a="1"/>
  <c r="D105" i="12" s="1"/>
  <c r="N105" i="12"/>
  <c r="L105" i="12"/>
  <c r="J105" i="12"/>
  <c r="H105" i="12"/>
  <c r="D104" i="12" a="1"/>
  <c r="D104" i="12" s="1"/>
  <c r="N104" i="12"/>
  <c r="L104" i="12"/>
  <c r="J104" i="12"/>
  <c r="H104" i="12"/>
  <c r="D103" i="12" a="1"/>
  <c r="D103" i="12" s="1"/>
  <c r="N103" i="12"/>
  <c r="L103" i="12"/>
  <c r="J103" i="12"/>
  <c r="H103" i="12"/>
  <c r="D102" i="12" a="1"/>
  <c r="D102" i="12" s="1"/>
  <c r="N102" i="12"/>
  <c r="L102" i="12"/>
  <c r="J102" i="12"/>
  <c r="H102" i="12"/>
  <c r="D101" i="12" a="1"/>
  <c r="D101" i="12" s="1"/>
  <c r="N101" i="12"/>
  <c r="L101" i="12"/>
  <c r="J101" i="12"/>
  <c r="H101" i="12"/>
  <c r="D100" i="12" a="1"/>
  <c r="D100" i="12" s="1"/>
  <c r="N100" i="12"/>
  <c r="L100" i="12"/>
  <c r="J100" i="12"/>
  <c r="H100" i="12"/>
  <c r="D99" i="12" a="1"/>
  <c r="D99" i="12" s="1"/>
  <c r="N99" i="12"/>
  <c r="L99" i="12"/>
  <c r="J99" i="12"/>
  <c r="H99" i="12"/>
  <c r="D98" i="12" a="1"/>
  <c r="D98" i="12" s="1"/>
  <c r="N98" i="12"/>
  <c r="L98" i="12"/>
  <c r="J98" i="12"/>
  <c r="H98" i="12"/>
  <c r="D97" i="12" a="1"/>
  <c r="D97" i="12" s="1"/>
  <c r="N97" i="12"/>
  <c r="L97" i="12"/>
  <c r="J97" i="12"/>
  <c r="H97" i="12"/>
  <c r="D96" i="12" a="1"/>
  <c r="D96" i="12" s="1"/>
  <c r="N96" i="12"/>
  <c r="L96" i="12"/>
  <c r="J96" i="12"/>
  <c r="H96" i="12"/>
  <c r="D95" i="12" a="1"/>
  <c r="D95" i="12" s="1"/>
  <c r="N95" i="12"/>
  <c r="L95" i="12"/>
  <c r="J95" i="12"/>
  <c r="H95" i="12"/>
  <c r="D94" i="12" a="1"/>
  <c r="D94" i="12" s="1"/>
  <c r="N94" i="12"/>
  <c r="L94" i="12"/>
  <c r="J94" i="12"/>
  <c r="H94" i="12"/>
  <c r="D93" i="12" a="1"/>
  <c r="D93" i="12" s="1"/>
  <c r="N93" i="12"/>
  <c r="L93" i="12"/>
  <c r="J93" i="12"/>
  <c r="H93" i="12"/>
  <c r="D92" i="12" a="1"/>
  <c r="D92" i="12" s="1"/>
  <c r="N92" i="12"/>
  <c r="L92" i="12"/>
  <c r="J92" i="12"/>
  <c r="H92" i="12"/>
  <c r="D91" i="12" a="1"/>
  <c r="D91" i="12" s="1"/>
  <c r="N91" i="12"/>
  <c r="L91" i="12"/>
  <c r="J91" i="12"/>
  <c r="H91" i="12"/>
  <c r="D90" i="12" a="1"/>
  <c r="D90" i="12" s="1"/>
  <c r="N90" i="12"/>
  <c r="L90" i="12"/>
  <c r="J90" i="12"/>
  <c r="H90" i="12"/>
  <c r="D89" i="12" a="1"/>
  <c r="D89" i="12" s="1"/>
  <c r="N89" i="12"/>
  <c r="L89" i="12"/>
  <c r="J89" i="12"/>
  <c r="H89" i="12"/>
  <c r="D88" i="12" a="1"/>
  <c r="D88" i="12" s="1"/>
  <c r="N88" i="12"/>
  <c r="L88" i="12"/>
  <c r="J88" i="12"/>
  <c r="H88" i="12"/>
  <c r="D87" i="12" a="1"/>
  <c r="D87" i="12" s="1"/>
  <c r="N87" i="12"/>
  <c r="L87" i="12"/>
  <c r="J87" i="12"/>
  <c r="H87" i="12"/>
  <c r="D86" i="12" a="1"/>
  <c r="D86" i="12" s="1"/>
  <c r="N86" i="12"/>
  <c r="L86" i="12"/>
  <c r="J86" i="12"/>
  <c r="H86" i="12"/>
  <c r="D85" i="12" a="1"/>
  <c r="D85" i="12" s="1"/>
  <c r="N85" i="12"/>
  <c r="L85" i="12"/>
  <c r="J85" i="12"/>
  <c r="H85" i="12"/>
  <c r="D84" i="12" a="1"/>
  <c r="D84" i="12" s="1"/>
  <c r="N84" i="12"/>
  <c r="L84" i="12"/>
  <c r="J84" i="12"/>
  <c r="H84" i="12"/>
  <c r="D83" i="12" a="1"/>
  <c r="D83" i="12" s="1"/>
  <c r="N83" i="12"/>
  <c r="L83" i="12"/>
  <c r="J83" i="12"/>
  <c r="H83" i="12"/>
  <c r="D82" i="12" a="1"/>
  <c r="D82" i="12" s="1"/>
  <c r="AF82" i="12"/>
  <c r="N82" i="12"/>
  <c r="L82" i="12"/>
  <c r="J82" i="12"/>
  <c r="H82" i="12"/>
  <c r="D81" i="12" a="1"/>
  <c r="D81" i="12" s="1"/>
  <c r="N81" i="12"/>
  <c r="L81" i="12"/>
  <c r="J81" i="12"/>
  <c r="H81" i="12"/>
  <c r="D80" i="12" a="1"/>
  <c r="D80" i="12" s="1"/>
  <c r="N80" i="12"/>
  <c r="L80" i="12"/>
  <c r="J80" i="12"/>
  <c r="H80" i="12"/>
  <c r="D79" i="12" a="1"/>
  <c r="D79" i="12" s="1"/>
  <c r="AF79" i="12"/>
  <c r="N79" i="12"/>
  <c r="L79" i="12"/>
  <c r="J79" i="12"/>
  <c r="H79" i="12"/>
  <c r="D78" i="12" a="1"/>
  <c r="D78" i="12" s="1"/>
  <c r="N78" i="12"/>
  <c r="L78" i="12"/>
  <c r="J78" i="12"/>
  <c r="H78" i="12"/>
  <c r="D77" i="12" a="1"/>
  <c r="D77" i="12" s="1"/>
  <c r="N77" i="12"/>
  <c r="L77" i="12"/>
  <c r="J77" i="12"/>
  <c r="H77" i="12"/>
  <c r="D76" i="12" a="1"/>
  <c r="D76" i="12" s="1"/>
  <c r="N76" i="12"/>
  <c r="L76" i="12"/>
  <c r="J76" i="12"/>
  <c r="H76" i="12"/>
  <c r="D75" i="12" a="1"/>
  <c r="D75" i="12" s="1"/>
  <c r="N75" i="12"/>
  <c r="L75" i="12"/>
  <c r="J75" i="12"/>
  <c r="H75" i="12"/>
  <c r="D74" i="12" a="1"/>
  <c r="D74" i="12" s="1"/>
  <c r="AF74" i="12"/>
  <c r="N74" i="12"/>
  <c r="L74" i="12"/>
  <c r="J74" i="12"/>
  <c r="H74" i="12"/>
  <c r="D73" i="12" a="1"/>
  <c r="D73" i="12" s="1"/>
  <c r="N73" i="12"/>
  <c r="L73" i="12"/>
  <c r="J73" i="12"/>
  <c r="H73" i="12"/>
  <c r="D72" i="12" a="1"/>
  <c r="D72" i="12" s="1"/>
  <c r="N72" i="12"/>
  <c r="L72" i="12"/>
  <c r="J72" i="12"/>
  <c r="H72" i="12"/>
  <c r="D71" i="12" a="1"/>
  <c r="D71" i="12" s="1"/>
  <c r="AF71" i="12"/>
  <c r="N71" i="12"/>
  <c r="L71" i="12"/>
  <c r="J71" i="12"/>
  <c r="H71" i="12"/>
  <c r="D70" i="12" a="1"/>
  <c r="D70" i="12" s="1"/>
  <c r="N70" i="12"/>
  <c r="L70" i="12"/>
  <c r="J70" i="12"/>
  <c r="H70" i="12"/>
  <c r="D69" i="12" a="1"/>
  <c r="D69" i="12" s="1"/>
  <c r="N69" i="12"/>
  <c r="L69" i="12"/>
  <c r="J69" i="12"/>
  <c r="H69" i="12"/>
  <c r="D68" i="12" a="1"/>
  <c r="D68" i="12" s="1"/>
  <c r="AF68" i="12"/>
  <c r="N68" i="12"/>
  <c r="L68" i="12"/>
  <c r="J68" i="12"/>
  <c r="H68" i="12"/>
  <c r="D67" i="12" a="1"/>
  <c r="D67" i="12" s="1"/>
  <c r="N67" i="12"/>
  <c r="L67" i="12"/>
  <c r="J67" i="12"/>
  <c r="H67" i="12"/>
  <c r="D66" i="12" a="1"/>
  <c r="D66" i="12" s="1"/>
  <c r="N66" i="12"/>
  <c r="L66" i="12"/>
  <c r="J66" i="12"/>
  <c r="H66" i="12"/>
  <c r="D65" i="12" a="1"/>
  <c r="D65" i="12" s="1"/>
  <c r="AF65" i="12"/>
  <c r="N65" i="12"/>
  <c r="L65" i="12"/>
  <c r="J65" i="12"/>
  <c r="H65" i="12"/>
  <c r="D64" i="12" a="1"/>
  <c r="D64" i="12" s="1"/>
  <c r="N64" i="12"/>
  <c r="L64" i="12"/>
  <c r="J64" i="12"/>
  <c r="H64" i="12"/>
  <c r="D63" i="12" a="1"/>
  <c r="D63" i="12" s="1"/>
  <c r="N63" i="12"/>
  <c r="L63" i="12"/>
  <c r="J63" i="12"/>
  <c r="H63" i="12"/>
  <c r="D62" i="12" a="1"/>
  <c r="D62" i="12" s="1"/>
  <c r="AF62" i="12"/>
  <c r="N62" i="12"/>
  <c r="L62" i="12"/>
  <c r="J62" i="12"/>
  <c r="H62" i="12"/>
  <c r="D61" i="12" a="1"/>
  <c r="D61" i="12" s="1"/>
  <c r="N61" i="12"/>
  <c r="L61" i="12"/>
  <c r="J61" i="12"/>
  <c r="H61" i="12"/>
  <c r="D60" i="12" a="1"/>
  <c r="D60" i="12" s="1"/>
  <c r="N60" i="12"/>
  <c r="L60" i="12"/>
  <c r="J60" i="12"/>
  <c r="H60" i="12"/>
  <c r="D59" i="12" a="1"/>
  <c r="D59" i="12" s="1"/>
  <c r="AF59" i="12"/>
  <c r="N59" i="12"/>
  <c r="L59" i="12"/>
  <c r="J59" i="12"/>
  <c r="H59" i="12"/>
  <c r="D58" i="12" a="1"/>
  <c r="D58" i="12" s="1"/>
  <c r="N58" i="12"/>
  <c r="L58" i="12"/>
  <c r="J58" i="12"/>
  <c r="H58" i="12"/>
  <c r="D57" i="12" a="1"/>
  <c r="D57" i="12" s="1"/>
  <c r="N57" i="12"/>
  <c r="L57" i="12"/>
  <c r="J57" i="12"/>
  <c r="H57" i="12"/>
  <c r="D56" i="12" a="1"/>
  <c r="D56" i="12" s="1"/>
  <c r="AF56" i="12"/>
  <c r="N56" i="12"/>
  <c r="L56" i="12"/>
  <c r="J56" i="12"/>
  <c r="H56" i="12"/>
  <c r="D55" i="12" a="1"/>
  <c r="D55" i="12" s="1"/>
  <c r="N55" i="12"/>
  <c r="L55" i="12"/>
  <c r="J55" i="12"/>
  <c r="H55" i="12"/>
  <c r="D54" i="12" a="1"/>
  <c r="D54" i="12" s="1"/>
  <c r="AF54" i="12"/>
  <c r="N54" i="12"/>
  <c r="L54" i="12"/>
  <c r="J54" i="12"/>
  <c r="H54" i="12"/>
  <c r="D53" i="12" a="1"/>
  <c r="D53" i="12" s="1"/>
  <c r="N53" i="12"/>
  <c r="L53" i="12"/>
  <c r="J53" i="12"/>
  <c r="H53" i="12"/>
  <c r="D52" i="12" a="1"/>
  <c r="D52" i="12" s="1"/>
  <c r="N52" i="12"/>
  <c r="L52" i="12"/>
  <c r="J52" i="12"/>
  <c r="H52" i="12"/>
  <c r="D51" i="12" a="1"/>
  <c r="D51" i="12" s="1"/>
  <c r="N51" i="12"/>
  <c r="J51" i="12"/>
  <c r="H51" i="12"/>
  <c r="D50" i="12" a="1"/>
  <c r="D50" i="12" s="1"/>
  <c r="N50" i="12"/>
  <c r="J50" i="12"/>
  <c r="H50" i="12"/>
  <c r="D46" i="12" a="1"/>
  <c r="D46" i="12" s="1"/>
  <c r="N46" i="12"/>
  <c r="L46" i="12"/>
  <c r="J46" i="12"/>
  <c r="H46" i="12"/>
  <c r="D45" i="12" a="1"/>
  <c r="D45" i="12" s="1"/>
  <c r="N45" i="12"/>
  <c r="L45" i="12"/>
  <c r="J45" i="12"/>
  <c r="H45" i="12"/>
  <c r="D44" i="12" a="1"/>
  <c r="D44" i="12" s="1"/>
  <c r="N44" i="12"/>
  <c r="L44" i="12"/>
  <c r="J44" i="12"/>
  <c r="H44" i="12"/>
  <c r="D43" i="12" a="1"/>
  <c r="D43" i="12" s="1"/>
  <c r="N43" i="12"/>
  <c r="L43" i="12"/>
  <c r="J43" i="12"/>
  <c r="H43" i="12"/>
  <c r="D42" i="12" a="1"/>
  <c r="D42" i="12" s="1"/>
  <c r="N42" i="12"/>
  <c r="L42" i="12"/>
  <c r="J42" i="12"/>
  <c r="H42" i="12"/>
  <c r="D41" i="12" a="1"/>
  <c r="D41" i="12" s="1"/>
  <c r="N41" i="12"/>
  <c r="L41" i="12"/>
  <c r="J41" i="12"/>
  <c r="H41" i="12"/>
  <c r="D40" i="12" a="1"/>
  <c r="D40" i="12" s="1"/>
  <c r="AF40" i="12"/>
  <c r="N40" i="12"/>
  <c r="L40" i="12"/>
  <c r="J40" i="12"/>
  <c r="H40" i="12"/>
  <c r="D39" i="12" a="1"/>
  <c r="D39" i="12" s="1"/>
  <c r="N39" i="12"/>
  <c r="L39" i="12"/>
  <c r="J39" i="12"/>
  <c r="H39" i="12"/>
  <c r="D38" i="12" a="1"/>
  <c r="D38" i="12" s="1"/>
  <c r="N38" i="12"/>
  <c r="L38" i="12"/>
  <c r="J38" i="12"/>
  <c r="H38" i="12"/>
  <c r="D37" i="12" a="1"/>
  <c r="D37" i="12" s="1"/>
  <c r="AF37" i="12"/>
  <c r="N37" i="12"/>
  <c r="L37" i="12"/>
  <c r="J37" i="12"/>
  <c r="H37" i="12"/>
  <c r="D36" i="12" a="1"/>
  <c r="D36" i="12" s="1"/>
  <c r="N36" i="12"/>
  <c r="L36" i="12"/>
  <c r="J36" i="12"/>
  <c r="H36" i="12"/>
  <c r="D35" i="12" a="1"/>
  <c r="D35" i="12" s="1"/>
  <c r="N35" i="12"/>
  <c r="L35" i="12"/>
  <c r="J35" i="12"/>
  <c r="H35" i="12"/>
  <c r="D34" i="12" a="1"/>
  <c r="D34" i="12" s="1"/>
  <c r="AF34" i="12"/>
  <c r="N34" i="12"/>
  <c r="L34" i="12"/>
  <c r="J34" i="12"/>
  <c r="H34" i="12"/>
  <c r="D49" i="12" a="1"/>
  <c r="D49" i="12" s="1"/>
  <c r="L49" i="12"/>
  <c r="J49" i="12"/>
  <c r="H49" i="12"/>
  <c r="D48" i="12" a="1"/>
  <c r="D48" i="12" s="1"/>
  <c r="L48" i="12"/>
  <c r="J48" i="12"/>
  <c r="H48" i="12"/>
  <c r="D47" i="12" a="1"/>
  <c r="D47" i="12" s="1"/>
  <c r="L47" i="12"/>
  <c r="J47" i="12"/>
  <c r="H47" i="12"/>
  <c r="D30" i="12" a="1"/>
  <c r="D30" i="12" s="1"/>
  <c r="N30" i="12"/>
  <c r="L30" i="12"/>
  <c r="J30" i="12"/>
  <c r="H30" i="12"/>
  <c r="D29" i="12" a="1"/>
  <c r="D29" i="12" s="1"/>
  <c r="N29" i="12"/>
  <c r="L29" i="12"/>
  <c r="J29" i="12"/>
  <c r="H29" i="12"/>
  <c r="D28" i="12" a="1"/>
  <c r="D28" i="12" s="1"/>
  <c r="N28" i="12"/>
  <c r="L28" i="12"/>
  <c r="J28" i="12"/>
  <c r="H28" i="12"/>
  <c r="D27" i="12" a="1"/>
  <c r="D27" i="12" s="1"/>
  <c r="N27" i="12"/>
  <c r="L27" i="12"/>
  <c r="J27" i="12"/>
  <c r="H27" i="12"/>
  <c r="D26" i="12" a="1"/>
  <c r="D26" i="12" s="1"/>
  <c r="N26" i="12"/>
  <c r="L26" i="12"/>
  <c r="J26" i="12"/>
  <c r="H26" i="12"/>
  <c r="D25" i="12" a="1"/>
  <c r="D25" i="12" s="1"/>
  <c r="N25" i="12"/>
  <c r="L25" i="12"/>
  <c r="J25" i="12"/>
  <c r="H25" i="12"/>
  <c r="D24" i="12" a="1"/>
  <c r="D24" i="12" s="1"/>
  <c r="N24" i="12"/>
  <c r="L24" i="12"/>
  <c r="J24" i="12"/>
  <c r="H24" i="12"/>
  <c r="D23" i="12" a="1"/>
  <c r="D23" i="12" s="1"/>
  <c r="N23" i="12"/>
  <c r="L23" i="12"/>
  <c r="J23" i="12"/>
  <c r="H23" i="12"/>
  <c r="D22" i="12" a="1"/>
  <c r="D22" i="12" s="1"/>
  <c r="N22" i="12"/>
  <c r="L22" i="12"/>
  <c r="J22" i="12"/>
  <c r="H22" i="12"/>
  <c r="D21" i="12" a="1"/>
  <c r="D21" i="12" s="1"/>
  <c r="N21" i="12"/>
  <c r="L21" i="12"/>
  <c r="J21" i="12"/>
  <c r="H21" i="12"/>
  <c r="D20" i="12" a="1"/>
  <c r="D20" i="12" s="1"/>
  <c r="N20" i="12"/>
  <c r="L20" i="12"/>
  <c r="J20" i="12"/>
  <c r="H20" i="12"/>
  <c r="AG399" i="1"/>
  <c r="AF399" i="1"/>
  <c r="AH399" i="1" s="1"/>
  <c r="AG398" i="1"/>
  <c r="AF398" i="1"/>
  <c r="AH398" i="1" s="1"/>
  <c r="AG397" i="1"/>
  <c r="AF397" i="1"/>
  <c r="AH397" i="1" s="1"/>
  <c r="AG396" i="1"/>
  <c r="AF396" i="1"/>
  <c r="AH396" i="1" s="1"/>
  <c r="AG395" i="1"/>
  <c r="AF395" i="1"/>
  <c r="AH395" i="1" s="1"/>
  <c r="AG394" i="1"/>
  <c r="AF394" i="1"/>
  <c r="AH394" i="1" s="1"/>
  <c r="AG393" i="1"/>
  <c r="AF393" i="1"/>
  <c r="AH393" i="1" s="1"/>
  <c r="AG392" i="1"/>
  <c r="AF392" i="1"/>
  <c r="AH392" i="1" s="1"/>
  <c r="AG391" i="1"/>
  <c r="AF391" i="1"/>
  <c r="AH391" i="1" s="1"/>
  <c r="AG390" i="1"/>
  <c r="AF390" i="1"/>
  <c r="AH390" i="1" s="1"/>
  <c r="AG389" i="1"/>
  <c r="AF389" i="1"/>
  <c r="AH389" i="1" s="1"/>
  <c r="AG388" i="1"/>
  <c r="AF388" i="1"/>
  <c r="AH388" i="1" s="1"/>
  <c r="AG387" i="1"/>
  <c r="AF387" i="1"/>
  <c r="AH387" i="1" s="1"/>
  <c r="AG386" i="1"/>
  <c r="AF386" i="1"/>
  <c r="AH386" i="1" s="1"/>
  <c r="AG385" i="1"/>
  <c r="AF385" i="1"/>
  <c r="AH385" i="1" s="1"/>
  <c r="AG384" i="1"/>
  <c r="AF384" i="1"/>
  <c r="AH384" i="1" s="1"/>
  <c r="AG383" i="1"/>
  <c r="AF383" i="1"/>
  <c r="AH383" i="1" s="1"/>
  <c r="AG382" i="1"/>
  <c r="AF382" i="1"/>
  <c r="AH382" i="1" s="1"/>
  <c r="AG381" i="1"/>
  <c r="AF381" i="1"/>
  <c r="AH381" i="1" s="1"/>
  <c r="AG380" i="1"/>
  <c r="AF380" i="1"/>
  <c r="AH380" i="1" s="1"/>
  <c r="AG379" i="1"/>
  <c r="AF379" i="1"/>
  <c r="AH379" i="1" s="1"/>
  <c r="AG378" i="1"/>
  <c r="AF378" i="1"/>
  <c r="AH378" i="1" s="1"/>
  <c r="AG377" i="1"/>
  <c r="AF377" i="1"/>
  <c r="AH377" i="1" s="1"/>
  <c r="AG376" i="1"/>
  <c r="AF376" i="1"/>
  <c r="AH376" i="1" s="1"/>
  <c r="AG375" i="1"/>
  <c r="AF375" i="1"/>
  <c r="AH375" i="1" s="1"/>
  <c r="AG374" i="1"/>
  <c r="AF374" i="1"/>
  <c r="AH374" i="1" s="1"/>
  <c r="AG373" i="1"/>
  <c r="AF373" i="1"/>
  <c r="AH373" i="1" s="1"/>
  <c r="AG372" i="1"/>
  <c r="AF372" i="1"/>
  <c r="AH372" i="1" s="1"/>
  <c r="AG371" i="1"/>
  <c r="AF371" i="1"/>
  <c r="AH371" i="1" s="1"/>
  <c r="AG370" i="1"/>
  <c r="AF370" i="1"/>
  <c r="AH370" i="1" s="1"/>
  <c r="AG369" i="1"/>
  <c r="AF369" i="1"/>
  <c r="AH369" i="1" s="1"/>
  <c r="AG368" i="1"/>
  <c r="AF368" i="1"/>
  <c r="AH368" i="1" s="1"/>
  <c r="AG367" i="1"/>
  <c r="AF367" i="1"/>
  <c r="AH367" i="1" s="1"/>
  <c r="AG366" i="1"/>
  <c r="AF366" i="1"/>
  <c r="AH366" i="1" s="1"/>
  <c r="AG365" i="1"/>
  <c r="AF365" i="1"/>
  <c r="AH365" i="1" s="1"/>
  <c r="AG364" i="1"/>
  <c r="AF364" i="1"/>
  <c r="AH364" i="1" s="1"/>
  <c r="AG363" i="1"/>
  <c r="AF363" i="1"/>
  <c r="AH363" i="1" s="1"/>
  <c r="AG362" i="1"/>
  <c r="AF362" i="1"/>
  <c r="AH362" i="1" s="1"/>
  <c r="AG361" i="1"/>
  <c r="AF361" i="1"/>
  <c r="AH361" i="1" s="1"/>
  <c r="AG360" i="1"/>
  <c r="AF360" i="1"/>
  <c r="AH360" i="1" s="1"/>
  <c r="AG359" i="1"/>
  <c r="AF359" i="1"/>
  <c r="AH359" i="1" s="1"/>
  <c r="AG358" i="1"/>
  <c r="AF358" i="1"/>
  <c r="AH358" i="1" s="1"/>
  <c r="AG357" i="1"/>
  <c r="AF357" i="1"/>
  <c r="AH357" i="1" s="1"/>
  <c r="AG356" i="1"/>
  <c r="AF356" i="1"/>
  <c r="AH356" i="1" s="1"/>
  <c r="AG355" i="1"/>
  <c r="AF355" i="1"/>
  <c r="AH355" i="1" s="1"/>
  <c r="AG354" i="1"/>
  <c r="AF354" i="1"/>
  <c r="AH354" i="1" s="1"/>
  <c r="AG353" i="1"/>
  <c r="AF353" i="1"/>
  <c r="AH353" i="1" s="1"/>
  <c r="AG352" i="1"/>
  <c r="AF352" i="1"/>
  <c r="AH352" i="1" s="1"/>
  <c r="AG351" i="1"/>
  <c r="AF351" i="1"/>
  <c r="AH351" i="1" s="1"/>
  <c r="AG350" i="1"/>
  <c r="AF350" i="1"/>
  <c r="AH350" i="1" s="1"/>
  <c r="AG349" i="1"/>
  <c r="AF349" i="1"/>
  <c r="AH349" i="1" s="1"/>
  <c r="AG348" i="1"/>
  <c r="AF348" i="1"/>
  <c r="AH348" i="1" s="1"/>
  <c r="AG347" i="1"/>
  <c r="AF347" i="1"/>
  <c r="AH347" i="1" s="1"/>
  <c r="AG346" i="1"/>
  <c r="AF346" i="1"/>
  <c r="AH346" i="1" s="1"/>
  <c r="AG345" i="1"/>
  <c r="AF345" i="1"/>
  <c r="AH345" i="1" s="1"/>
  <c r="AG344" i="1"/>
  <c r="AF344" i="1"/>
  <c r="AH344" i="1" s="1"/>
  <c r="AG343" i="1"/>
  <c r="AF343" i="1"/>
  <c r="AH343" i="1" s="1"/>
  <c r="AG342" i="1"/>
  <c r="AF342" i="1"/>
  <c r="AH342" i="1" s="1"/>
  <c r="AG341" i="1"/>
  <c r="AF341" i="1"/>
  <c r="AH341" i="1" s="1"/>
  <c r="AG340" i="1"/>
  <c r="AF340" i="1"/>
  <c r="AH340" i="1" s="1"/>
  <c r="AG339" i="1"/>
  <c r="AF339" i="1"/>
  <c r="AH339" i="1" s="1"/>
  <c r="AG338" i="1"/>
  <c r="AF338" i="1"/>
  <c r="AH338" i="1" s="1"/>
  <c r="AG337" i="1"/>
  <c r="AF337" i="1"/>
  <c r="AH337" i="1" s="1"/>
  <c r="AG336" i="1"/>
  <c r="AF336" i="1"/>
  <c r="AH336" i="1" s="1"/>
  <c r="AG335" i="1"/>
  <c r="AF335" i="1"/>
  <c r="AH335" i="1" s="1"/>
  <c r="AG334" i="1"/>
  <c r="AF334" i="1"/>
  <c r="AH334" i="1" s="1"/>
  <c r="AG333" i="1"/>
  <c r="AF333" i="1"/>
  <c r="AH333" i="1" s="1"/>
  <c r="AG332" i="1"/>
  <c r="AF332" i="1"/>
  <c r="AH332" i="1" s="1"/>
  <c r="AG331" i="1"/>
  <c r="AF331" i="1"/>
  <c r="AH331" i="1" s="1"/>
  <c r="AG330" i="1"/>
  <c r="AF330" i="1"/>
  <c r="AH330" i="1" s="1"/>
  <c r="AG329" i="1"/>
  <c r="AF329" i="1"/>
  <c r="AH329" i="1" s="1"/>
  <c r="AG328" i="1"/>
  <c r="AF328" i="1"/>
  <c r="AH328" i="1" s="1"/>
  <c r="AG327" i="1"/>
  <c r="AF327" i="1"/>
  <c r="AH327" i="1" s="1"/>
  <c r="AG326" i="1"/>
  <c r="AF326" i="1"/>
  <c r="AH326" i="1" s="1"/>
  <c r="AG325" i="1"/>
  <c r="AF325" i="1"/>
  <c r="AH325" i="1" s="1"/>
  <c r="AG324" i="1"/>
  <c r="AF324" i="1"/>
  <c r="AH324" i="1" s="1"/>
  <c r="AG323" i="1"/>
  <c r="AF323" i="1"/>
  <c r="AH323" i="1" s="1"/>
  <c r="AG322" i="1"/>
  <c r="AF322" i="1"/>
  <c r="AH322" i="1" s="1"/>
  <c r="AG321" i="1"/>
  <c r="AF321" i="1"/>
  <c r="AH321" i="1" s="1"/>
  <c r="AG320" i="1"/>
  <c r="AF320" i="1"/>
  <c r="AH320" i="1" s="1"/>
  <c r="AG319" i="1"/>
  <c r="AF319" i="1"/>
  <c r="AH319" i="1" s="1"/>
  <c r="AG318" i="1"/>
  <c r="AF318" i="1"/>
  <c r="AH318" i="1" s="1"/>
  <c r="AG317" i="1"/>
  <c r="AF317" i="1"/>
  <c r="AH317" i="1" s="1"/>
  <c r="AG316" i="1"/>
  <c r="AF316" i="1"/>
  <c r="AH316" i="1" s="1"/>
  <c r="AG315" i="1"/>
  <c r="AF315" i="1"/>
  <c r="AH315" i="1" s="1"/>
  <c r="AG314" i="1"/>
  <c r="AF314" i="1"/>
  <c r="AH314" i="1" s="1"/>
  <c r="AG313" i="1"/>
  <c r="AF313" i="1"/>
  <c r="AH313" i="1" s="1"/>
  <c r="AG312" i="1"/>
  <c r="AF312" i="1"/>
  <c r="AH312" i="1" s="1"/>
  <c r="AG311" i="1"/>
  <c r="AF311" i="1"/>
  <c r="AH311" i="1" s="1"/>
  <c r="AG310" i="1"/>
  <c r="AF310" i="1"/>
  <c r="AH310" i="1" s="1"/>
  <c r="AG309" i="1"/>
  <c r="AF309" i="1"/>
  <c r="AH309" i="1" s="1"/>
  <c r="AG308" i="1"/>
  <c r="AF308" i="1"/>
  <c r="AH308" i="1" s="1"/>
  <c r="AG307" i="1"/>
  <c r="AF307" i="1"/>
  <c r="AH307" i="1" s="1"/>
  <c r="AG306" i="1"/>
  <c r="AF306" i="1"/>
  <c r="AH306" i="1" s="1"/>
  <c r="AG305" i="1"/>
  <c r="AF305" i="1"/>
  <c r="AH305" i="1" s="1"/>
  <c r="AG304" i="1"/>
  <c r="AF304" i="1"/>
  <c r="AH304" i="1" s="1"/>
  <c r="AG303" i="1"/>
  <c r="AF303" i="1"/>
  <c r="AH303" i="1" s="1"/>
  <c r="AG302" i="1"/>
  <c r="AF302" i="1"/>
  <c r="AH302" i="1" s="1"/>
  <c r="AG301" i="1"/>
  <c r="AF301" i="1"/>
  <c r="AH301" i="1" s="1"/>
  <c r="AG300" i="1"/>
  <c r="AF300" i="1"/>
  <c r="AH300" i="1" s="1"/>
  <c r="AG299" i="1"/>
  <c r="AF299" i="1"/>
  <c r="AH299" i="1" s="1"/>
  <c r="AG298" i="1"/>
  <c r="AF298" i="1"/>
  <c r="AH298" i="1" s="1"/>
  <c r="AG297" i="1"/>
  <c r="AF297" i="1"/>
  <c r="AH297" i="1" s="1"/>
  <c r="AG296" i="1"/>
  <c r="AF296" i="1"/>
  <c r="AH296" i="1" s="1"/>
  <c r="AG295" i="1"/>
  <c r="AF295" i="1"/>
  <c r="AH295" i="1" s="1"/>
  <c r="AG294" i="1"/>
  <c r="AF294" i="1"/>
  <c r="AH294" i="1" s="1"/>
  <c r="AG293" i="1"/>
  <c r="AF293" i="1"/>
  <c r="AH293" i="1" s="1"/>
  <c r="AG292" i="1"/>
  <c r="AF292" i="1"/>
  <c r="AH292" i="1" s="1"/>
  <c r="AG291" i="1"/>
  <c r="AF291" i="1"/>
  <c r="AH291" i="1" s="1"/>
  <c r="AG290" i="1"/>
  <c r="AF290" i="1"/>
  <c r="AH290" i="1" s="1"/>
  <c r="AG289" i="1"/>
  <c r="AF289" i="1"/>
  <c r="AH289" i="1" s="1"/>
  <c r="AG288" i="1"/>
  <c r="AF288" i="1"/>
  <c r="AH288" i="1" s="1"/>
  <c r="AG287" i="1"/>
  <c r="AF287" i="1"/>
  <c r="AH287" i="1" s="1"/>
  <c r="AG286" i="1"/>
  <c r="AF286" i="1"/>
  <c r="AH286" i="1" s="1"/>
  <c r="AG285" i="1"/>
  <c r="AF285" i="1"/>
  <c r="AH285" i="1" s="1"/>
  <c r="AG284" i="1"/>
  <c r="AF284" i="1"/>
  <c r="AH284" i="1" s="1"/>
  <c r="AG283" i="1"/>
  <c r="AF283" i="1"/>
  <c r="AH283" i="1" s="1"/>
  <c r="AG282" i="1"/>
  <c r="AF282" i="1"/>
  <c r="AH282" i="1" s="1"/>
  <c r="AG281" i="1"/>
  <c r="AF281" i="1"/>
  <c r="AH281" i="1" s="1"/>
  <c r="AG280" i="1"/>
  <c r="AF280" i="1"/>
  <c r="AH280" i="1" s="1"/>
  <c r="AG279" i="1"/>
  <c r="AF279" i="1"/>
  <c r="AH279" i="1" s="1"/>
  <c r="AG278" i="1"/>
  <c r="AF278" i="1"/>
  <c r="AH278" i="1" s="1"/>
  <c r="AG277" i="1"/>
  <c r="AF277" i="1"/>
  <c r="AH277" i="1" s="1"/>
  <c r="AG276" i="1"/>
  <c r="AF276" i="1"/>
  <c r="AH276" i="1" s="1"/>
  <c r="AG275" i="1"/>
  <c r="AF275" i="1"/>
  <c r="AH275" i="1" s="1"/>
  <c r="AG274" i="1"/>
  <c r="AF274" i="1"/>
  <c r="AH274" i="1" s="1"/>
  <c r="AG273" i="1"/>
  <c r="AF273" i="1"/>
  <c r="AH273" i="1" s="1"/>
  <c r="AG272" i="1"/>
  <c r="AF272" i="1"/>
  <c r="AH272" i="1" s="1"/>
  <c r="AG271" i="1"/>
  <c r="AF271" i="1"/>
  <c r="AH271" i="1" s="1"/>
  <c r="AG270" i="1"/>
  <c r="AF270" i="1"/>
  <c r="AH270" i="1" s="1"/>
  <c r="AG269" i="1"/>
  <c r="AF269" i="1"/>
  <c r="AH269" i="1" s="1"/>
  <c r="AG268" i="1"/>
  <c r="AF268" i="1"/>
  <c r="AH268" i="1" s="1"/>
  <c r="AG267" i="1"/>
  <c r="AF267" i="1"/>
  <c r="AH267" i="1" s="1"/>
  <c r="AG266" i="1"/>
  <c r="AF266" i="1"/>
  <c r="AH266" i="1" s="1"/>
  <c r="AG265" i="1"/>
  <c r="AF265" i="1"/>
  <c r="AH265" i="1" s="1"/>
  <c r="AG264" i="1"/>
  <c r="AF264" i="1"/>
  <c r="AH264" i="1" s="1"/>
  <c r="AG263" i="1"/>
  <c r="AF263" i="1"/>
  <c r="AH263" i="1" s="1"/>
  <c r="AG262" i="1"/>
  <c r="AF262" i="1"/>
  <c r="AH262" i="1" s="1"/>
  <c r="AG261" i="1"/>
  <c r="AF261" i="1"/>
  <c r="AH261" i="1" s="1"/>
  <c r="AG260" i="1"/>
  <c r="AF260" i="1"/>
  <c r="AH260" i="1" s="1"/>
  <c r="AG259" i="1"/>
  <c r="AF259" i="1"/>
  <c r="AH259" i="1" s="1"/>
  <c r="AG258" i="1"/>
  <c r="AF258" i="1"/>
  <c r="AH258" i="1" s="1"/>
  <c r="AG257" i="1"/>
  <c r="AF257" i="1"/>
  <c r="AH257" i="1" s="1"/>
  <c r="AG256" i="1"/>
  <c r="AF256" i="1"/>
  <c r="AH256" i="1" s="1"/>
  <c r="AG255" i="1"/>
  <c r="AF255" i="1"/>
  <c r="AH255" i="1" s="1"/>
  <c r="AG254" i="1"/>
  <c r="AF254" i="1"/>
  <c r="AH254" i="1" s="1"/>
  <c r="AG253" i="1"/>
  <c r="AF253" i="1"/>
  <c r="AH253" i="1" s="1"/>
  <c r="AG252" i="1"/>
  <c r="AF252" i="1"/>
  <c r="AH252" i="1" s="1"/>
  <c r="AG251" i="1"/>
  <c r="AF251" i="1"/>
  <c r="AH251" i="1" s="1"/>
  <c r="AG250" i="1"/>
  <c r="AF250" i="1"/>
  <c r="AH250" i="1" s="1"/>
  <c r="AG249" i="1"/>
  <c r="AF249" i="1"/>
  <c r="AH249" i="1" s="1"/>
  <c r="AG248" i="1"/>
  <c r="AF248" i="1"/>
  <c r="AH248" i="1" s="1"/>
  <c r="AG247" i="1"/>
  <c r="AF247" i="1"/>
  <c r="AH247" i="1" s="1"/>
  <c r="AG246" i="1"/>
  <c r="AF246" i="1"/>
  <c r="AH246" i="1" s="1"/>
  <c r="AG245" i="1"/>
  <c r="AF245" i="1"/>
  <c r="AH245" i="1" s="1"/>
  <c r="AG244" i="1"/>
  <c r="AF244" i="1"/>
  <c r="AH244" i="1" s="1"/>
  <c r="AG243" i="1"/>
  <c r="AF243" i="1"/>
  <c r="AH243" i="1" s="1"/>
  <c r="AG242" i="1"/>
  <c r="AF242" i="1"/>
  <c r="AH242" i="1" s="1"/>
  <c r="AG241" i="1"/>
  <c r="AF241" i="1"/>
  <c r="AH241" i="1" s="1"/>
  <c r="AG240" i="1"/>
  <c r="AF240" i="1"/>
  <c r="AH240" i="1" s="1"/>
  <c r="AG239" i="1"/>
  <c r="AF239" i="1"/>
  <c r="AH239" i="1" s="1"/>
  <c r="AG238" i="1"/>
  <c r="AF238" i="1"/>
  <c r="AH238" i="1" s="1"/>
  <c r="AG237" i="1"/>
  <c r="AF237" i="1"/>
  <c r="AH237" i="1" s="1"/>
  <c r="AG236" i="1"/>
  <c r="AF236" i="1"/>
  <c r="AH236" i="1" s="1"/>
  <c r="AG235" i="1"/>
  <c r="AF235" i="1"/>
  <c r="AH235" i="1" s="1"/>
  <c r="AG234" i="1"/>
  <c r="AF234" i="1"/>
  <c r="AH234" i="1" s="1"/>
  <c r="AG233" i="1"/>
  <c r="AF233" i="1"/>
  <c r="AH233" i="1" s="1"/>
  <c r="AG232" i="1"/>
  <c r="AF232" i="1"/>
  <c r="AH232" i="1" s="1"/>
  <c r="AG231" i="1"/>
  <c r="AF231" i="1"/>
  <c r="AH231" i="1" s="1"/>
  <c r="AG230" i="1"/>
  <c r="AF230" i="1"/>
  <c r="AH230" i="1" s="1"/>
  <c r="AG229" i="1"/>
  <c r="AF229" i="1"/>
  <c r="AH229" i="1" s="1"/>
  <c r="AG228" i="1"/>
  <c r="AF228" i="1"/>
  <c r="AH228" i="1" s="1"/>
  <c r="AG227" i="1"/>
  <c r="AF227" i="1"/>
  <c r="AH227" i="1" s="1"/>
  <c r="AG226" i="1"/>
  <c r="AF226" i="1"/>
  <c r="AH226" i="1" s="1"/>
  <c r="AG225" i="1"/>
  <c r="AF225" i="1"/>
  <c r="AH225" i="1" s="1"/>
  <c r="AG224" i="1"/>
  <c r="AF224" i="1"/>
  <c r="AH224" i="1" s="1"/>
  <c r="AG223" i="1"/>
  <c r="AF223" i="1"/>
  <c r="AH223" i="1" s="1"/>
  <c r="AG222" i="1"/>
  <c r="AF222" i="1"/>
  <c r="AH222" i="1" s="1"/>
  <c r="AG221" i="1"/>
  <c r="AF221" i="1"/>
  <c r="AH221" i="1" s="1"/>
  <c r="AG220" i="1"/>
  <c r="AF220" i="1"/>
  <c r="AH220" i="1" s="1"/>
  <c r="AG219" i="1"/>
  <c r="AF219" i="1"/>
  <c r="AH219" i="1" s="1"/>
  <c r="AG218" i="1"/>
  <c r="AF218" i="1"/>
  <c r="AH218" i="1" s="1"/>
  <c r="AG217" i="1"/>
  <c r="AF217" i="1"/>
  <c r="AH217" i="1" s="1"/>
  <c r="AG216" i="1"/>
  <c r="AF216" i="1"/>
  <c r="AH216" i="1" s="1"/>
  <c r="AG215" i="1"/>
  <c r="AF215" i="1"/>
  <c r="AH215" i="1" s="1"/>
  <c r="AG214" i="1"/>
  <c r="AF214" i="1"/>
  <c r="AH214" i="1" s="1"/>
  <c r="AG213" i="1"/>
  <c r="AF213" i="1"/>
  <c r="AH213" i="1" s="1"/>
  <c r="AG212" i="1"/>
  <c r="AF212" i="1"/>
  <c r="AH212" i="1" s="1"/>
  <c r="AG211" i="1"/>
  <c r="AF211" i="1"/>
  <c r="AH211" i="1" s="1"/>
  <c r="AG210" i="1"/>
  <c r="AF210" i="1"/>
  <c r="AH210" i="1" s="1"/>
  <c r="AG209" i="1"/>
  <c r="AF209" i="1"/>
  <c r="AH209" i="1" s="1"/>
  <c r="AG208" i="1"/>
  <c r="AF208" i="1"/>
  <c r="AH208" i="1" s="1"/>
  <c r="AG207" i="1"/>
  <c r="AF207" i="1"/>
  <c r="AH207" i="1" s="1"/>
  <c r="AG206" i="1"/>
  <c r="AF206" i="1"/>
  <c r="AH206" i="1" s="1"/>
  <c r="AG205" i="1"/>
  <c r="AF205" i="1"/>
  <c r="AH205" i="1" s="1"/>
  <c r="AG204" i="1"/>
  <c r="AF204" i="1"/>
  <c r="AH204" i="1" s="1"/>
  <c r="AG203" i="1"/>
  <c r="AF203" i="1"/>
  <c r="AH203" i="1" s="1"/>
  <c r="AG202" i="1"/>
  <c r="AF202" i="1"/>
  <c r="AH202" i="1" s="1"/>
  <c r="AG201" i="1"/>
  <c r="AF201" i="1"/>
  <c r="AH201" i="1" s="1"/>
  <c r="AG200" i="1"/>
  <c r="AF200" i="1"/>
  <c r="AH200" i="1" s="1"/>
  <c r="AG199" i="1"/>
  <c r="AF199" i="1"/>
  <c r="AH199" i="1" s="1"/>
  <c r="AG198" i="1"/>
  <c r="AF198" i="1"/>
  <c r="AH198" i="1" s="1"/>
  <c r="AG197" i="1"/>
  <c r="AF197" i="1"/>
  <c r="AH197" i="1" s="1"/>
  <c r="AG196" i="1"/>
  <c r="AF196" i="1"/>
  <c r="AH196" i="1" s="1"/>
  <c r="AG195" i="1"/>
  <c r="AF195" i="1"/>
  <c r="AH195" i="1" s="1"/>
  <c r="AG194" i="1"/>
  <c r="AF194" i="1"/>
  <c r="AH194" i="1" s="1"/>
  <c r="AG193" i="1"/>
  <c r="AF193" i="1"/>
  <c r="AH193" i="1" s="1"/>
  <c r="AG192" i="1"/>
  <c r="AF192" i="1"/>
  <c r="AH192" i="1" s="1"/>
  <c r="AG191" i="1"/>
  <c r="AF191" i="1"/>
  <c r="AH191" i="1" s="1"/>
  <c r="AG190" i="1"/>
  <c r="AF190" i="1"/>
  <c r="AH190" i="1" s="1"/>
  <c r="AG189" i="1"/>
  <c r="AF189" i="1"/>
  <c r="AH189" i="1" s="1"/>
  <c r="AG188" i="1"/>
  <c r="AF188" i="1"/>
  <c r="AH188" i="1" s="1"/>
  <c r="AG187" i="1"/>
  <c r="AF187" i="1"/>
  <c r="AH187" i="1" s="1"/>
  <c r="AG186" i="1"/>
  <c r="AF186" i="1"/>
  <c r="AH186" i="1" s="1"/>
  <c r="AG185" i="1"/>
  <c r="AF185" i="1"/>
  <c r="AH185" i="1" s="1"/>
  <c r="AG184" i="1"/>
  <c r="AF184" i="1"/>
  <c r="AH184" i="1" s="1"/>
  <c r="AG183" i="1"/>
  <c r="AF183" i="1"/>
  <c r="AH183" i="1" s="1"/>
  <c r="AG182" i="1"/>
  <c r="AF182" i="1"/>
  <c r="AH182" i="1" s="1"/>
  <c r="AG181" i="1"/>
  <c r="AF181" i="1"/>
  <c r="AH181" i="1" s="1"/>
  <c r="AG180" i="1"/>
  <c r="AF180" i="1"/>
  <c r="AH180" i="1" s="1"/>
  <c r="AG179" i="1"/>
  <c r="AF179" i="1"/>
  <c r="AH179" i="1" s="1"/>
  <c r="AG178" i="1"/>
  <c r="AF178" i="1"/>
  <c r="AH178" i="1" s="1"/>
  <c r="AG177" i="1"/>
  <c r="AF177" i="1"/>
  <c r="AH177" i="1" s="1"/>
  <c r="AG176" i="1"/>
  <c r="AF176" i="1"/>
  <c r="AH176" i="1" s="1"/>
  <c r="AG175" i="1"/>
  <c r="AF175" i="1"/>
  <c r="AH175" i="1" s="1"/>
  <c r="AG174" i="1"/>
  <c r="AF174" i="1"/>
  <c r="AH174" i="1" s="1"/>
  <c r="AG173" i="1"/>
  <c r="AF173" i="1"/>
  <c r="AH173" i="1" s="1"/>
  <c r="AG172" i="1"/>
  <c r="AF172" i="1"/>
  <c r="AH172" i="1" s="1"/>
  <c r="AG171" i="1"/>
  <c r="AF171" i="1"/>
  <c r="AH171" i="1" s="1"/>
  <c r="AG170" i="1"/>
  <c r="AF170" i="1"/>
  <c r="AH170" i="1" s="1"/>
  <c r="AG169" i="1"/>
  <c r="AF169" i="1"/>
  <c r="AH169" i="1" s="1"/>
  <c r="AG168" i="1"/>
  <c r="AF168" i="1"/>
  <c r="AH168" i="1" s="1"/>
  <c r="AG167" i="1"/>
  <c r="AF167" i="1"/>
  <c r="AH167" i="1" s="1"/>
  <c r="AG166" i="1"/>
  <c r="AF166" i="1"/>
  <c r="AH166" i="1" s="1"/>
  <c r="AG165" i="1"/>
  <c r="AF165" i="1"/>
  <c r="AH165" i="1" s="1"/>
  <c r="AG164" i="1"/>
  <c r="AF164" i="1"/>
  <c r="AH164" i="1" s="1"/>
  <c r="AG163" i="1"/>
  <c r="AF163" i="1"/>
  <c r="AH163" i="1" s="1"/>
  <c r="AG162" i="1"/>
  <c r="AF162" i="1"/>
  <c r="AH162" i="1" s="1"/>
  <c r="AG161" i="1"/>
  <c r="AF161" i="1"/>
  <c r="AH161" i="1" s="1"/>
  <c r="AG160" i="1"/>
  <c r="AF160" i="1"/>
  <c r="AH160" i="1" s="1"/>
  <c r="AG159" i="1"/>
  <c r="AF159" i="1"/>
  <c r="AH159" i="1" s="1"/>
  <c r="AG158" i="1"/>
  <c r="AF158" i="1"/>
  <c r="AH158" i="1" s="1"/>
  <c r="AG157" i="1"/>
  <c r="AF157" i="1"/>
  <c r="AH157" i="1" s="1"/>
  <c r="AG156" i="1"/>
  <c r="AF156" i="1"/>
  <c r="AH156" i="1" s="1"/>
  <c r="AG155" i="1"/>
  <c r="AF155" i="1"/>
  <c r="AH155" i="1" s="1"/>
  <c r="AG154" i="1"/>
  <c r="AF154" i="1"/>
  <c r="AH154" i="1" s="1"/>
  <c r="AG153" i="1"/>
  <c r="AF153" i="1"/>
  <c r="AH153" i="1" s="1"/>
  <c r="AG152" i="1"/>
  <c r="AF152" i="1"/>
  <c r="AH152" i="1" s="1"/>
  <c r="AG151" i="1"/>
  <c r="AF151" i="1"/>
  <c r="AH151" i="1" s="1"/>
  <c r="AG150" i="1"/>
  <c r="AF150" i="1"/>
  <c r="AH150" i="1" s="1"/>
  <c r="AG149" i="1"/>
  <c r="AF149" i="1"/>
  <c r="AH149" i="1" s="1"/>
  <c r="AG148" i="1"/>
  <c r="AF148" i="1"/>
  <c r="AH148" i="1" s="1"/>
  <c r="AG147" i="1"/>
  <c r="AF147" i="1"/>
  <c r="AH147" i="1" s="1"/>
  <c r="AG146" i="1"/>
  <c r="AF146" i="1"/>
  <c r="AH146" i="1" s="1"/>
  <c r="AG145" i="1"/>
  <c r="AF145" i="1"/>
  <c r="AH145" i="1" s="1"/>
  <c r="AG144" i="1"/>
  <c r="AF144" i="1"/>
  <c r="AH144" i="1" s="1"/>
  <c r="AG143" i="1"/>
  <c r="AF143" i="1"/>
  <c r="AH143" i="1" s="1"/>
  <c r="AG142" i="1"/>
  <c r="AF142" i="1"/>
  <c r="AH142" i="1" s="1"/>
  <c r="AG141" i="1"/>
  <c r="AF141" i="1"/>
  <c r="AH141" i="1" s="1"/>
  <c r="AG140" i="1"/>
  <c r="AF140" i="1"/>
  <c r="AH140" i="1" s="1"/>
  <c r="AG139" i="1"/>
  <c r="AF139" i="1"/>
  <c r="AH139" i="1" s="1"/>
  <c r="AG138" i="1"/>
  <c r="AF138" i="1"/>
  <c r="AH138" i="1" s="1"/>
  <c r="AG137" i="1"/>
  <c r="AF137" i="1"/>
  <c r="AH137" i="1" s="1"/>
  <c r="AG136" i="1"/>
  <c r="AF136" i="1"/>
  <c r="AH136" i="1" s="1"/>
  <c r="AG135" i="1"/>
  <c r="AF135" i="1"/>
  <c r="AH135" i="1" s="1"/>
  <c r="AG134" i="1"/>
  <c r="AF134" i="1"/>
  <c r="AH134" i="1" s="1"/>
  <c r="AG133" i="1"/>
  <c r="AF133" i="1"/>
  <c r="AH133" i="1" s="1"/>
  <c r="AG132" i="1"/>
  <c r="AF132" i="1"/>
  <c r="AH132" i="1" s="1"/>
  <c r="AG131" i="1"/>
  <c r="AF131" i="1"/>
  <c r="AH131" i="1" s="1"/>
  <c r="AG130" i="1"/>
  <c r="AF130" i="1"/>
  <c r="AH130" i="1" s="1"/>
  <c r="AG129" i="1"/>
  <c r="AF129" i="1"/>
  <c r="AH129" i="1" s="1"/>
  <c r="AG128" i="1"/>
  <c r="AF128" i="1"/>
  <c r="AH128" i="1" s="1"/>
  <c r="AG127" i="1"/>
  <c r="AF127" i="1"/>
  <c r="AH127" i="1" s="1"/>
  <c r="AG126" i="1"/>
  <c r="AF126" i="1"/>
  <c r="AH126" i="1" s="1"/>
  <c r="AG125" i="1"/>
  <c r="AF125" i="1"/>
  <c r="AH125" i="1" s="1"/>
  <c r="AG124" i="1"/>
  <c r="AF124" i="1"/>
  <c r="AH124" i="1" s="1"/>
  <c r="AG123" i="1"/>
  <c r="AF123" i="1"/>
  <c r="AH123" i="1" s="1"/>
  <c r="AG122" i="1"/>
  <c r="AF122" i="1"/>
  <c r="AH122" i="1" s="1"/>
  <c r="AG121" i="1"/>
  <c r="AF121" i="1"/>
  <c r="AH121" i="1" s="1"/>
  <c r="AG120" i="1"/>
  <c r="AF120" i="1"/>
  <c r="AH120" i="1" s="1"/>
  <c r="AG119" i="1"/>
  <c r="AF119" i="1"/>
  <c r="AH119" i="1" s="1"/>
  <c r="AG118" i="1"/>
  <c r="AF118" i="1"/>
  <c r="AH118" i="1" s="1"/>
  <c r="AG117" i="1"/>
  <c r="AF117" i="1"/>
  <c r="AH117" i="1" s="1"/>
  <c r="AG116" i="1"/>
  <c r="AF116" i="1"/>
  <c r="AH116" i="1" s="1"/>
  <c r="AG115" i="1"/>
  <c r="AF115" i="1"/>
  <c r="AH115" i="1" s="1"/>
  <c r="AG114" i="1"/>
  <c r="AF114" i="1"/>
  <c r="AH114" i="1" s="1"/>
  <c r="AG113" i="1"/>
  <c r="AF113" i="1"/>
  <c r="AH113" i="1" s="1"/>
  <c r="AG112" i="1"/>
  <c r="AF112" i="1"/>
  <c r="AH112" i="1" s="1"/>
  <c r="AG111" i="1"/>
  <c r="AF111" i="1"/>
  <c r="AH111" i="1" s="1"/>
  <c r="AG110" i="1"/>
  <c r="AF110" i="1"/>
  <c r="AH110" i="1" s="1"/>
  <c r="AG109" i="1"/>
  <c r="AF109" i="1"/>
  <c r="AH109" i="1" s="1"/>
  <c r="AG108" i="1"/>
  <c r="AF108" i="1"/>
  <c r="AH108" i="1" s="1"/>
  <c r="AG107" i="1"/>
  <c r="AF107" i="1"/>
  <c r="AH107" i="1" s="1"/>
  <c r="AG106" i="1"/>
  <c r="AF106" i="1"/>
  <c r="AH106" i="1" s="1"/>
  <c r="AG105" i="1"/>
  <c r="AF105" i="1"/>
  <c r="AH105" i="1" s="1"/>
  <c r="AG104" i="1"/>
  <c r="AF104" i="1"/>
  <c r="AH104" i="1" s="1"/>
  <c r="AG103" i="1"/>
  <c r="AF103" i="1"/>
  <c r="AH103" i="1" s="1"/>
  <c r="AG102" i="1"/>
  <c r="AF102" i="1"/>
  <c r="AH102" i="1" s="1"/>
  <c r="AG101" i="1"/>
  <c r="AF101" i="1"/>
  <c r="AH101" i="1" s="1"/>
  <c r="AG100" i="1"/>
  <c r="AF100" i="1"/>
  <c r="AH100" i="1" s="1"/>
  <c r="AG99" i="1"/>
  <c r="AF99" i="1"/>
  <c r="AH99" i="1" s="1"/>
  <c r="AG98" i="1"/>
  <c r="AF98" i="1"/>
  <c r="AH98" i="1" s="1"/>
  <c r="AG97" i="1"/>
  <c r="AF97" i="1"/>
  <c r="AH97" i="1" s="1"/>
  <c r="AG96" i="1"/>
  <c r="AF96" i="1"/>
  <c r="AH96" i="1" s="1"/>
  <c r="AG95" i="1"/>
  <c r="AF95" i="1"/>
  <c r="AH95" i="1" s="1"/>
  <c r="AG94" i="1"/>
  <c r="AF94" i="1"/>
  <c r="AH94" i="1" s="1"/>
  <c r="AG93" i="1"/>
  <c r="AF93" i="1"/>
  <c r="AH93" i="1" s="1"/>
  <c r="AG92" i="1"/>
  <c r="AF92" i="1"/>
  <c r="AH92" i="1" s="1"/>
  <c r="AG91" i="1"/>
  <c r="AF91" i="1"/>
  <c r="AH91" i="1" s="1"/>
  <c r="AG90" i="1"/>
  <c r="AF90" i="1"/>
  <c r="AH90" i="1" s="1"/>
  <c r="AG89" i="1"/>
  <c r="AF89" i="1"/>
  <c r="AH89" i="1" s="1"/>
  <c r="AG88" i="1"/>
  <c r="AF88" i="1"/>
  <c r="AH88" i="1" s="1"/>
  <c r="AG87" i="1"/>
  <c r="AF87" i="1"/>
  <c r="AH87" i="1" s="1"/>
  <c r="AG86" i="1"/>
  <c r="AF86" i="1"/>
  <c r="AH86" i="1" s="1"/>
  <c r="AG85" i="1"/>
  <c r="AF85" i="1"/>
  <c r="AH85" i="1" s="1"/>
  <c r="AG84" i="1"/>
  <c r="AF84" i="1"/>
  <c r="AH84" i="1" s="1"/>
  <c r="AG83" i="1"/>
  <c r="AF83" i="1"/>
  <c r="AH83" i="1" s="1"/>
  <c r="AG82" i="1"/>
  <c r="AF82" i="1"/>
  <c r="AH82" i="1" s="1"/>
  <c r="AG81" i="1"/>
  <c r="AF81" i="1"/>
  <c r="AH81" i="1" s="1"/>
  <c r="AG80" i="1"/>
  <c r="AF80" i="1"/>
  <c r="AH80" i="1" s="1"/>
  <c r="AG79" i="1"/>
  <c r="AF79" i="1"/>
  <c r="AH79" i="1" s="1"/>
  <c r="AG78" i="1"/>
  <c r="AF78" i="1"/>
  <c r="AH78" i="1" s="1"/>
  <c r="AG77" i="1"/>
  <c r="AF77" i="1"/>
  <c r="AH77" i="1" s="1"/>
  <c r="AG76" i="1"/>
  <c r="AF76" i="1"/>
  <c r="AH76" i="1" s="1"/>
  <c r="AG75" i="1"/>
  <c r="AF75" i="1"/>
  <c r="AH75" i="1" s="1"/>
  <c r="AG74" i="1"/>
  <c r="AF74" i="1"/>
  <c r="AH74" i="1" s="1"/>
  <c r="AG73" i="1"/>
  <c r="AF73" i="1"/>
  <c r="AH73" i="1" s="1"/>
  <c r="AG72" i="1"/>
  <c r="AF72" i="1"/>
  <c r="AH72" i="1" s="1"/>
  <c r="AG71" i="1"/>
  <c r="AF71" i="1"/>
  <c r="AH71" i="1" s="1"/>
  <c r="AG70" i="1"/>
  <c r="AF70" i="1"/>
  <c r="AH70" i="1" s="1"/>
  <c r="AG69" i="1"/>
  <c r="AF69" i="1"/>
  <c r="AH69" i="1" s="1"/>
  <c r="AG68" i="1"/>
  <c r="AF68" i="1"/>
  <c r="AH68" i="1" s="1"/>
  <c r="AG67" i="1"/>
  <c r="AF67" i="1"/>
  <c r="AH67" i="1" s="1"/>
  <c r="AG66" i="1"/>
  <c r="AF66" i="1"/>
  <c r="AH66" i="1" s="1"/>
  <c r="AG65" i="1"/>
  <c r="AF65" i="1"/>
  <c r="AH65" i="1" s="1"/>
  <c r="AG64" i="1"/>
  <c r="AF64" i="1"/>
  <c r="AH64" i="1" s="1"/>
  <c r="AG63" i="1"/>
  <c r="AF63" i="1"/>
  <c r="AH63" i="1" s="1"/>
  <c r="AG62" i="1"/>
  <c r="AF62" i="1"/>
  <c r="AH62" i="1" s="1"/>
  <c r="AG61" i="1"/>
  <c r="AF61" i="1"/>
  <c r="AH61" i="1" s="1"/>
  <c r="AG60" i="1"/>
  <c r="AF60" i="1"/>
  <c r="AH60" i="1" s="1"/>
  <c r="AG59" i="1"/>
  <c r="AF59" i="1"/>
  <c r="AH59" i="1" s="1"/>
  <c r="AG58" i="1"/>
  <c r="AF58" i="1"/>
  <c r="AH58" i="1" s="1"/>
  <c r="AG57" i="1"/>
  <c r="AF57" i="1"/>
  <c r="AH57" i="1" s="1"/>
  <c r="AG56" i="1"/>
  <c r="AF56" i="1"/>
  <c r="AH56" i="1" s="1"/>
  <c r="AG55" i="1"/>
  <c r="AF55" i="1"/>
  <c r="AH55" i="1" s="1"/>
  <c r="AG54" i="1"/>
  <c r="AF54" i="1"/>
  <c r="AH54" i="1" s="1"/>
  <c r="AG53" i="1"/>
  <c r="AF53" i="1"/>
  <c r="AH53" i="1" s="1"/>
  <c r="AG52" i="1"/>
  <c r="AF52" i="1"/>
  <c r="AH52" i="1" s="1"/>
  <c r="AG51" i="1"/>
  <c r="AF51" i="1"/>
  <c r="AH51" i="1" s="1"/>
  <c r="AG50" i="1"/>
  <c r="AF50" i="1"/>
  <c r="AH50" i="1" s="1"/>
  <c r="AG49" i="1"/>
  <c r="AF49" i="1"/>
  <c r="AH49" i="1" s="1"/>
  <c r="AG48" i="1"/>
  <c r="AF48" i="1"/>
  <c r="AH48" i="1" s="1"/>
  <c r="AG47" i="1"/>
  <c r="AF47" i="1"/>
  <c r="AH47" i="1" s="1"/>
  <c r="AG46" i="1"/>
  <c r="AF46" i="1"/>
  <c r="AH46" i="1" s="1"/>
  <c r="AG45" i="1"/>
  <c r="AF45" i="1"/>
  <c r="AH45" i="1" s="1"/>
  <c r="AG44" i="1"/>
  <c r="AF44" i="1"/>
  <c r="AH44" i="1" s="1"/>
  <c r="AG43" i="1"/>
  <c r="AF43" i="1"/>
  <c r="AH43" i="1" s="1"/>
  <c r="AG42" i="1"/>
  <c r="AF42" i="1"/>
  <c r="AH42" i="1" s="1"/>
  <c r="AG41" i="1"/>
  <c r="AF41" i="1"/>
  <c r="AH41" i="1" s="1"/>
  <c r="AG40" i="1"/>
  <c r="AF40" i="1"/>
  <c r="AH40" i="1" s="1"/>
  <c r="AG39" i="1"/>
  <c r="AF39" i="1"/>
  <c r="AH39" i="1" s="1"/>
  <c r="AG38" i="1"/>
  <c r="AF38" i="1"/>
  <c r="AH38" i="1" s="1"/>
  <c r="AG37" i="1"/>
  <c r="AF37" i="1"/>
  <c r="AH37" i="1" s="1"/>
  <c r="AG36" i="1"/>
  <c r="AF36" i="1"/>
  <c r="AH36" i="1" s="1"/>
  <c r="AG35" i="1"/>
  <c r="AF35" i="1"/>
  <c r="AH35" i="1" s="1"/>
  <c r="AG34" i="1"/>
  <c r="AF34" i="1"/>
  <c r="AH34" i="1" s="1"/>
  <c r="AG33" i="1"/>
  <c r="AF33" i="1"/>
  <c r="AH33" i="1" s="1"/>
  <c r="AG32" i="1"/>
  <c r="AF32" i="1"/>
  <c r="AH32" i="1" s="1"/>
  <c r="AG31" i="1"/>
  <c r="AF31" i="1"/>
  <c r="AH31" i="1" s="1"/>
  <c r="AG30" i="1"/>
  <c r="AF30" i="1"/>
  <c r="AH30" i="1" s="1"/>
  <c r="AG29" i="1"/>
  <c r="AF29" i="1"/>
  <c r="AH29" i="1" s="1"/>
  <c r="AG28" i="1"/>
  <c r="AF28" i="1"/>
  <c r="AH28" i="1" s="1"/>
  <c r="AG27" i="1"/>
  <c r="AF27" i="1"/>
  <c r="AH27" i="1" s="1"/>
  <c r="AG26" i="1"/>
  <c r="AF26" i="1"/>
  <c r="AH26" i="1" s="1"/>
  <c r="AG25" i="1"/>
  <c r="AF25" i="1"/>
  <c r="AH25" i="1" s="1"/>
  <c r="AG24" i="1"/>
  <c r="AF24" i="1"/>
  <c r="AH24" i="1" s="1"/>
  <c r="AG23" i="1"/>
  <c r="AF23" i="1"/>
  <c r="AH23" i="1" s="1"/>
  <c r="AG22" i="1"/>
  <c r="AF22" i="1"/>
  <c r="AH22" i="1" s="1"/>
  <c r="AG21" i="1"/>
  <c r="AF21" i="1"/>
  <c r="AH21" i="1" s="1"/>
  <c r="AG20" i="1"/>
  <c r="AF20" i="1"/>
  <c r="AH20" i="1" s="1"/>
  <c r="AG19" i="1"/>
  <c r="AF19" i="1"/>
  <c r="AH19" i="1" s="1"/>
  <c r="AG18" i="1"/>
  <c r="AF18" i="1"/>
  <c r="AH18" i="1" s="1"/>
  <c r="AG17" i="1"/>
  <c r="AF17" i="1"/>
  <c r="AH17" i="1" s="1"/>
  <c r="AG16" i="1"/>
  <c r="AF16" i="1"/>
  <c r="AH16" i="1" s="1"/>
  <c r="AG15" i="1"/>
  <c r="AF15" i="1"/>
  <c r="AH15" i="1" s="1"/>
  <c r="AG14" i="1"/>
  <c r="AF14" i="1"/>
  <c r="AH14" i="1" s="1"/>
  <c r="AG13" i="1"/>
  <c r="AF13" i="1"/>
  <c r="AH13" i="1" s="1"/>
  <c r="AG12" i="1"/>
  <c r="AF12" i="1"/>
  <c r="AH12" i="1" s="1"/>
  <c r="AG11" i="1"/>
  <c r="AF11" i="1"/>
  <c r="AH11" i="1" s="1"/>
  <c r="AG10" i="1"/>
  <c r="AF10" i="1"/>
  <c r="AH10" i="1" s="1"/>
  <c r="AG9" i="1"/>
  <c r="AF9" i="1"/>
  <c r="AH9" i="1" s="1"/>
  <c r="AG8" i="1"/>
  <c r="AF8" i="1"/>
  <c r="AH8" i="1" s="1"/>
  <c r="AG7" i="1"/>
  <c r="AF7" i="1"/>
  <c r="AH7" i="1" s="1"/>
  <c r="AG6" i="1"/>
  <c r="AF6" i="1"/>
  <c r="AH6" i="1" s="1"/>
  <c r="AL399" i="1"/>
  <c r="AK399" i="1"/>
  <c r="AM399" i="1" s="1"/>
  <c r="AL398" i="1"/>
  <c r="AK398" i="1"/>
  <c r="AM398" i="1" s="1"/>
  <c r="AL397" i="1"/>
  <c r="AK397" i="1"/>
  <c r="AM397" i="1" s="1"/>
  <c r="AL396" i="1"/>
  <c r="AK396" i="1"/>
  <c r="AM396" i="1" s="1"/>
  <c r="AL395" i="1"/>
  <c r="AK395" i="1"/>
  <c r="AM395" i="1" s="1"/>
  <c r="AL394" i="1"/>
  <c r="AK394" i="1"/>
  <c r="AM394" i="1" s="1"/>
  <c r="AL393" i="1"/>
  <c r="AK393" i="1"/>
  <c r="AM393" i="1" s="1"/>
  <c r="AL392" i="1"/>
  <c r="AK392" i="1"/>
  <c r="AM392" i="1" s="1"/>
  <c r="AL391" i="1"/>
  <c r="AK391" i="1"/>
  <c r="AM391" i="1" s="1"/>
  <c r="AL390" i="1"/>
  <c r="AK390" i="1"/>
  <c r="AM390" i="1" s="1"/>
  <c r="AL389" i="1"/>
  <c r="AK389" i="1"/>
  <c r="AM389" i="1" s="1"/>
  <c r="AL388" i="1"/>
  <c r="AK388" i="1"/>
  <c r="AM388" i="1" s="1"/>
  <c r="AL387" i="1"/>
  <c r="AK387" i="1"/>
  <c r="AM387" i="1" s="1"/>
  <c r="AL386" i="1"/>
  <c r="AK386" i="1"/>
  <c r="AM386" i="1" s="1"/>
  <c r="AL385" i="1"/>
  <c r="AK385" i="1"/>
  <c r="AM385" i="1" s="1"/>
  <c r="AL384" i="1"/>
  <c r="AK384" i="1"/>
  <c r="AM384" i="1" s="1"/>
  <c r="AL383" i="1"/>
  <c r="AK383" i="1"/>
  <c r="AM383" i="1" s="1"/>
  <c r="AL382" i="1"/>
  <c r="AK382" i="1"/>
  <c r="AM382" i="1" s="1"/>
  <c r="AL381" i="1"/>
  <c r="AK381" i="1"/>
  <c r="AM381" i="1" s="1"/>
  <c r="AL380" i="1"/>
  <c r="AK380" i="1"/>
  <c r="AM380" i="1" s="1"/>
  <c r="AL379" i="1"/>
  <c r="AK379" i="1"/>
  <c r="AM379" i="1" s="1"/>
  <c r="AL378" i="1"/>
  <c r="AK378" i="1"/>
  <c r="AM378" i="1" s="1"/>
  <c r="AL377" i="1"/>
  <c r="AK377" i="1"/>
  <c r="AM377" i="1" s="1"/>
  <c r="AL376" i="1"/>
  <c r="AK376" i="1"/>
  <c r="AM376" i="1" s="1"/>
  <c r="AL375" i="1"/>
  <c r="AK375" i="1"/>
  <c r="AM375" i="1" s="1"/>
  <c r="AL374" i="1"/>
  <c r="AK374" i="1"/>
  <c r="AM374" i="1" s="1"/>
  <c r="AL373" i="1"/>
  <c r="AK373" i="1"/>
  <c r="AM373" i="1" s="1"/>
  <c r="AL372" i="1"/>
  <c r="AK372" i="1"/>
  <c r="AM372" i="1" s="1"/>
  <c r="AL371" i="1"/>
  <c r="AK371" i="1"/>
  <c r="AM371" i="1" s="1"/>
  <c r="AL370" i="1"/>
  <c r="AK370" i="1"/>
  <c r="AM370" i="1" s="1"/>
  <c r="AL369" i="1"/>
  <c r="AK369" i="1"/>
  <c r="AM369" i="1" s="1"/>
  <c r="AL368" i="1"/>
  <c r="AK368" i="1"/>
  <c r="AM368" i="1" s="1"/>
  <c r="AL367" i="1"/>
  <c r="AK367" i="1"/>
  <c r="AM367" i="1" s="1"/>
  <c r="AL366" i="1"/>
  <c r="AK366" i="1"/>
  <c r="AM366" i="1" s="1"/>
  <c r="AL365" i="1"/>
  <c r="AK365" i="1"/>
  <c r="AM365" i="1" s="1"/>
  <c r="AL364" i="1"/>
  <c r="AK364" i="1"/>
  <c r="AM364" i="1" s="1"/>
  <c r="AL363" i="1"/>
  <c r="AK363" i="1"/>
  <c r="AM363" i="1" s="1"/>
  <c r="AL362" i="1"/>
  <c r="AK362" i="1"/>
  <c r="AM362" i="1" s="1"/>
  <c r="AL361" i="1"/>
  <c r="AK361" i="1"/>
  <c r="AM361" i="1" s="1"/>
  <c r="AL360" i="1"/>
  <c r="AK360" i="1"/>
  <c r="AM360" i="1" s="1"/>
  <c r="AL359" i="1"/>
  <c r="AK359" i="1"/>
  <c r="AM359" i="1" s="1"/>
  <c r="AL358" i="1"/>
  <c r="AK358" i="1"/>
  <c r="AM358" i="1" s="1"/>
  <c r="AL357" i="1"/>
  <c r="AK357" i="1"/>
  <c r="AM357" i="1" s="1"/>
  <c r="AL356" i="1"/>
  <c r="AK356" i="1"/>
  <c r="AM356" i="1" s="1"/>
  <c r="AL355" i="1"/>
  <c r="AK355" i="1"/>
  <c r="AM355" i="1" s="1"/>
  <c r="AL354" i="1"/>
  <c r="AK354" i="1"/>
  <c r="AM354" i="1" s="1"/>
  <c r="AL353" i="1"/>
  <c r="AK353" i="1"/>
  <c r="AM353" i="1" s="1"/>
  <c r="AL352" i="1"/>
  <c r="AK352" i="1"/>
  <c r="AM352" i="1" s="1"/>
  <c r="AL351" i="1"/>
  <c r="AK351" i="1"/>
  <c r="AM351" i="1" s="1"/>
  <c r="AL350" i="1"/>
  <c r="AK350" i="1"/>
  <c r="AM350" i="1" s="1"/>
  <c r="AL349" i="1"/>
  <c r="AK349" i="1"/>
  <c r="AM349" i="1" s="1"/>
  <c r="AL348" i="1"/>
  <c r="AK348" i="1"/>
  <c r="AM348" i="1" s="1"/>
  <c r="AL347" i="1"/>
  <c r="AK347" i="1"/>
  <c r="AM347" i="1" s="1"/>
  <c r="AL346" i="1"/>
  <c r="AK346" i="1"/>
  <c r="AM346" i="1" s="1"/>
  <c r="AL345" i="1"/>
  <c r="AK345" i="1"/>
  <c r="AM345" i="1" s="1"/>
  <c r="AL344" i="1"/>
  <c r="AK344" i="1"/>
  <c r="AM344" i="1" s="1"/>
  <c r="AL343" i="1"/>
  <c r="AK343" i="1"/>
  <c r="AM343" i="1" s="1"/>
  <c r="AL342" i="1"/>
  <c r="AK342" i="1"/>
  <c r="AM342" i="1" s="1"/>
  <c r="AL341" i="1"/>
  <c r="AK341" i="1"/>
  <c r="AM341" i="1" s="1"/>
  <c r="AL340" i="1"/>
  <c r="AK340" i="1"/>
  <c r="AM340" i="1" s="1"/>
  <c r="AL339" i="1"/>
  <c r="AK339" i="1"/>
  <c r="AM339" i="1" s="1"/>
  <c r="AL338" i="1"/>
  <c r="AK338" i="1"/>
  <c r="AM338" i="1" s="1"/>
  <c r="AL337" i="1"/>
  <c r="AK337" i="1"/>
  <c r="AM337" i="1" s="1"/>
  <c r="AL336" i="1"/>
  <c r="AK336" i="1"/>
  <c r="AM336" i="1" s="1"/>
  <c r="AL335" i="1"/>
  <c r="AK335" i="1"/>
  <c r="AM335" i="1" s="1"/>
  <c r="AL334" i="1"/>
  <c r="AK334" i="1"/>
  <c r="AM334" i="1" s="1"/>
  <c r="AL333" i="1"/>
  <c r="AK333" i="1"/>
  <c r="AM333" i="1" s="1"/>
  <c r="AL332" i="1"/>
  <c r="AK332" i="1"/>
  <c r="AM332" i="1" s="1"/>
  <c r="AL331" i="1"/>
  <c r="AK331" i="1"/>
  <c r="AM331" i="1" s="1"/>
  <c r="AL330" i="1"/>
  <c r="AK330" i="1"/>
  <c r="AM330" i="1" s="1"/>
  <c r="AL329" i="1"/>
  <c r="AK329" i="1"/>
  <c r="AM329" i="1" s="1"/>
  <c r="AL328" i="1"/>
  <c r="AK328" i="1"/>
  <c r="AM328" i="1" s="1"/>
  <c r="AL327" i="1"/>
  <c r="AK327" i="1"/>
  <c r="AM327" i="1" s="1"/>
  <c r="AL326" i="1"/>
  <c r="AK326" i="1"/>
  <c r="AM326" i="1" s="1"/>
  <c r="AL325" i="1"/>
  <c r="AK325" i="1"/>
  <c r="AM325" i="1" s="1"/>
  <c r="AL324" i="1"/>
  <c r="AK324" i="1"/>
  <c r="AM324" i="1" s="1"/>
  <c r="AL323" i="1"/>
  <c r="AK323" i="1"/>
  <c r="AM323" i="1" s="1"/>
  <c r="AL322" i="1"/>
  <c r="AK322" i="1"/>
  <c r="AM322" i="1" s="1"/>
  <c r="AL321" i="1"/>
  <c r="AK321" i="1"/>
  <c r="AM321" i="1" s="1"/>
  <c r="AL320" i="1"/>
  <c r="AK320" i="1"/>
  <c r="AM320" i="1" s="1"/>
  <c r="AL319" i="1"/>
  <c r="AK319" i="1"/>
  <c r="AM319" i="1" s="1"/>
  <c r="AL318" i="1"/>
  <c r="AK318" i="1"/>
  <c r="AM318" i="1" s="1"/>
  <c r="AL317" i="1"/>
  <c r="AK317" i="1"/>
  <c r="AM317" i="1" s="1"/>
  <c r="AL316" i="1"/>
  <c r="AK316" i="1"/>
  <c r="AM316" i="1" s="1"/>
  <c r="AL315" i="1"/>
  <c r="AK315" i="1"/>
  <c r="AM315" i="1" s="1"/>
  <c r="AL314" i="1"/>
  <c r="AK314" i="1"/>
  <c r="AM314" i="1" s="1"/>
  <c r="AL313" i="1"/>
  <c r="AK313" i="1"/>
  <c r="AM313" i="1" s="1"/>
  <c r="AL312" i="1"/>
  <c r="AK312" i="1"/>
  <c r="AM312" i="1" s="1"/>
  <c r="AL311" i="1"/>
  <c r="AK311" i="1"/>
  <c r="AM311" i="1" s="1"/>
  <c r="AL310" i="1"/>
  <c r="AK310" i="1"/>
  <c r="AM310" i="1" s="1"/>
  <c r="AL309" i="1"/>
  <c r="AK309" i="1"/>
  <c r="AM309" i="1" s="1"/>
  <c r="AL308" i="1"/>
  <c r="AK308" i="1"/>
  <c r="AM308" i="1" s="1"/>
  <c r="AL307" i="1"/>
  <c r="AK307" i="1"/>
  <c r="AM307" i="1" s="1"/>
  <c r="AL306" i="1"/>
  <c r="AK306" i="1"/>
  <c r="AM306" i="1" s="1"/>
  <c r="AL305" i="1"/>
  <c r="AK305" i="1"/>
  <c r="AM305" i="1" s="1"/>
  <c r="AL304" i="1"/>
  <c r="AK304" i="1"/>
  <c r="AM304" i="1" s="1"/>
  <c r="AL303" i="1"/>
  <c r="AK303" i="1"/>
  <c r="AM303" i="1" s="1"/>
  <c r="AL302" i="1"/>
  <c r="AK302" i="1"/>
  <c r="AM302" i="1" s="1"/>
  <c r="AL301" i="1"/>
  <c r="AK301" i="1"/>
  <c r="AM301" i="1" s="1"/>
  <c r="AL300" i="1"/>
  <c r="AK300" i="1"/>
  <c r="AM300" i="1" s="1"/>
  <c r="AL299" i="1"/>
  <c r="AK299" i="1"/>
  <c r="AM299" i="1" s="1"/>
  <c r="AL298" i="1"/>
  <c r="AK298" i="1"/>
  <c r="AM298" i="1" s="1"/>
  <c r="AL297" i="1"/>
  <c r="AK297" i="1"/>
  <c r="AM297" i="1" s="1"/>
  <c r="AL296" i="1"/>
  <c r="AK296" i="1"/>
  <c r="AM296" i="1" s="1"/>
  <c r="AL295" i="1"/>
  <c r="AK295" i="1"/>
  <c r="AM295" i="1" s="1"/>
  <c r="AL294" i="1"/>
  <c r="AK294" i="1"/>
  <c r="AM294" i="1" s="1"/>
  <c r="AL293" i="1"/>
  <c r="AK293" i="1"/>
  <c r="AM293" i="1" s="1"/>
  <c r="AL292" i="1"/>
  <c r="AK292" i="1"/>
  <c r="AM292" i="1" s="1"/>
  <c r="AL291" i="1"/>
  <c r="AK291" i="1"/>
  <c r="AM291" i="1" s="1"/>
  <c r="AL290" i="1"/>
  <c r="AK290" i="1"/>
  <c r="AM290" i="1" s="1"/>
  <c r="AL289" i="1"/>
  <c r="AK289" i="1"/>
  <c r="AM289" i="1" s="1"/>
  <c r="AL288" i="1"/>
  <c r="AK288" i="1"/>
  <c r="AM288" i="1" s="1"/>
  <c r="AL287" i="1"/>
  <c r="AK287" i="1"/>
  <c r="AM287" i="1" s="1"/>
  <c r="AL286" i="1"/>
  <c r="AK286" i="1"/>
  <c r="AM286" i="1" s="1"/>
  <c r="AL285" i="1"/>
  <c r="AK285" i="1"/>
  <c r="AM285" i="1" s="1"/>
  <c r="AL284" i="1"/>
  <c r="AK284" i="1"/>
  <c r="AM284" i="1" s="1"/>
  <c r="AL283" i="1"/>
  <c r="AK283" i="1"/>
  <c r="AM283" i="1" s="1"/>
  <c r="AL282" i="1"/>
  <c r="AK282" i="1"/>
  <c r="AM282" i="1" s="1"/>
  <c r="AL281" i="1"/>
  <c r="AK281" i="1"/>
  <c r="AM281" i="1" s="1"/>
  <c r="AL280" i="1"/>
  <c r="AK280" i="1"/>
  <c r="AM280" i="1" s="1"/>
  <c r="AL279" i="1"/>
  <c r="AK279" i="1"/>
  <c r="AM279" i="1" s="1"/>
  <c r="AL278" i="1"/>
  <c r="AK278" i="1"/>
  <c r="AM278" i="1" s="1"/>
  <c r="AL277" i="1"/>
  <c r="AK277" i="1"/>
  <c r="AM277" i="1" s="1"/>
  <c r="AL276" i="1"/>
  <c r="AK276" i="1"/>
  <c r="AM276" i="1" s="1"/>
  <c r="AL275" i="1"/>
  <c r="AK275" i="1"/>
  <c r="AM275" i="1" s="1"/>
  <c r="AL274" i="1"/>
  <c r="AK274" i="1"/>
  <c r="AM274" i="1" s="1"/>
  <c r="AL273" i="1"/>
  <c r="AK273" i="1"/>
  <c r="AM273" i="1" s="1"/>
  <c r="AL272" i="1"/>
  <c r="AK272" i="1"/>
  <c r="AM272" i="1" s="1"/>
  <c r="AL271" i="1"/>
  <c r="AK271" i="1"/>
  <c r="AM271" i="1" s="1"/>
  <c r="AL270" i="1"/>
  <c r="AK270" i="1"/>
  <c r="AM270" i="1" s="1"/>
  <c r="AL269" i="1"/>
  <c r="AK269" i="1"/>
  <c r="AM269" i="1" s="1"/>
  <c r="AL268" i="1"/>
  <c r="AK268" i="1"/>
  <c r="AM268" i="1" s="1"/>
  <c r="AL267" i="1"/>
  <c r="AK267" i="1"/>
  <c r="AM267" i="1" s="1"/>
  <c r="AL266" i="1"/>
  <c r="AK266" i="1"/>
  <c r="AM266" i="1" s="1"/>
  <c r="AL265" i="1"/>
  <c r="AK265" i="1"/>
  <c r="AM265" i="1" s="1"/>
  <c r="AL264" i="1"/>
  <c r="AK264" i="1"/>
  <c r="AM264" i="1" s="1"/>
  <c r="AL263" i="1"/>
  <c r="AK263" i="1"/>
  <c r="AM263" i="1" s="1"/>
  <c r="AL262" i="1"/>
  <c r="AK262" i="1"/>
  <c r="AM262" i="1" s="1"/>
  <c r="AL261" i="1"/>
  <c r="AK261" i="1"/>
  <c r="AM261" i="1" s="1"/>
  <c r="AL260" i="1"/>
  <c r="AK260" i="1"/>
  <c r="AM260" i="1" s="1"/>
  <c r="AL259" i="1"/>
  <c r="AK259" i="1"/>
  <c r="AM259" i="1" s="1"/>
  <c r="AL258" i="1"/>
  <c r="AK258" i="1"/>
  <c r="AM258" i="1" s="1"/>
  <c r="AL257" i="1"/>
  <c r="AK257" i="1"/>
  <c r="AM257" i="1" s="1"/>
  <c r="AL256" i="1"/>
  <c r="AK256" i="1"/>
  <c r="AM256" i="1" s="1"/>
  <c r="AL255" i="1"/>
  <c r="AK255" i="1"/>
  <c r="AM255" i="1" s="1"/>
  <c r="AL254" i="1"/>
  <c r="AK254" i="1"/>
  <c r="AM254" i="1" s="1"/>
  <c r="AL253" i="1"/>
  <c r="AK253" i="1"/>
  <c r="AM253" i="1" s="1"/>
  <c r="AL252" i="1"/>
  <c r="AK252" i="1"/>
  <c r="AM252" i="1" s="1"/>
  <c r="AL251" i="1"/>
  <c r="AK251" i="1"/>
  <c r="AM251" i="1" s="1"/>
  <c r="AL250" i="1"/>
  <c r="AK250" i="1"/>
  <c r="AM250" i="1" s="1"/>
  <c r="AL249" i="1"/>
  <c r="AK249" i="1"/>
  <c r="AM249" i="1" s="1"/>
  <c r="AL248" i="1"/>
  <c r="AK248" i="1"/>
  <c r="AM248" i="1" s="1"/>
  <c r="AL247" i="1"/>
  <c r="AK247" i="1"/>
  <c r="AM247" i="1" s="1"/>
  <c r="AL246" i="1"/>
  <c r="AK246" i="1"/>
  <c r="AM246" i="1" s="1"/>
  <c r="AL245" i="1"/>
  <c r="AK245" i="1"/>
  <c r="AM245" i="1" s="1"/>
  <c r="AL244" i="1"/>
  <c r="AK244" i="1"/>
  <c r="AM244" i="1" s="1"/>
  <c r="AL243" i="1"/>
  <c r="AK243" i="1"/>
  <c r="AM243" i="1" s="1"/>
  <c r="AL242" i="1"/>
  <c r="AK242" i="1"/>
  <c r="AM242" i="1" s="1"/>
  <c r="AL241" i="1"/>
  <c r="AK241" i="1"/>
  <c r="AM241" i="1" s="1"/>
  <c r="AL240" i="1"/>
  <c r="AK240" i="1"/>
  <c r="AM240" i="1" s="1"/>
  <c r="AL239" i="1"/>
  <c r="AK239" i="1"/>
  <c r="AM239" i="1" s="1"/>
  <c r="AL238" i="1"/>
  <c r="AK238" i="1"/>
  <c r="AM238" i="1" s="1"/>
  <c r="AL237" i="1"/>
  <c r="AK237" i="1"/>
  <c r="AM237" i="1" s="1"/>
  <c r="AL236" i="1"/>
  <c r="AK236" i="1"/>
  <c r="AM236" i="1" s="1"/>
  <c r="AL235" i="1"/>
  <c r="AK235" i="1"/>
  <c r="AM235" i="1" s="1"/>
  <c r="AL234" i="1"/>
  <c r="AK234" i="1"/>
  <c r="AM234" i="1" s="1"/>
  <c r="AL233" i="1"/>
  <c r="AK233" i="1"/>
  <c r="AM233" i="1" s="1"/>
  <c r="AL232" i="1"/>
  <c r="AK232" i="1"/>
  <c r="AM232" i="1" s="1"/>
  <c r="AL231" i="1"/>
  <c r="AK231" i="1"/>
  <c r="AM231" i="1" s="1"/>
  <c r="AL230" i="1"/>
  <c r="AK230" i="1"/>
  <c r="AM230" i="1" s="1"/>
  <c r="AL229" i="1"/>
  <c r="AK229" i="1"/>
  <c r="AM229" i="1" s="1"/>
  <c r="AL228" i="1"/>
  <c r="AK228" i="1"/>
  <c r="AM228" i="1" s="1"/>
  <c r="AL227" i="1"/>
  <c r="AK227" i="1"/>
  <c r="AM227" i="1" s="1"/>
  <c r="AL226" i="1"/>
  <c r="AK226" i="1"/>
  <c r="AM226" i="1" s="1"/>
  <c r="AL225" i="1"/>
  <c r="AK225" i="1"/>
  <c r="AM225" i="1" s="1"/>
  <c r="AL224" i="1"/>
  <c r="AK224" i="1"/>
  <c r="AM224" i="1" s="1"/>
  <c r="AL223" i="1"/>
  <c r="AK223" i="1"/>
  <c r="AM223" i="1" s="1"/>
  <c r="AL222" i="1"/>
  <c r="AK222" i="1"/>
  <c r="AM222" i="1" s="1"/>
  <c r="AL221" i="1"/>
  <c r="AK221" i="1"/>
  <c r="AM221" i="1" s="1"/>
  <c r="AL220" i="1"/>
  <c r="AK220" i="1"/>
  <c r="AM220" i="1" s="1"/>
  <c r="AL219" i="1"/>
  <c r="AK219" i="1"/>
  <c r="AM219" i="1" s="1"/>
  <c r="AL218" i="1"/>
  <c r="AK218" i="1"/>
  <c r="AM218" i="1" s="1"/>
  <c r="AL217" i="1"/>
  <c r="AK217" i="1"/>
  <c r="AM217" i="1" s="1"/>
  <c r="AL216" i="1"/>
  <c r="AK216" i="1"/>
  <c r="AM216" i="1" s="1"/>
  <c r="AL215" i="1"/>
  <c r="AK215" i="1"/>
  <c r="AM215" i="1" s="1"/>
  <c r="AL214" i="1"/>
  <c r="AK214" i="1"/>
  <c r="AM214" i="1" s="1"/>
  <c r="AL213" i="1"/>
  <c r="AK213" i="1"/>
  <c r="AM213" i="1" s="1"/>
  <c r="AL212" i="1"/>
  <c r="AK212" i="1"/>
  <c r="AM212" i="1" s="1"/>
  <c r="AL211" i="1"/>
  <c r="AK211" i="1"/>
  <c r="AM211" i="1" s="1"/>
  <c r="AL210" i="1"/>
  <c r="AK210" i="1"/>
  <c r="AM210" i="1" s="1"/>
  <c r="AL209" i="1"/>
  <c r="AK209" i="1"/>
  <c r="AM209" i="1" s="1"/>
  <c r="AL208" i="1"/>
  <c r="AK208" i="1"/>
  <c r="AM208" i="1" s="1"/>
  <c r="AL207" i="1"/>
  <c r="AK207" i="1"/>
  <c r="AM207" i="1" s="1"/>
  <c r="AL206" i="1"/>
  <c r="AK206" i="1"/>
  <c r="AM206" i="1" s="1"/>
  <c r="AL205" i="1"/>
  <c r="AK205" i="1"/>
  <c r="AM205" i="1" s="1"/>
  <c r="AL204" i="1"/>
  <c r="AK204" i="1"/>
  <c r="AM204" i="1" s="1"/>
  <c r="AL203" i="1"/>
  <c r="AK203" i="1"/>
  <c r="AM203" i="1" s="1"/>
  <c r="AL202" i="1"/>
  <c r="AK202" i="1"/>
  <c r="AM202" i="1" s="1"/>
  <c r="AL201" i="1"/>
  <c r="AK201" i="1"/>
  <c r="AM201" i="1" s="1"/>
  <c r="AL200" i="1"/>
  <c r="AK200" i="1"/>
  <c r="AM200" i="1" s="1"/>
  <c r="AL199" i="1"/>
  <c r="AK199" i="1"/>
  <c r="AM199" i="1" s="1"/>
  <c r="AL198" i="1"/>
  <c r="AK198" i="1"/>
  <c r="AM198" i="1" s="1"/>
  <c r="AL197" i="1"/>
  <c r="AK197" i="1"/>
  <c r="AM197" i="1" s="1"/>
  <c r="AL196" i="1"/>
  <c r="AK196" i="1"/>
  <c r="AM196" i="1" s="1"/>
  <c r="AL195" i="1"/>
  <c r="AK195" i="1"/>
  <c r="AM195" i="1" s="1"/>
  <c r="AL194" i="1"/>
  <c r="AK194" i="1"/>
  <c r="AM194" i="1" s="1"/>
  <c r="AL193" i="1"/>
  <c r="AK193" i="1"/>
  <c r="AM193" i="1" s="1"/>
  <c r="AL192" i="1"/>
  <c r="AK192" i="1"/>
  <c r="AM192" i="1" s="1"/>
  <c r="AL191" i="1"/>
  <c r="AK191" i="1"/>
  <c r="AM191" i="1" s="1"/>
  <c r="AL190" i="1"/>
  <c r="AK190" i="1"/>
  <c r="AM190" i="1" s="1"/>
  <c r="AL189" i="1"/>
  <c r="AK189" i="1"/>
  <c r="AM189" i="1" s="1"/>
  <c r="AL188" i="1"/>
  <c r="AK188" i="1"/>
  <c r="AM188" i="1" s="1"/>
  <c r="AL187" i="1"/>
  <c r="AK187" i="1"/>
  <c r="AM187" i="1" s="1"/>
  <c r="AL186" i="1"/>
  <c r="AK186" i="1"/>
  <c r="AM186" i="1" s="1"/>
  <c r="AL185" i="1"/>
  <c r="AK185" i="1"/>
  <c r="AM185" i="1" s="1"/>
  <c r="AL184" i="1"/>
  <c r="AK184" i="1"/>
  <c r="AM184" i="1" s="1"/>
  <c r="AL183" i="1"/>
  <c r="AK183" i="1"/>
  <c r="AM183" i="1" s="1"/>
  <c r="AL182" i="1"/>
  <c r="AK182" i="1"/>
  <c r="AM182" i="1" s="1"/>
  <c r="AL181" i="1"/>
  <c r="AK181" i="1"/>
  <c r="AM181" i="1" s="1"/>
  <c r="AL180" i="1"/>
  <c r="AK180" i="1"/>
  <c r="AM180" i="1" s="1"/>
  <c r="AL179" i="1"/>
  <c r="AK179" i="1"/>
  <c r="AM179" i="1" s="1"/>
  <c r="AL178" i="1"/>
  <c r="AK178" i="1"/>
  <c r="AM178" i="1" s="1"/>
  <c r="AL177" i="1"/>
  <c r="AK177" i="1"/>
  <c r="AM177" i="1" s="1"/>
  <c r="AL176" i="1"/>
  <c r="AK176" i="1"/>
  <c r="AM176" i="1" s="1"/>
  <c r="AL175" i="1"/>
  <c r="AK175" i="1"/>
  <c r="AM175" i="1" s="1"/>
  <c r="AL174" i="1"/>
  <c r="AK174" i="1"/>
  <c r="AM174" i="1" s="1"/>
  <c r="AL173" i="1"/>
  <c r="AK173" i="1"/>
  <c r="AM173" i="1" s="1"/>
  <c r="AL172" i="1"/>
  <c r="AK172" i="1"/>
  <c r="AM172" i="1" s="1"/>
  <c r="AL171" i="1"/>
  <c r="AK171" i="1"/>
  <c r="AM171" i="1" s="1"/>
  <c r="AL170" i="1"/>
  <c r="AK170" i="1"/>
  <c r="AM170" i="1" s="1"/>
  <c r="AL169" i="1"/>
  <c r="AK169" i="1"/>
  <c r="AM169" i="1" s="1"/>
  <c r="AL168" i="1"/>
  <c r="AK168" i="1"/>
  <c r="AM168" i="1" s="1"/>
  <c r="AL167" i="1"/>
  <c r="AK167" i="1"/>
  <c r="AM167" i="1" s="1"/>
  <c r="AL166" i="1"/>
  <c r="AK166" i="1"/>
  <c r="AM166" i="1" s="1"/>
  <c r="AL165" i="1"/>
  <c r="AK165" i="1"/>
  <c r="AM165" i="1" s="1"/>
  <c r="AL164" i="1"/>
  <c r="AK164" i="1"/>
  <c r="AM164" i="1" s="1"/>
  <c r="AL163" i="1"/>
  <c r="AK163" i="1"/>
  <c r="AM163" i="1" s="1"/>
  <c r="AL162" i="1"/>
  <c r="AK162" i="1"/>
  <c r="AM162" i="1" s="1"/>
  <c r="AL161" i="1"/>
  <c r="AK161" i="1"/>
  <c r="AM161" i="1" s="1"/>
  <c r="AL160" i="1"/>
  <c r="AK160" i="1"/>
  <c r="AM160" i="1" s="1"/>
  <c r="AL159" i="1"/>
  <c r="AK159" i="1"/>
  <c r="AM159" i="1" s="1"/>
  <c r="AL158" i="1"/>
  <c r="AK158" i="1"/>
  <c r="AM158" i="1" s="1"/>
  <c r="AL157" i="1"/>
  <c r="AK157" i="1"/>
  <c r="AM157" i="1" s="1"/>
  <c r="AL156" i="1"/>
  <c r="AK156" i="1"/>
  <c r="AM156" i="1" s="1"/>
  <c r="AL155" i="1"/>
  <c r="AK155" i="1"/>
  <c r="AM155" i="1" s="1"/>
  <c r="AL154" i="1"/>
  <c r="AK154" i="1"/>
  <c r="AM154" i="1" s="1"/>
  <c r="AL153" i="1"/>
  <c r="AK153" i="1"/>
  <c r="AM153" i="1" s="1"/>
  <c r="AL152" i="1"/>
  <c r="AK152" i="1"/>
  <c r="AM152" i="1" s="1"/>
  <c r="AL151" i="1"/>
  <c r="AK151" i="1"/>
  <c r="AM151" i="1" s="1"/>
  <c r="AL150" i="1"/>
  <c r="AK150" i="1"/>
  <c r="AM150" i="1" s="1"/>
  <c r="AL149" i="1"/>
  <c r="AK149" i="1"/>
  <c r="AM149" i="1" s="1"/>
  <c r="AL148" i="1"/>
  <c r="AK148" i="1"/>
  <c r="AM148" i="1" s="1"/>
  <c r="AL147" i="1"/>
  <c r="AK147" i="1"/>
  <c r="AM147" i="1" s="1"/>
  <c r="AL146" i="1"/>
  <c r="AK146" i="1"/>
  <c r="AM146" i="1" s="1"/>
  <c r="AL145" i="1"/>
  <c r="AK145" i="1"/>
  <c r="AM145" i="1" s="1"/>
  <c r="AL144" i="1"/>
  <c r="AK144" i="1"/>
  <c r="AM144" i="1" s="1"/>
  <c r="AL143" i="1"/>
  <c r="AK143" i="1"/>
  <c r="AM143" i="1" s="1"/>
  <c r="AL142" i="1"/>
  <c r="AK142" i="1"/>
  <c r="AM142" i="1" s="1"/>
  <c r="AL141" i="1"/>
  <c r="AK141" i="1"/>
  <c r="AM141" i="1" s="1"/>
  <c r="AL140" i="1"/>
  <c r="AK140" i="1"/>
  <c r="AM140" i="1" s="1"/>
  <c r="AL139" i="1"/>
  <c r="AK139" i="1"/>
  <c r="AM139" i="1" s="1"/>
  <c r="AL138" i="1"/>
  <c r="AK138" i="1"/>
  <c r="AM138" i="1" s="1"/>
  <c r="AL137" i="1"/>
  <c r="AK137" i="1"/>
  <c r="AM137" i="1" s="1"/>
  <c r="AL136" i="1"/>
  <c r="AK136" i="1"/>
  <c r="AM136" i="1" s="1"/>
  <c r="AL135" i="1"/>
  <c r="AK135" i="1"/>
  <c r="AM135" i="1" s="1"/>
  <c r="AL134" i="1"/>
  <c r="AK134" i="1"/>
  <c r="AM134" i="1" s="1"/>
  <c r="AL133" i="1"/>
  <c r="AK133" i="1"/>
  <c r="AM133" i="1" s="1"/>
  <c r="AL132" i="1"/>
  <c r="AK132" i="1"/>
  <c r="AM132" i="1" s="1"/>
  <c r="AL131" i="1"/>
  <c r="AK131" i="1"/>
  <c r="AM131" i="1" s="1"/>
  <c r="AL130" i="1"/>
  <c r="AK130" i="1"/>
  <c r="AM130" i="1" s="1"/>
  <c r="AL129" i="1"/>
  <c r="AK129" i="1"/>
  <c r="AM129" i="1" s="1"/>
  <c r="AL128" i="1"/>
  <c r="AK128" i="1"/>
  <c r="AM128" i="1" s="1"/>
  <c r="AL127" i="1"/>
  <c r="AK127" i="1"/>
  <c r="AM127" i="1" s="1"/>
  <c r="AL126" i="1"/>
  <c r="AK126" i="1"/>
  <c r="AM126" i="1" s="1"/>
  <c r="AL125" i="1"/>
  <c r="AK125" i="1"/>
  <c r="AM125" i="1" s="1"/>
  <c r="AL124" i="1"/>
  <c r="AK124" i="1"/>
  <c r="AM124" i="1" s="1"/>
  <c r="AL123" i="1"/>
  <c r="AK123" i="1"/>
  <c r="AM123" i="1" s="1"/>
  <c r="AL122" i="1"/>
  <c r="AK122" i="1"/>
  <c r="AM122" i="1" s="1"/>
  <c r="AL121" i="1"/>
  <c r="AK121" i="1"/>
  <c r="AM121" i="1" s="1"/>
  <c r="AL120" i="1"/>
  <c r="AK120" i="1"/>
  <c r="AM120" i="1" s="1"/>
  <c r="AL119" i="1"/>
  <c r="AK119" i="1"/>
  <c r="AM119" i="1" s="1"/>
  <c r="AL118" i="1"/>
  <c r="AK118" i="1"/>
  <c r="AM118" i="1" s="1"/>
  <c r="AL117" i="1"/>
  <c r="AK117" i="1"/>
  <c r="AM117" i="1" s="1"/>
  <c r="AL116" i="1"/>
  <c r="AK116" i="1"/>
  <c r="AM116" i="1" s="1"/>
  <c r="AL115" i="1"/>
  <c r="AK115" i="1"/>
  <c r="AM115" i="1" s="1"/>
  <c r="AL114" i="1"/>
  <c r="AK114" i="1"/>
  <c r="AM114" i="1" s="1"/>
  <c r="AL113" i="1"/>
  <c r="AK113" i="1"/>
  <c r="AM113" i="1" s="1"/>
  <c r="AL112" i="1"/>
  <c r="AK112" i="1"/>
  <c r="AM112" i="1" s="1"/>
  <c r="AL111" i="1"/>
  <c r="AK111" i="1"/>
  <c r="AM111" i="1" s="1"/>
  <c r="AL110" i="1"/>
  <c r="AK110" i="1"/>
  <c r="AM110" i="1" s="1"/>
  <c r="AL109" i="1"/>
  <c r="AK109" i="1"/>
  <c r="AM109" i="1" s="1"/>
  <c r="AL108" i="1"/>
  <c r="AK108" i="1"/>
  <c r="AM108" i="1" s="1"/>
  <c r="AL107" i="1"/>
  <c r="AK107" i="1"/>
  <c r="AM107" i="1" s="1"/>
  <c r="AL106" i="1"/>
  <c r="AK106" i="1"/>
  <c r="AM106" i="1" s="1"/>
  <c r="AL105" i="1"/>
  <c r="AK105" i="1"/>
  <c r="AM105" i="1" s="1"/>
  <c r="AL104" i="1"/>
  <c r="AK104" i="1"/>
  <c r="AM104" i="1" s="1"/>
  <c r="AL103" i="1"/>
  <c r="AK103" i="1"/>
  <c r="AM103" i="1" s="1"/>
  <c r="AL102" i="1"/>
  <c r="AK102" i="1"/>
  <c r="AM102" i="1" s="1"/>
  <c r="AL101" i="1"/>
  <c r="AK101" i="1"/>
  <c r="AM101" i="1" s="1"/>
  <c r="AL100" i="1"/>
  <c r="AK100" i="1"/>
  <c r="AM100" i="1" s="1"/>
  <c r="AL99" i="1"/>
  <c r="AK99" i="1"/>
  <c r="AM99" i="1" s="1"/>
  <c r="AL98" i="1"/>
  <c r="AK98" i="1"/>
  <c r="AM98" i="1" s="1"/>
  <c r="AL97" i="1"/>
  <c r="AK97" i="1"/>
  <c r="AM97" i="1" s="1"/>
  <c r="AL96" i="1"/>
  <c r="AK96" i="1"/>
  <c r="AM96" i="1" s="1"/>
  <c r="AL95" i="1"/>
  <c r="AK95" i="1"/>
  <c r="AM95" i="1" s="1"/>
  <c r="AL94" i="1"/>
  <c r="AK94" i="1"/>
  <c r="AM94" i="1" s="1"/>
  <c r="AL93" i="1"/>
  <c r="AK93" i="1"/>
  <c r="AM93" i="1" s="1"/>
  <c r="AL92" i="1"/>
  <c r="AK92" i="1"/>
  <c r="AM92" i="1" s="1"/>
  <c r="AL91" i="1"/>
  <c r="AK91" i="1"/>
  <c r="AM91" i="1" s="1"/>
  <c r="AL90" i="1"/>
  <c r="AK90" i="1"/>
  <c r="AM90" i="1" s="1"/>
  <c r="AL89" i="1"/>
  <c r="AK89" i="1"/>
  <c r="AM89" i="1" s="1"/>
  <c r="AL88" i="1"/>
  <c r="AK88" i="1"/>
  <c r="AM88" i="1" s="1"/>
  <c r="AL87" i="1"/>
  <c r="AK87" i="1"/>
  <c r="AM87" i="1" s="1"/>
  <c r="AL86" i="1"/>
  <c r="AK86" i="1"/>
  <c r="AM86" i="1" s="1"/>
  <c r="AL85" i="1"/>
  <c r="AK85" i="1"/>
  <c r="AM85" i="1" s="1"/>
  <c r="AL84" i="1"/>
  <c r="AK84" i="1"/>
  <c r="AM84" i="1" s="1"/>
  <c r="AL83" i="1"/>
  <c r="AK83" i="1"/>
  <c r="AM83" i="1" s="1"/>
  <c r="AL82" i="1"/>
  <c r="AK82" i="1"/>
  <c r="AM82" i="1" s="1"/>
  <c r="AL81" i="1"/>
  <c r="AK81" i="1"/>
  <c r="AM81" i="1" s="1"/>
  <c r="AL80" i="1"/>
  <c r="AK80" i="1"/>
  <c r="AM80" i="1" s="1"/>
  <c r="AL79" i="1"/>
  <c r="AK79" i="1"/>
  <c r="AM79" i="1" s="1"/>
  <c r="AL78" i="1"/>
  <c r="AK78" i="1"/>
  <c r="AM78" i="1" s="1"/>
  <c r="AL77" i="1"/>
  <c r="AK77" i="1"/>
  <c r="AM77" i="1" s="1"/>
  <c r="AL76" i="1"/>
  <c r="AK76" i="1"/>
  <c r="AM76" i="1" s="1"/>
  <c r="AL75" i="1"/>
  <c r="AK75" i="1"/>
  <c r="AM75" i="1" s="1"/>
  <c r="AL74" i="1"/>
  <c r="AK74" i="1"/>
  <c r="AM74" i="1" s="1"/>
  <c r="AL73" i="1"/>
  <c r="AK73" i="1"/>
  <c r="AM73" i="1" s="1"/>
  <c r="AL72" i="1"/>
  <c r="AK72" i="1"/>
  <c r="AM72" i="1" s="1"/>
  <c r="AL71" i="1"/>
  <c r="AK71" i="1"/>
  <c r="AM71" i="1" s="1"/>
  <c r="AL70" i="1"/>
  <c r="AK70" i="1"/>
  <c r="AM70" i="1" s="1"/>
  <c r="AL69" i="1"/>
  <c r="AK69" i="1"/>
  <c r="AM69" i="1" s="1"/>
  <c r="AL68" i="1"/>
  <c r="AK68" i="1"/>
  <c r="AM68" i="1" s="1"/>
  <c r="AL67" i="1"/>
  <c r="AK67" i="1"/>
  <c r="AM67" i="1" s="1"/>
  <c r="AL66" i="1"/>
  <c r="AK66" i="1"/>
  <c r="AM66" i="1" s="1"/>
  <c r="AL65" i="1"/>
  <c r="AK65" i="1"/>
  <c r="AM65" i="1" s="1"/>
  <c r="AL64" i="1"/>
  <c r="AK64" i="1"/>
  <c r="AM64" i="1" s="1"/>
  <c r="AL63" i="1"/>
  <c r="AK63" i="1"/>
  <c r="AM63" i="1" s="1"/>
  <c r="AL62" i="1"/>
  <c r="AK62" i="1"/>
  <c r="AM62" i="1" s="1"/>
  <c r="AL61" i="1"/>
  <c r="AK61" i="1"/>
  <c r="AM61" i="1" s="1"/>
  <c r="AL60" i="1"/>
  <c r="AK60" i="1"/>
  <c r="AM60" i="1" s="1"/>
  <c r="AL59" i="1"/>
  <c r="AK59" i="1"/>
  <c r="AM59" i="1" s="1"/>
  <c r="AL58" i="1"/>
  <c r="AK58" i="1"/>
  <c r="AM58" i="1" s="1"/>
  <c r="AL57" i="1"/>
  <c r="AK57" i="1"/>
  <c r="AM57" i="1" s="1"/>
  <c r="AL56" i="1"/>
  <c r="AK56" i="1"/>
  <c r="AM56" i="1" s="1"/>
  <c r="AL55" i="1"/>
  <c r="AK55" i="1"/>
  <c r="AM55" i="1" s="1"/>
  <c r="AL54" i="1"/>
  <c r="AK54" i="1"/>
  <c r="AM54" i="1" s="1"/>
  <c r="AL53" i="1"/>
  <c r="AK53" i="1"/>
  <c r="AM53" i="1" s="1"/>
  <c r="AL52" i="1"/>
  <c r="AK52" i="1"/>
  <c r="AM52" i="1" s="1"/>
  <c r="AL51" i="1"/>
  <c r="AK51" i="1"/>
  <c r="AM51" i="1" s="1"/>
  <c r="AL50" i="1"/>
  <c r="AK50" i="1"/>
  <c r="AM50" i="1" s="1"/>
  <c r="AL49" i="1"/>
  <c r="AK49" i="1"/>
  <c r="AM49" i="1" s="1"/>
  <c r="AL48" i="1"/>
  <c r="AK48" i="1"/>
  <c r="AM48" i="1" s="1"/>
  <c r="AL47" i="1"/>
  <c r="AK47" i="1"/>
  <c r="AM47" i="1" s="1"/>
  <c r="AL46" i="1"/>
  <c r="AK46" i="1"/>
  <c r="AM46" i="1" s="1"/>
  <c r="AL45" i="1"/>
  <c r="AK45" i="1"/>
  <c r="AM45" i="1" s="1"/>
  <c r="AL44" i="1"/>
  <c r="AK44" i="1"/>
  <c r="AM44" i="1" s="1"/>
  <c r="AL43" i="1"/>
  <c r="AK43" i="1"/>
  <c r="AM43" i="1" s="1"/>
  <c r="AL42" i="1"/>
  <c r="AK42" i="1"/>
  <c r="AM42" i="1" s="1"/>
  <c r="AL41" i="1"/>
  <c r="AK41" i="1"/>
  <c r="AM41" i="1" s="1"/>
  <c r="AL40" i="1"/>
  <c r="AK40" i="1"/>
  <c r="AM40" i="1" s="1"/>
  <c r="AL39" i="1"/>
  <c r="AK39" i="1"/>
  <c r="AM39" i="1" s="1"/>
  <c r="AL38" i="1"/>
  <c r="AK38" i="1"/>
  <c r="AM38" i="1" s="1"/>
  <c r="AL37" i="1"/>
  <c r="AK37" i="1"/>
  <c r="AM37" i="1" s="1"/>
  <c r="AL36" i="1"/>
  <c r="AK36" i="1"/>
  <c r="AM36" i="1" s="1"/>
  <c r="AL35" i="1"/>
  <c r="AK35" i="1"/>
  <c r="AM35" i="1" s="1"/>
  <c r="AL34" i="1"/>
  <c r="AK34" i="1"/>
  <c r="AM34" i="1" s="1"/>
  <c r="AL33" i="1"/>
  <c r="AK33" i="1"/>
  <c r="AM33" i="1" s="1"/>
  <c r="AL32" i="1"/>
  <c r="AK32" i="1"/>
  <c r="AM32" i="1" s="1"/>
  <c r="AL31" i="1"/>
  <c r="AK31" i="1"/>
  <c r="AM31" i="1" s="1"/>
  <c r="AL30" i="1"/>
  <c r="AK30" i="1"/>
  <c r="AM30" i="1" s="1"/>
  <c r="AL29" i="1"/>
  <c r="AK29" i="1"/>
  <c r="AM29" i="1" s="1"/>
  <c r="AL28" i="1"/>
  <c r="AK28" i="1"/>
  <c r="AM28" i="1" s="1"/>
  <c r="AL27" i="1"/>
  <c r="AK27" i="1"/>
  <c r="AM27" i="1" s="1"/>
  <c r="AL26" i="1"/>
  <c r="AK26" i="1"/>
  <c r="AM26" i="1" s="1"/>
  <c r="AL25" i="1"/>
  <c r="AK25" i="1"/>
  <c r="AM25" i="1" s="1"/>
  <c r="AL24" i="1"/>
  <c r="AK24" i="1"/>
  <c r="AM24" i="1" s="1"/>
  <c r="AL23" i="1"/>
  <c r="AK23" i="1"/>
  <c r="AM23" i="1" s="1"/>
  <c r="AL22" i="1"/>
  <c r="AK22" i="1"/>
  <c r="AM22" i="1" s="1"/>
  <c r="AL21" i="1"/>
  <c r="AK21" i="1"/>
  <c r="AM21" i="1" s="1"/>
  <c r="AL20" i="1"/>
  <c r="AK20" i="1"/>
  <c r="AM20" i="1" s="1"/>
  <c r="AL19" i="1"/>
  <c r="AK19" i="1"/>
  <c r="AM19" i="1" s="1"/>
  <c r="AL18" i="1"/>
  <c r="AK18" i="1"/>
  <c r="AM18" i="1" s="1"/>
  <c r="AL17" i="1"/>
  <c r="AK17" i="1"/>
  <c r="AM17" i="1" s="1"/>
  <c r="AL16" i="1"/>
  <c r="AK16" i="1"/>
  <c r="AM16" i="1" s="1"/>
  <c r="AL15" i="1"/>
  <c r="AK15" i="1"/>
  <c r="AM15" i="1" s="1"/>
  <c r="AL14" i="1"/>
  <c r="AK14" i="1"/>
  <c r="AM14" i="1" s="1"/>
  <c r="AL13" i="1"/>
  <c r="AK13" i="1"/>
  <c r="AM13" i="1" s="1"/>
  <c r="AL12" i="1"/>
  <c r="AK12" i="1"/>
  <c r="AM12" i="1" s="1"/>
  <c r="AL11" i="1"/>
  <c r="AK11" i="1"/>
  <c r="AM11" i="1" s="1"/>
  <c r="AL10" i="1"/>
  <c r="AK10" i="1"/>
  <c r="AM10" i="1" s="1"/>
  <c r="AL9" i="1"/>
  <c r="AK9" i="1"/>
  <c r="AM9" i="1" s="1"/>
  <c r="AL8" i="1"/>
  <c r="AK8" i="1"/>
  <c r="AM8" i="1" s="1"/>
  <c r="AL7" i="1"/>
  <c r="AK7" i="1"/>
  <c r="AM7" i="1" s="1"/>
  <c r="AQ399" i="1"/>
  <c r="AP399" i="1"/>
  <c r="AR399" i="1" s="1"/>
  <c r="AQ398" i="1"/>
  <c r="AP398" i="1"/>
  <c r="AR398" i="1" s="1"/>
  <c r="AQ397" i="1"/>
  <c r="AP397" i="1"/>
  <c r="AR397" i="1" s="1"/>
  <c r="AQ396" i="1"/>
  <c r="AP396" i="1"/>
  <c r="AR396" i="1" s="1"/>
  <c r="AQ395" i="1"/>
  <c r="AP395" i="1"/>
  <c r="AR395" i="1" s="1"/>
  <c r="AQ394" i="1"/>
  <c r="AP394" i="1"/>
  <c r="AR394" i="1" s="1"/>
  <c r="AQ393" i="1"/>
  <c r="AP393" i="1"/>
  <c r="AR393" i="1" s="1"/>
  <c r="AQ392" i="1"/>
  <c r="AP392" i="1"/>
  <c r="AR392" i="1" s="1"/>
  <c r="AQ391" i="1"/>
  <c r="AP391" i="1"/>
  <c r="AR391" i="1" s="1"/>
  <c r="AQ390" i="1"/>
  <c r="AP390" i="1"/>
  <c r="AR390" i="1" s="1"/>
  <c r="AQ389" i="1"/>
  <c r="AP389" i="1"/>
  <c r="AR389" i="1" s="1"/>
  <c r="AQ388" i="1"/>
  <c r="AP388" i="1"/>
  <c r="AR388" i="1" s="1"/>
  <c r="AQ387" i="1"/>
  <c r="AP387" i="1"/>
  <c r="AR387" i="1" s="1"/>
  <c r="AQ386" i="1"/>
  <c r="AP386" i="1"/>
  <c r="AR386" i="1" s="1"/>
  <c r="AQ385" i="1"/>
  <c r="AP385" i="1"/>
  <c r="AR385" i="1" s="1"/>
  <c r="AQ384" i="1"/>
  <c r="AP384" i="1"/>
  <c r="AR384" i="1" s="1"/>
  <c r="AQ383" i="1"/>
  <c r="AP383" i="1"/>
  <c r="AR383" i="1" s="1"/>
  <c r="AQ382" i="1"/>
  <c r="AP382" i="1"/>
  <c r="AR382" i="1" s="1"/>
  <c r="AQ381" i="1"/>
  <c r="AP381" i="1"/>
  <c r="AR381" i="1" s="1"/>
  <c r="AQ380" i="1"/>
  <c r="AP380" i="1"/>
  <c r="AR380" i="1" s="1"/>
  <c r="AQ379" i="1"/>
  <c r="AP379" i="1"/>
  <c r="AR379" i="1" s="1"/>
  <c r="AQ378" i="1"/>
  <c r="AP378" i="1"/>
  <c r="AR378" i="1" s="1"/>
  <c r="AQ377" i="1"/>
  <c r="AP377" i="1"/>
  <c r="AR377" i="1" s="1"/>
  <c r="AQ376" i="1"/>
  <c r="AP376" i="1"/>
  <c r="AR376" i="1" s="1"/>
  <c r="AQ375" i="1"/>
  <c r="AP375" i="1"/>
  <c r="AR375" i="1" s="1"/>
  <c r="AQ374" i="1"/>
  <c r="AP374" i="1"/>
  <c r="AR374" i="1" s="1"/>
  <c r="AQ373" i="1"/>
  <c r="AP373" i="1"/>
  <c r="AR373" i="1" s="1"/>
  <c r="AQ372" i="1"/>
  <c r="AP372" i="1"/>
  <c r="AR372" i="1" s="1"/>
  <c r="AQ371" i="1"/>
  <c r="AP371" i="1"/>
  <c r="AR371" i="1" s="1"/>
  <c r="AQ370" i="1"/>
  <c r="AP370" i="1"/>
  <c r="AR370" i="1" s="1"/>
  <c r="AQ369" i="1"/>
  <c r="AP369" i="1"/>
  <c r="AR369" i="1" s="1"/>
  <c r="AQ368" i="1"/>
  <c r="AP368" i="1"/>
  <c r="AR368" i="1" s="1"/>
  <c r="AQ367" i="1"/>
  <c r="AP367" i="1"/>
  <c r="AR367" i="1" s="1"/>
  <c r="AQ366" i="1"/>
  <c r="AP366" i="1"/>
  <c r="AR366" i="1" s="1"/>
  <c r="AQ365" i="1"/>
  <c r="AP365" i="1"/>
  <c r="AR365" i="1" s="1"/>
  <c r="AQ364" i="1"/>
  <c r="AP364" i="1"/>
  <c r="AR364" i="1" s="1"/>
  <c r="AQ363" i="1"/>
  <c r="AP363" i="1"/>
  <c r="AR363" i="1" s="1"/>
  <c r="AQ362" i="1"/>
  <c r="AP362" i="1"/>
  <c r="AR362" i="1" s="1"/>
  <c r="AQ361" i="1"/>
  <c r="AP361" i="1"/>
  <c r="AR361" i="1" s="1"/>
  <c r="AQ360" i="1"/>
  <c r="AP360" i="1"/>
  <c r="AR360" i="1" s="1"/>
  <c r="AQ359" i="1"/>
  <c r="AP359" i="1"/>
  <c r="AR359" i="1" s="1"/>
  <c r="AQ358" i="1"/>
  <c r="AP358" i="1"/>
  <c r="AR358" i="1" s="1"/>
  <c r="AQ357" i="1"/>
  <c r="AP357" i="1"/>
  <c r="AR357" i="1" s="1"/>
  <c r="AQ356" i="1"/>
  <c r="AP356" i="1"/>
  <c r="AR356" i="1" s="1"/>
  <c r="AQ355" i="1"/>
  <c r="AP355" i="1"/>
  <c r="AR355" i="1" s="1"/>
  <c r="AQ354" i="1"/>
  <c r="AP354" i="1"/>
  <c r="AR354" i="1" s="1"/>
  <c r="AQ353" i="1"/>
  <c r="AP353" i="1"/>
  <c r="AR353" i="1" s="1"/>
  <c r="AQ352" i="1"/>
  <c r="AP352" i="1"/>
  <c r="AR352" i="1" s="1"/>
  <c r="AQ351" i="1"/>
  <c r="AP351" i="1"/>
  <c r="AR351" i="1" s="1"/>
  <c r="AQ350" i="1"/>
  <c r="AP350" i="1"/>
  <c r="AR350" i="1" s="1"/>
  <c r="AQ349" i="1"/>
  <c r="AP349" i="1"/>
  <c r="AR349" i="1" s="1"/>
  <c r="AQ348" i="1"/>
  <c r="AP348" i="1"/>
  <c r="AR348" i="1" s="1"/>
  <c r="AQ347" i="1"/>
  <c r="AP347" i="1"/>
  <c r="AR347" i="1" s="1"/>
  <c r="AQ346" i="1"/>
  <c r="AP346" i="1"/>
  <c r="AR346" i="1" s="1"/>
  <c r="AQ345" i="1"/>
  <c r="AP345" i="1"/>
  <c r="AR345" i="1" s="1"/>
  <c r="AQ344" i="1"/>
  <c r="AP344" i="1"/>
  <c r="AR344" i="1" s="1"/>
  <c r="AQ343" i="1"/>
  <c r="AP343" i="1"/>
  <c r="AR343" i="1" s="1"/>
  <c r="AQ342" i="1"/>
  <c r="AP342" i="1"/>
  <c r="AR342" i="1" s="1"/>
  <c r="AQ341" i="1"/>
  <c r="AP341" i="1"/>
  <c r="AR341" i="1" s="1"/>
  <c r="AQ340" i="1"/>
  <c r="AP340" i="1"/>
  <c r="AR340" i="1" s="1"/>
  <c r="AQ339" i="1"/>
  <c r="AP339" i="1"/>
  <c r="AR339" i="1" s="1"/>
  <c r="AQ338" i="1"/>
  <c r="AP338" i="1"/>
  <c r="AR338" i="1" s="1"/>
  <c r="AQ337" i="1"/>
  <c r="AP337" i="1"/>
  <c r="AR337" i="1" s="1"/>
  <c r="AQ336" i="1"/>
  <c r="AP336" i="1"/>
  <c r="AR336" i="1" s="1"/>
  <c r="AQ335" i="1"/>
  <c r="AP335" i="1"/>
  <c r="AR335" i="1" s="1"/>
  <c r="AQ334" i="1"/>
  <c r="AP334" i="1"/>
  <c r="AR334" i="1" s="1"/>
  <c r="AQ333" i="1"/>
  <c r="AP333" i="1"/>
  <c r="AR333" i="1" s="1"/>
  <c r="AQ332" i="1"/>
  <c r="AP332" i="1"/>
  <c r="AR332" i="1" s="1"/>
  <c r="AQ331" i="1"/>
  <c r="AP331" i="1"/>
  <c r="AR331" i="1" s="1"/>
  <c r="AQ330" i="1"/>
  <c r="AP330" i="1"/>
  <c r="AR330" i="1" s="1"/>
  <c r="AQ329" i="1"/>
  <c r="AP329" i="1"/>
  <c r="AR329" i="1" s="1"/>
  <c r="AQ328" i="1"/>
  <c r="AP328" i="1"/>
  <c r="AR328" i="1" s="1"/>
  <c r="AQ327" i="1"/>
  <c r="AP327" i="1"/>
  <c r="AR327" i="1" s="1"/>
  <c r="AQ326" i="1"/>
  <c r="AP326" i="1"/>
  <c r="AR326" i="1" s="1"/>
  <c r="AQ325" i="1"/>
  <c r="AP325" i="1"/>
  <c r="AR325" i="1" s="1"/>
  <c r="AQ324" i="1"/>
  <c r="AP324" i="1"/>
  <c r="AR324" i="1" s="1"/>
  <c r="AQ323" i="1"/>
  <c r="AP323" i="1"/>
  <c r="AR323" i="1" s="1"/>
  <c r="AQ322" i="1"/>
  <c r="AP322" i="1"/>
  <c r="AR322" i="1" s="1"/>
  <c r="AQ321" i="1"/>
  <c r="AP321" i="1"/>
  <c r="AR321" i="1" s="1"/>
  <c r="AQ320" i="1"/>
  <c r="AP320" i="1"/>
  <c r="AR320" i="1" s="1"/>
  <c r="AQ319" i="1"/>
  <c r="AP319" i="1"/>
  <c r="AR319" i="1" s="1"/>
  <c r="AQ318" i="1"/>
  <c r="AP318" i="1"/>
  <c r="AR318" i="1" s="1"/>
  <c r="AQ317" i="1"/>
  <c r="AP317" i="1"/>
  <c r="AR317" i="1" s="1"/>
  <c r="AQ316" i="1"/>
  <c r="AP316" i="1"/>
  <c r="AR316" i="1" s="1"/>
  <c r="AQ315" i="1"/>
  <c r="AP315" i="1"/>
  <c r="AR315" i="1" s="1"/>
  <c r="AQ314" i="1"/>
  <c r="AP314" i="1"/>
  <c r="AR314" i="1" s="1"/>
  <c r="AQ313" i="1"/>
  <c r="AP313" i="1"/>
  <c r="AR313" i="1" s="1"/>
  <c r="AQ312" i="1"/>
  <c r="AP312" i="1"/>
  <c r="AR312" i="1" s="1"/>
  <c r="AQ311" i="1"/>
  <c r="AP311" i="1"/>
  <c r="AR311" i="1" s="1"/>
  <c r="AQ310" i="1"/>
  <c r="AP310" i="1"/>
  <c r="AR310" i="1" s="1"/>
  <c r="AQ309" i="1"/>
  <c r="AP309" i="1"/>
  <c r="AR309" i="1" s="1"/>
  <c r="AQ308" i="1"/>
  <c r="AP308" i="1"/>
  <c r="AR308" i="1" s="1"/>
  <c r="AQ307" i="1"/>
  <c r="AP307" i="1"/>
  <c r="AR307" i="1" s="1"/>
  <c r="AQ306" i="1"/>
  <c r="AP306" i="1"/>
  <c r="AR306" i="1" s="1"/>
  <c r="AQ305" i="1"/>
  <c r="AP305" i="1"/>
  <c r="AR305" i="1" s="1"/>
  <c r="AQ304" i="1"/>
  <c r="AP304" i="1"/>
  <c r="AR304" i="1" s="1"/>
  <c r="AQ303" i="1"/>
  <c r="AP303" i="1"/>
  <c r="AR303" i="1" s="1"/>
  <c r="AQ302" i="1"/>
  <c r="AP302" i="1"/>
  <c r="AR302" i="1" s="1"/>
  <c r="AQ301" i="1"/>
  <c r="AP301" i="1"/>
  <c r="AR301" i="1" s="1"/>
  <c r="AQ300" i="1"/>
  <c r="AP300" i="1"/>
  <c r="AR300" i="1" s="1"/>
  <c r="AQ299" i="1"/>
  <c r="AP299" i="1"/>
  <c r="AR299" i="1" s="1"/>
  <c r="AQ298" i="1"/>
  <c r="AP298" i="1"/>
  <c r="AR298" i="1" s="1"/>
  <c r="AQ297" i="1"/>
  <c r="AP297" i="1"/>
  <c r="AR297" i="1" s="1"/>
  <c r="AQ296" i="1"/>
  <c r="AP296" i="1"/>
  <c r="AR296" i="1" s="1"/>
  <c r="AQ295" i="1"/>
  <c r="AP295" i="1"/>
  <c r="AR295" i="1" s="1"/>
  <c r="AQ294" i="1"/>
  <c r="AP294" i="1"/>
  <c r="AR294" i="1" s="1"/>
  <c r="AQ293" i="1"/>
  <c r="AP293" i="1"/>
  <c r="AR293" i="1" s="1"/>
  <c r="AQ292" i="1"/>
  <c r="AP292" i="1"/>
  <c r="AR292" i="1" s="1"/>
  <c r="AQ291" i="1"/>
  <c r="AP291" i="1"/>
  <c r="AR291" i="1" s="1"/>
  <c r="AQ290" i="1"/>
  <c r="AP290" i="1"/>
  <c r="AR290" i="1" s="1"/>
  <c r="AQ289" i="1"/>
  <c r="AP289" i="1"/>
  <c r="AR289" i="1" s="1"/>
  <c r="AQ288" i="1"/>
  <c r="AP288" i="1"/>
  <c r="AR288" i="1" s="1"/>
  <c r="AQ287" i="1"/>
  <c r="AP287" i="1"/>
  <c r="AR287" i="1" s="1"/>
  <c r="AQ286" i="1"/>
  <c r="AP286" i="1"/>
  <c r="AR286" i="1" s="1"/>
  <c r="AQ285" i="1"/>
  <c r="AP285" i="1"/>
  <c r="AR285" i="1" s="1"/>
  <c r="AQ284" i="1"/>
  <c r="AP284" i="1"/>
  <c r="AR284" i="1" s="1"/>
  <c r="AQ283" i="1"/>
  <c r="AP283" i="1"/>
  <c r="AR283" i="1" s="1"/>
  <c r="AQ282" i="1"/>
  <c r="AP282" i="1"/>
  <c r="AR282" i="1" s="1"/>
  <c r="AQ281" i="1"/>
  <c r="AP281" i="1"/>
  <c r="AR281" i="1" s="1"/>
  <c r="AQ280" i="1"/>
  <c r="AP280" i="1"/>
  <c r="AR280" i="1" s="1"/>
  <c r="AQ279" i="1"/>
  <c r="AP279" i="1"/>
  <c r="AR279" i="1" s="1"/>
  <c r="AQ278" i="1"/>
  <c r="AP278" i="1"/>
  <c r="AR278" i="1" s="1"/>
  <c r="AQ277" i="1"/>
  <c r="AP277" i="1"/>
  <c r="AR277" i="1" s="1"/>
  <c r="AQ276" i="1"/>
  <c r="AP276" i="1"/>
  <c r="AR276" i="1" s="1"/>
  <c r="AQ275" i="1"/>
  <c r="AP275" i="1"/>
  <c r="AR275" i="1" s="1"/>
  <c r="AQ274" i="1"/>
  <c r="AP274" i="1"/>
  <c r="AR274" i="1" s="1"/>
  <c r="AQ273" i="1"/>
  <c r="AP273" i="1"/>
  <c r="AR273" i="1" s="1"/>
  <c r="AQ272" i="1"/>
  <c r="AP272" i="1"/>
  <c r="AR272" i="1" s="1"/>
  <c r="AQ271" i="1"/>
  <c r="AP271" i="1"/>
  <c r="AR271" i="1" s="1"/>
  <c r="AQ270" i="1"/>
  <c r="AP270" i="1"/>
  <c r="AR270" i="1" s="1"/>
  <c r="AQ269" i="1"/>
  <c r="AP269" i="1"/>
  <c r="AR269" i="1" s="1"/>
  <c r="AQ268" i="1"/>
  <c r="AP268" i="1"/>
  <c r="AR268" i="1" s="1"/>
  <c r="AQ267" i="1"/>
  <c r="AP267" i="1"/>
  <c r="AR267" i="1" s="1"/>
  <c r="AQ266" i="1"/>
  <c r="AP266" i="1"/>
  <c r="AR266" i="1" s="1"/>
  <c r="AQ265" i="1"/>
  <c r="AP265" i="1"/>
  <c r="AR265" i="1" s="1"/>
  <c r="AQ264" i="1"/>
  <c r="AP264" i="1"/>
  <c r="AR264" i="1" s="1"/>
  <c r="AQ263" i="1"/>
  <c r="AP263" i="1"/>
  <c r="AR263" i="1" s="1"/>
  <c r="AQ262" i="1"/>
  <c r="AP262" i="1"/>
  <c r="AR262" i="1" s="1"/>
  <c r="AQ261" i="1"/>
  <c r="AP261" i="1"/>
  <c r="AR261" i="1" s="1"/>
  <c r="AQ260" i="1"/>
  <c r="AP260" i="1"/>
  <c r="AR260" i="1" s="1"/>
  <c r="AQ259" i="1"/>
  <c r="AP259" i="1"/>
  <c r="AR259" i="1" s="1"/>
  <c r="AQ258" i="1"/>
  <c r="AP258" i="1"/>
  <c r="AR258" i="1" s="1"/>
  <c r="AQ257" i="1"/>
  <c r="AP257" i="1"/>
  <c r="AR257" i="1" s="1"/>
  <c r="AQ256" i="1"/>
  <c r="AP256" i="1"/>
  <c r="AR256" i="1" s="1"/>
  <c r="AQ255" i="1"/>
  <c r="AP255" i="1"/>
  <c r="AR255" i="1" s="1"/>
  <c r="AQ254" i="1"/>
  <c r="AP254" i="1"/>
  <c r="AR254" i="1" s="1"/>
  <c r="AQ253" i="1"/>
  <c r="AP253" i="1"/>
  <c r="AR253" i="1" s="1"/>
  <c r="AQ252" i="1"/>
  <c r="AP252" i="1"/>
  <c r="AR252" i="1" s="1"/>
  <c r="AQ251" i="1"/>
  <c r="AP251" i="1"/>
  <c r="AR251" i="1" s="1"/>
  <c r="AQ250" i="1"/>
  <c r="AP250" i="1"/>
  <c r="AR250" i="1" s="1"/>
  <c r="AQ249" i="1"/>
  <c r="AP249" i="1"/>
  <c r="AR249" i="1" s="1"/>
  <c r="AQ248" i="1"/>
  <c r="AP248" i="1"/>
  <c r="AR248" i="1" s="1"/>
  <c r="AQ247" i="1"/>
  <c r="AP247" i="1"/>
  <c r="AR247" i="1" s="1"/>
  <c r="AQ246" i="1"/>
  <c r="AP246" i="1"/>
  <c r="AR246" i="1" s="1"/>
  <c r="AQ245" i="1"/>
  <c r="AP245" i="1"/>
  <c r="AR245" i="1" s="1"/>
  <c r="AQ244" i="1"/>
  <c r="AP244" i="1"/>
  <c r="AR244" i="1" s="1"/>
  <c r="AQ243" i="1"/>
  <c r="AP243" i="1"/>
  <c r="AR243" i="1" s="1"/>
  <c r="AQ242" i="1"/>
  <c r="AP242" i="1"/>
  <c r="AR242" i="1" s="1"/>
  <c r="AQ241" i="1"/>
  <c r="AP241" i="1"/>
  <c r="AR241" i="1" s="1"/>
  <c r="AQ240" i="1"/>
  <c r="AP240" i="1"/>
  <c r="AR240" i="1" s="1"/>
  <c r="AQ239" i="1"/>
  <c r="AP239" i="1"/>
  <c r="AR239" i="1" s="1"/>
  <c r="AQ238" i="1"/>
  <c r="AP238" i="1"/>
  <c r="AR238" i="1" s="1"/>
  <c r="AQ237" i="1"/>
  <c r="AP237" i="1"/>
  <c r="AR237" i="1" s="1"/>
  <c r="AQ236" i="1"/>
  <c r="AP236" i="1"/>
  <c r="AR236" i="1" s="1"/>
  <c r="AQ235" i="1"/>
  <c r="AP235" i="1"/>
  <c r="AR235" i="1" s="1"/>
  <c r="AQ234" i="1"/>
  <c r="AP234" i="1"/>
  <c r="AR234" i="1" s="1"/>
  <c r="AQ233" i="1"/>
  <c r="AP233" i="1"/>
  <c r="AR233" i="1" s="1"/>
  <c r="AQ232" i="1"/>
  <c r="AP232" i="1"/>
  <c r="AR232" i="1" s="1"/>
  <c r="AQ231" i="1"/>
  <c r="AP231" i="1"/>
  <c r="AR231" i="1" s="1"/>
  <c r="AQ230" i="1"/>
  <c r="AP230" i="1"/>
  <c r="AR230" i="1" s="1"/>
  <c r="AQ229" i="1"/>
  <c r="AP229" i="1"/>
  <c r="AR229" i="1" s="1"/>
  <c r="AQ228" i="1"/>
  <c r="AP228" i="1"/>
  <c r="AR228" i="1" s="1"/>
  <c r="AQ227" i="1"/>
  <c r="AP227" i="1"/>
  <c r="AR227" i="1" s="1"/>
  <c r="AQ226" i="1"/>
  <c r="AP226" i="1"/>
  <c r="AR226" i="1" s="1"/>
  <c r="AQ225" i="1"/>
  <c r="AP225" i="1"/>
  <c r="AR225" i="1" s="1"/>
  <c r="AQ224" i="1"/>
  <c r="AP224" i="1"/>
  <c r="AR224" i="1" s="1"/>
  <c r="AQ223" i="1"/>
  <c r="AP223" i="1"/>
  <c r="AR223" i="1" s="1"/>
  <c r="AQ222" i="1"/>
  <c r="AP222" i="1"/>
  <c r="AR222" i="1" s="1"/>
  <c r="AQ221" i="1"/>
  <c r="AP221" i="1"/>
  <c r="AR221" i="1" s="1"/>
  <c r="AQ220" i="1"/>
  <c r="AP220" i="1"/>
  <c r="AR220" i="1" s="1"/>
  <c r="AQ219" i="1"/>
  <c r="AP219" i="1"/>
  <c r="AR219" i="1" s="1"/>
  <c r="AQ218" i="1"/>
  <c r="AP218" i="1"/>
  <c r="AR218" i="1" s="1"/>
  <c r="AQ217" i="1"/>
  <c r="AP217" i="1"/>
  <c r="AR217" i="1" s="1"/>
  <c r="AQ216" i="1"/>
  <c r="AP216" i="1"/>
  <c r="AR216" i="1" s="1"/>
  <c r="AQ215" i="1"/>
  <c r="AP215" i="1"/>
  <c r="AR215" i="1" s="1"/>
  <c r="AQ214" i="1"/>
  <c r="AP214" i="1"/>
  <c r="AR214" i="1" s="1"/>
  <c r="AQ213" i="1"/>
  <c r="AP213" i="1"/>
  <c r="AR213" i="1" s="1"/>
  <c r="AQ212" i="1"/>
  <c r="AP212" i="1"/>
  <c r="AR212" i="1" s="1"/>
  <c r="AQ211" i="1"/>
  <c r="AP211" i="1"/>
  <c r="AR211" i="1" s="1"/>
  <c r="AQ210" i="1"/>
  <c r="AP210" i="1"/>
  <c r="AR210" i="1" s="1"/>
  <c r="AQ209" i="1"/>
  <c r="AP209" i="1"/>
  <c r="AR209" i="1" s="1"/>
  <c r="AQ208" i="1"/>
  <c r="AP208" i="1"/>
  <c r="AR208" i="1" s="1"/>
  <c r="AQ207" i="1"/>
  <c r="AP207" i="1"/>
  <c r="AR207" i="1" s="1"/>
  <c r="AQ206" i="1"/>
  <c r="AP206" i="1"/>
  <c r="AR206" i="1" s="1"/>
  <c r="AQ205" i="1"/>
  <c r="AP205" i="1"/>
  <c r="AR205" i="1" s="1"/>
  <c r="AQ204" i="1"/>
  <c r="AP204" i="1"/>
  <c r="AR204" i="1" s="1"/>
  <c r="AQ203" i="1"/>
  <c r="AP203" i="1"/>
  <c r="AR203" i="1" s="1"/>
  <c r="AQ202" i="1"/>
  <c r="AP202" i="1"/>
  <c r="AR202" i="1" s="1"/>
  <c r="AQ201" i="1"/>
  <c r="AP201" i="1"/>
  <c r="AR201" i="1" s="1"/>
  <c r="AQ200" i="1"/>
  <c r="AP200" i="1"/>
  <c r="AR200" i="1" s="1"/>
  <c r="AQ199" i="1"/>
  <c r="AP199" i="1"/>
  <c r="AR199" i="1" s="1"/>
  <c r="AQ198" i="1"/>
  <c r="AP198" i="1"/>
  <c r="AR198" i="1" s="1"/>
  <c r="AQ197" i="1"/>
  <c r="AP197" i="1"/>
  <c r="AR197" i="1" s="1"/>
  <c r="AQ196" i="1"/>
  <c r="AP196" i="1"/>
  <c r="AR196" i="1" s="1"/>
  <c r="AQ195" i="1"/>
  <c r="AP195" i="1"/>
  <c r="AR195" i="1" s="1"/>
  <c r="AQ194" i="1"/>
  <c r="AP194" i="1"/>
  <c r="AR194" i="1" s="1"/>
  <c r="AQ193" i="1"/>
  <c r="AP193" i="1"/>
  <c r="AR193" i="1" s="1"/>
  <c r="AQ192" i="1"/>
  <c r="AP192" i="1"/>
  <c r="AR192" i="1" s="1"/>
  <c r="AQ191" i="1"/>
  <c r="AP191" i="1"/>
  <c r="AR191" i="1" s="1"/>
  <c r="AQ190" i="1"/>
  <c r="AP190" i="1"/>
  <c r="AR190" i="1" s="1"/>
  <c r="AQ189" i="1"/>
  <c r="AP189" i="1"/>
  <c r="AR189" i="1" s="1"/>
  <c r="AQ188" i="1"/>
  <c r="AP188" i="1"/>
  <c r="AR188" i="1" s="1"/>
  <c r="AQ187" i="1"/>
  <c r="AP187" i="1"/>
  <c r="AR187" i="1" s="1"/>
  <c r="AQ186" i="1"/>
  <c r="AP186" i="1"/>
  <c r="AR186" i="1" s="1"/>
  <c r="AQ185" i="1"/>
  <c r="AP185" i="1"/>
  <c r="AR185" i="1" s="1"/>
  <c r="AQ184" i="1"/>
  <c r="AP184" i="1"/>
  <c r="AR184" i="1" s="1"/>
  <c r="AQ183" i="1"/>
  <c r="AP183" i="1"/>
  <c r="AR183" i="1" s="1"/>
  <c r="AQ182" i="1"/>
  <c r="AP182" i="1"/>
  <c r="AR182" i="1" s="1"/>
  <c r="AQ181" i="1"/>
  <c r="AP181" i="1"/>
  <c r="AR181" i="1" s="1"/>
  <c r="AQ180" i="1"/>
  <c r="AP180" i="1"/>
  <c r="AR180" i="1" s="1"/>
  <c r="AQ179" i="1"/>
  <c r="AP179" i="1"/>
  <c r="AR179" i="1" s="1"/>
  <c r="AQ178" i="1"/>
  <c r="AP178" i="1"/>
  <c r="AR178" i="1" s="1"/>
  <c r="AQ177" i="1"/>
  <c r="AP177" i="1"/>
  <c r="AR177" i="1" s="1"/>
  <c r="AQ176" i="1"/>
  <c r="AP176" i="1"/>
  <c r="AR176" i="1" s="1"/>
  <c r="AQ175" i="1"/>
  <c r="AP175" i="1"/>
  <c r="AR175" i="1" s="1"/>
  <c r="AQ174" i="1"/>
  <c r="AP174" i="1"/>
  <c r="AR174" i="1" s="1"/>
  <c r="AQ173" i="1"/>
  <c r="AP173" i="1"/>
  <c r="AR173" i="1" s="1"/>
  <c r="AQ172" i="1"/>
  <c r="AP172" i="1"/>
  <c r="AR172" i="1" s="1"/>
  <c r="AQ171" i="1"/>
  <c r="AP171" i="1"/>
  <c r="AR171" i="1" s="1"/>
  <c r="AQ170" i="1"/>
  <c r="AP170" i="1"/>
  <c r="AR170" i="1" s="1"/>
  <c r="AQ169" i="1"/>
  <c r="AP169" i="1"/>
  <c r="AR169" i="1" s="1"/>
  <c r="AQ168" i="1"/>
  <c r="AP168" i="1"/>
  <c r="AR168" i="1" s="1"/>
  <c r="AQ167" i="1"/>
  <c r="AP167" i="1"/>
  <c r="AR167" i="1" s="1"/>
  <c r="AQ166" i="1"/>
  <c r="AP166" i="1"/>
  <c r="AR166" i="1" s="1"/>
  <c r="AQ165" i="1"/>
  <c r="AP165" i="1"/>
  <c r="AR165" i="1" s="1"/>
  <c r="AQ164" i="1"/>
  <c r="AP164" i="1"/>
  <c r="AR164" i="1" s="1"/>
  <c r="AQ163" i="1"/>
  <c r="AP163" i="1"/>
  <c r="AR163" i="1" s="1"/>
  <c r="AQ162" i="1"/>
  <c r="AP162" i="1"/>
  <c r="AR162" i="1" s="1"/>
  <c r="AQ161" i="1"/>
  <c r="AP161" i="1"/>
  <c r="AR161" i="1" s="1"/>
  <c r="AQ160" i="1"/>
  <c r="AP160" i="1"/>
  <c r="AR160" i="1" s="1"/>
  <c r="AQ159" i="1"/>
  <c r="AP159" i="1"/>
  <c r="AR159" i="1" s="1"/>
  <c r="AQ158" i="1"/>
  <c r="AP158" i="1"/>
  <c r="AR158" i="1" s="1"/>
  <c r="AQ157" i="1"/>
  <c r="AP157" i="1"/>
  <c r="AR157" i="1" s="1"/>
  <c r="AQ156" i="1"/>
  <c r="AP156" i="1"/>
  <c r="AR156" i="1" s="1"/>
  <c r="AQ155" i="1"/>
  <c r="AP155" i="1"/>
  <c r="AR155" i="1" s="1"/>
  <c r="AQ154" i="1"/>
  <c r="AP154" i="1"/>
  <c r="AR154" i="1" s="1"/>
  <c r="AQ153" i="1"/>
  <c r="AP153" i="1"/>
  <c r="AR153" i="1" s="1"/>
  <c r="AQ152" i="1"/>
  <c r="AP152" i="1"/>
  <c r="AR152" i="1" s="1"/>
  <c r="AQ151" i="1"/>
  <c r="AP151" i="1"/>
  <c r="AR151" i="1" s="1"/>
  <c r="AQ150" i="1"/>
  <c r="AP150" i="1"/>
  <c r="AR150" i="1" s="1"/>
  <c r="AQ149" i="1"/>
  <c r="AP149" i="1"/>
  <c r="AR149" i="1" s="1"/>
  <c r="AQ148" i="1"/>
  <c r="AP148" i="1"/>
  <c r="AR148" i="1" s="1"/>
  <c r="AQ147" i="1"/>
  <c r="AP147" i="1"/>
  <c r="AR147" i="1" s="1"/>
  <c r="AQ146" i="1"/>
  <c r="AP146" i="1"/>
  <c r="AR146" i="1" s="1"/>
  <c r="AQ145" i="1"/>
  <c r="AP145" i="1"/>
  <c r="AR145" i="1" s="1"/>
  <c r="AQ144" i="1"/>
  <c r="AP144" i="1"/>
  <c r="AR144" i="1" s="1"/>
  <c r="AQ143" i="1"/>
  <c r="AP143" i="1"/>
  <c r="AR143" i="1" s="1"/>
  <c r="AQ142" i="1"/>
  <c r="AP142" i="1"/>
  <c r="AR142" i="1" s="1"/>
  <c r="AQ141" i="1"/>
  <c r="AP141" i="1"/>
  <c r="AR141" i="1" s="1"/>
  <c r="AQ140" i="1"/>
  <c r="AP140" i="1"/>
  <c r="AR140" i="1" s="1"/>
  <c r="AQ139" i="1"/>
  <c r="AP139" i="1"/>
  <c r="AR139" i="1" s="1"/>
  <c r="AQ138" i="1"/>
  <c r="AP138" i="1"/>
  <c r="AR138" i="1" s="1"/>
  <c r="AQ137" i="1"/>
  <c r="AP137" i="1"/>
  <c r="AR137" i="1" s="1"/>
  <c r="AQ136" i="1"/>
  <c r="AP136" i="1"/>
  <c r="AR136" i="1" s="1"/>
  <c r="AQ135" i="1"/>
  <c r="AP135" i="1"/>
  <c r="AR135" i="1" s="1"/>
  <c r="AQ134" i="1"/>
  <c r="AP134" i="1"/>
  <c r="AR134" i="1" s="1"/>
  <c r="AQ133" i="1"/>
  <c r="AP133" i="1"/>
  <c r="AR133" i="1" s="1"/>
  <c r="AQ132" i="1"/>
  <c r="AP132" i="1"/>
  <c r="AR132" i="1" s="1"/>
  <c r="AQ131" i="1"/>
  <c r="AP131" i="1"/>
  <c r="AR131" i="1" s="1"/>
  <c r="AQ130" i="1"/>
  <c r="AP130" i="1"/>
  <c r="AR130" i="1" s="1"/>
  <c r="AQ129" i="1"/>
  <c r="AP129" i="1"/>
  <c r="AR129" i="1" s="1"/>
  <c r="AQ128" i="1"/>
  <c r="AP128" i="1"/>
  <c r="AR128" i="1" s="1"/>
  <c r="AQ127" i="1"/>
  <c r="AP127" i="1"/>
  <c r="AR127" i="1" s="1"/>
  <c r="AQ126" i="1"/>
  <c r="AP126" i="1"/>
  <c r="AR126" i="1" s="1"/>
  <c r="AQ125" i="1"/>
  <c r="AP125" i="1"/>
  <c r="AR125" i="1" s="1"/>
  <c r="AQ124" i="1"/>
  <c r="AP124" i="1"/>
  <c r="AR124" i="1" s="1"/>
  <c r="AQ123" i="1"/>
  <c r="AP123" i="1"/>
  <c r="AR123" i="1" s="1"/>
  <c r="AQ122" i="1"/>
  <c r="AP122" i="1"/>
  <c r="AR122" i="1" s="1"/>
  <c r="AQ121" i="1"/>
  <c r="AP121" i="1"/>
  <c r="AR121" i="1" s="1"/>
  <c r="AQ120" i="1"/>
  <c r="AP120" i="1"/>
  <c r="AR120" i="1" s="1"/>
  <c r="AQ119" i="1"/>
  <c r="AP119" i="1"/>
  <c r="AR119" i="1" s="1"/>
  <c r="AQ118" i="1"/>
  <c r="AP118" i="1"/>
  <c r="AR118" i="1" s="1"/>
  <c r="AQ117" i="1"/>
  <c r="AP117" i="1"/>
  <c r="AR117" i="1" s="1"/>
  <c r="AQ116" i="1"/>
  <c r="AP116" i="1"/>
  <c r="AR116" i="1" s="1"/>
  <c r="AQ115" i="1"/>
  <c r="AP115" i="1"/>
  <c r="AR115" i="1" s="1"/>
  <c r="AQ114" i="1"/>
  <c r="AP114" i="1"/>
  <c r="AR114" i="1" s="1"/>
  <c r="AQ113" i="1"/>
  <c r="AP113" i="1"/>
  <c r="AR113" i="1" s="1"/>
  <c r="AQ112" i="1"/>
  <c r="AP112" i="1"/>
  <c r="AR112" i="1" s="1"/>
  <c r="AQ111" i="1"/>
  <c r="AP111" i="1"/>
  <c r="AR111" i="1" s="1"/>
  <c r="AQ110" i="1"/>
  <c r="AP110" i="1"/>
  <c r="AR110" i="1" s="1"/>
  <c r="AQ109" i="1"/>
  <c r="AP109" i="1"/>
  <c r="AR109" i="1" s="1"/>
  <c r="AQ108" i="1"/>
  <c r="AP108" i="1"/>
  <c r="AR108" i="1" s="1"/>
  <c r="AQ107" i="1"/>
  <c r="AP107" i="1"/>
  <c r="AR107" i="1" s="1"/>
  <c r="AQ106" i="1"/>
  <c r="AP106" i="1"/>
  <c r="AR106" i="1" s="1"/>
  <c r="AQ105" i="1"/>
  <c r="AP105" i="1"/>
  <c r="AR105" i="1" s="1"/>
  <c r="AQ104" i="1"/>
  <c r="AP104" i="1"/>
  <c r="AR104" i="1" s="1"/>
  <c r="AQ103" i="1"/>
  <c r="AP103" i="1"/>
  <c r="AR103" i="1" s="1"/>
  <c r="AQ102" i="1"/>
  <c r="AP102" i="1"/>
  <c r="AR102" i="1" s="1"/>
  <c r="AQ101" i="1"/>
  <c r="AP101" i="1"/>
  <c r="AR101" i="1" s="1"/>
  <c r="AQ100" i="1"/>
  <c r="AP100" i="1"/>
  <c r="AR100" i="1" s="1"/>
  <c r="AQ99" i="1"/>
  <c r="AP99" i="1"/>
  <c r="AR99" i="1" s="1"/>
  <c r="AQ98" i="1"/>
  <c r="AP98" i="1"/>
  <c r="AR98" i="1" s="1"/>
  <c r="AQ97" i="1"/>
  <c r="AP97" i="1"/>
  <c r="AR97" i="1" s="1"/>
  <c r="AQ96" i="1"/>
  <c r="AP96" i="1"/>
  <c r="AR96" i="1" s="1"/>
  <c r="AQ95" i="1"/>
  <c r="AP95" i="1"/>
  <c r="AR95" i="1" s="1"/>
  <c r="AQ94" i="1"/>
  <c r="AP94" i="1"/>
  <c r="AR94" i="1" s="1"/>
  <c r="AQ93" i="1"/>
  <c r="AP93" i="1"/>
  <c r="AR93" i="1" s="1"/>
  <c r="AQ92" i="1"/>
  <c r="AP92" i="1"/>
  <c r="AR92" i="1" s="1"/>
  <c r="AQ91" i="1"/>
  <c r="AP91" i="1"/>
  <c r="AR91" i="1" s="1"/>
  <c r="AQ90" i="1"/>
  <c r="AP90" i="1"/>
  <c r="AR90" i="1" s="1"/>
  <c r="AQ89" i="1"/>
  <c r="AP89" i="1"/>
  <c r="AR89" i="1" s="1"/>
  <c r="AQ88" i="1"/>
  <c r="AP88" i="1"/>
  <c r="AR88" i="1" s="1"/>
  <c r="AQ87" i="1"/>
  <c r="AP87" i="1"/>
  <c r="AR87" i="1" s="1"/>
  <c r="AQ86" i="1"/>
  <c r="AP86" i="1"/>
  <c r="AR86" i="1" s="1"/>
  <c r="AQ85" i="1"/>
  <c r="AP85" i="1"/>
  <c r="AR85" i="1" s="1"/>
  <c r="AQ84" i="1"/>
  <c r="AP84" i="1"/>
  <c r="AR84" i="1" s="1"/>
  <c r="AQ83" i="1"/>
  <c r="AP83" i="1"/>
  <c r="AR83" i="1" s="1"/>
  <c r="AQ82" i="1"/>
  <c r="AP82" i="1"/>
  <c r="AR82" i="1" s="1"/>
  <c r="AQ81" i="1"/>
  <c r="AP81" i="1"/>
  <c r="AR81" i="1" s="1"/>
  <c r="AQ80" i="1"/>
  <c r="AP80" i="1"/>
  <c r="AR80" i="1" s="1"/>
  <c r="AQ79" i="1"/>
  <c r="AP79" i="1"/>
  <c r="AR79" i="1" s="1"/>
  <c r="AQ78" i="1"/>
  <c r="AP78" i="1"/>
  <c r="AR78" i="1" s="1"/>
  <c r="AQ77" i="1"/>
  <c r="AP77" i="1"/>
  <c r="AR77" i="1" s="1"/>
  <c r="AQ76" i="1"/>
  <c r="AP76" i="1"/>
  <c r="AR76" i="1" s="1"/>
  <c r="AQ75" i="1"/>
  <c r="AP75" i="1"/>
  <c r="AR75" i="1" s="1"/>
  <c r="AQ74" i="1"/>
  <c r="AP74" i="1"/>
  <c r="AR74" i="1" s="1"/>
  <c r="AQ73" i="1"/>
  <c r="AP73" i="1"/>
  <c r="AR73" i="1" s="1"/>
  <c r="AQ72" i="1"/>
  <c r="AP72" i="1"/>
  <c r="AR72" i="1" s="1"/>
  <c r="AQ71" i="1"/>
  <c r="AP71" i="1"/>
  <c r="AR71" i="1" s="1"/>
  <c r="AQ70" i="1"/>
  <c r="AP70" i="1"/>
  <c r="AR70" i="1" s="1"/>
  <c r="AQ69" i="1"/>
  <c r="AP69" i="1"/>
  <c r="AR69" i="1" s="1"/>
  <c r="AQ68" i="1"/>
  <c r="AP68" i="1"/>
  <c r="AR68" i="1" s="1"/>
  <c r="AQ67" i="1"/>
  <c r="AP67" i="1"/>
  <c r="AR67" i="1" s="1"/>
  <c r="AQ66" i="1"/>
  <c r="AP66" i="1"/>
  <c r="AR66" i="1" s="1"/>
  <c r="AQ65" i="1"/>
  <c r="AP65" i="1"/>
  <c r="AR65" i="1" s="1"/>
  <c r="AQ64" i="1"/>
  <c r="AP64" i="1"/>
  <c r="AR64" i="1" s="1"/>
  <c r="AQ63" i="1"/>
  <c r="AP63" i="1"/>
  <c r="AR63" i="1" s="1"/>
  <c r="AQ62" i="1"/>
  <c r="AP62" i="1"/>
  <c r="AR62" i="1" s="1"/>
  <c r="AQ61" i="1"/>
  <c r="AP61" i="1"/>
  <c r="AR61" i="1" s="1"/>
  <c r="AQ60" i="1"/>
  <c r="AP60" i="1"/>
  <c r="AR60" i="1" s="1"/>
  <c r="AQ59" i="1"/>
  <c r="AP59" i="1"/>
  <c r="AR59" i="1" s="1"/>
  <c r="AQ58" i="1"/>
  <c r="AP58" i="1"/>
  <c r="AR58" i="1" s="1"/>
  <c r="AQ57" i="1"/>
  <c r="AP57" i="1"/>
  <c r="AR57" i="1" s="1"/>
  <c r="AQ56" i="1"/>
  <c r="AP56" i="1"/>
  <c r="AR56" i="1" s="1"/>
  <c r="AQ55" i="1"/>
  <c r="AP55" i="1"/>
  <c r="AR55" i="1" s="1"/>
  <c r="AQ54" i="1"/>
  <c r="AP54" i="1"/>
  <c r="AR54" i="1" s="1"/>
  <c r="AQ53" i="1"/>
  <c r="AP53" i="1"/>
  <c r="AR53" i="1" s="1"/>
  <c r="AQ52" i="1"/>
  <c r="AP52" i="1"/>
  <c r="AR52" i="1" s="1"/>
  <c r="AQ51" i="1"/>
  <c r="AP51" i="1"/>
  <c r="AR51" i="1" s="1"/>
  <c r="AQ50" i="1"/>
  <c r="AP50" i="1"/>
  <c r="AR50" i="1" s="1"/>
  <c r="AQ49" i="1"/>
  <c r="AP49" i="1"/>
  <c r="AR49" i="1" s="1"/>
  <c r="AQ48" i="1"/>
  <c r="AP48" i="1"/>
  <c r="AR48" i="1" s="1"/>
  <c r="AQ47" i="1"/>
  <c r="AP47" i="1"/>
  <c r="AR47" i="1" s="1"/>
  <c r="AQ46" i="1"/>
  <c r="AP46" i="1"/>
  <c r="AR46" i="1" s="1"/>
  <c r="AQ45" i="1"/>
  <c r="AP45" i="1"/>
  <c r="AR45" i="1" s="1"/>
  <c r="AQ44" i="1"/>
  <c r="AP44" i="1"/>
  <c r="AR44" i="1" s="1"/>
  <c r="AQ43" i="1"/>
  <c r="AP43" i="1"/>
  <c r="AR43" i="1" s="1"/>
  <c r="AQ42" i="1"/>
  <c r="AP42" i="1"/>
  <c r="AR42" i="1" s="1"/>
  <c r="AQ41" i="1"/>
  <c r="AP41" i="1"/>
  <c r="AR41" i="1" s="1"/>
  <c r="AQ40" i="1"/>
  <c r="AP40" i="1"/>
  <c r="AR40" i="1" s="1"/>
  <c r="AQ39" i="1"/>
  <c r="AP39" i="1"/>
  <c r="AR39" i="1" s="1"/>
  <c r="AQ38" i="1"/>
  <c r="AP38" i="1"/>
  <c r="AR38" i="1" s="1"/>
  <c r="AQ37" i="1"/>
  <c r="AP37" i="1"/>
  <c r="AR37" i="1" s="1"/>
  <c r="AQ36" i="1"/>
  <c r="AP36" i="1"/>
  <c r="AR36" i="1" s="1"/>
  <c r="AQ35" i="1"/>
  <c r="AP35" i="1"/>
  <c r="AR35" i="1" s="1"/>
  <c r="AQ34" i="1"/>
  <c r="AP34" i="1"/>
  <c r="AR34" i="1" s="1"/>
  <c r="AQ33" i="1"/>
  <c r="AP33" i="1"/>
  <c r="AR33" i="1" s="1"/>
  <c r="AQ32" i="1"/>
  <c r="AP32" i="1"/>
  <c r="AR32" i="1" s="1"/>
  <c r="AQ31" i="1"/>
  <c r="AP31" i="1"/>
  <c r="AR31" i="1" s="1"/>
  <c r="AQ30" i="1"/>
  <c r="AP30" i="1"/>
  <c r="AR30" i="1" s="1"/>
  <c r="AQ29" i="1"/>
  <c r="AP29" i="1"/>
  <c r="AR29" i="1" s="1"/>
  <c r="AQ28" i="1"/>
  <c r="AP28" i="1"/>
  <c r="AR28" i="1" s="1"/>
  <c r="AQ27" i="1"/>
  <c r="AP27" i="1"/>
  <c r="AR27" i="1" s="1"/>
  <c r="AQ26" i="1"/>
  <c r="AP26" i="1"/>
  <c r="AR26" i="1" s="1"/>
  <c r="AQ25" i="1"/>
  <c r="AP25" i="1"/>
  <c r="AR25" i="1" s="1"/>
  <c r="AQ24" i="1"/>
  <c r="AP24" i="1"/>
  <c r="AR24" i="1" s="1"/>
  <c r="AQ23" i="1"/>
  <c r="AP23" i="1"/>
  <c r="AR23" i="1" s="1"/>
  <c r="AQ22" i="1"/>
  <c r="AP22" i="1"/>
  <c r="AR22" i="1" s="1"/>
  <c r="AQ21" i="1"/>
  <c r="AP21" i="1"/>
  <c r="AR21" i="1" s="1"/>
  <c r="AQ20" i="1"/>
  <c r="AP20" i="1"/>
  <c r="AR20" i="1" s="1"/>
  <c r="AQ19" i="1"/>
  <c r="AP19" i="1"/>
  <c r="AR19" i="1" s="1"/>
  <c r="AQ18" i="1"/>
  <c r="AP18" i="1"/>
  <c r="AR18" i="1" s="1"/>
  <c r="AQ17" i="1"/>
  <c r="AP17" i="1"/>
  <c r="AR17" i="1" s="1"/>
  <c r="AQ16" i="1"/>
  <c r="AP16" i="1"/>
  <c r="AR16" i="1" s="1"/>
  <c r="AQ15" i="1"/>
  <c r="AP15" i="1"/>
  <c r="AR15" i="1" s="1"/>
  <c r="AQ14" i="1"/>
  <c r="AP14" i="1"/>
  <c r="AR14" i="1" s="1"/>
  <c r="AQ13" i="1"/>
  <c r="AP13" i="1"/>
  <c r="AR13" i="1" s="1"/>
  <c r="AQ12" i="1"/>
  <c r="AP12" i="1"/>
  <c r="AR12" i="1" s="1"/>
  <c r="AQ11" i="1"/>
  <c r="AP11" i="1"/>
  <c r="AR11" i="1" s="1"/>
  <c r="AQ10" i="1"/>
  <c r="AP10" i="1"/>
  <c r="AR10" i="1" s="1"/>
  <c r="AQ9" i="1"/>
  <c r="AP9" i="1"/>
  <c r="AR9" i="1" s="1"/>
  <c r="AQ8" i="1"/>
  <c r="AP8" i="1"/>
  <c r="AR8" i="1" s="1"/>
  <c r="AQ7" i="1"/>
  <c r="AP7" i="1"/>
  <c r="AR7" i="1" s="1"/>
  <c r="AQ6" i="1"/>
  <c r="AP6" i="1"/>
  <c r="AR6" i="1" s="1"/>
  <c r="AQ5" i="1"/>
  <c r="AP5" i="1"/>
  <c r="AR5" i="1" s="1"/>
  <c r="AL5" i="1"/>
  <c r="AK5" i="1"/>
  <c r="AM5" i="1" s="1"/>
  <c r="AL6" i="1"/>
  <c r="AK6" i="1"/>
  <c r="AM6" i="1" s="1"/>
  <c r="AB399" i="1"/>
  <c r="AA399" i="1"/>
  <c r="AC399" i="1" s="1"/>
  <c r="AB398" i="1"/>
  <c r="AA398" i="1"/>
  <c r="AC398" i="1" s="1"/>
  <c r="AB397" i="1"/>
  <c r="AA397" i="1"/>
  <c r="AC397" i="1" s="1"/>
  <c r="AB396" i="1"/>
  <c r="AA396" i="1"/>
  <c r="AC396" i="1" s="1"/>
  <c r="AB395" i="1"/>
  <c r="AA395" i="1"/>
  <c r="AC395" i="1" s="1"/>
  <c r="AB394" i="1"/>
  <c r="AA394" i="1"/>
  <c r="AC394" i="1" s="1"/>
  <c r="AB393" i="1"/>
  <c r="AA393" i="1"/>
  <c r="AC393" i="1" s="1"/>
  <c r="AB392" i="1"/>
  <c r="AA392" i="1"/>
  <c r="AC392" i="1" s="1"/>
  <c r="AB391" i="1"/>
  <c r="AA391" i="1"/>
  <c r="AC391" i="1" s="1"/>
  <c r="AB390" i="1"/>
  <c r="AA390" i="1"/>
  <c r="AC390" i="1" s="1"/>
  <c r="AB389" i="1"/>
  <c r="AA389" i="1"/>
  <c r="AC389" i="1" s="1"/>
  <c r="AB388" i="1"/>
  <c r="AA388" i="1"/>
  <c r="AC388" i="1" s="1"/>
  <c r="AB387" i="1"/>
  <c r="AA387" i="1"/>
  <c r="AC387" i="1" s="1"/>
  <c r="AB386" i="1"/>
  <c r="AA386" i="1"/>
  <c r="AC386" i="1" s="1"/>
  <c r="AB385" i="1"/>
  <c r="AA385" i="1"/>
  <c r="AC385" i="1" s="1"/>
  <c r="AB384" i="1"/>
  <c r="AA384" i="1"/>
  <c r="AC384" i="1" s="1"/>
  <c r="AB383" i="1"/>
  <c r="AA383" i="1"/>
  <c r="AC383" i="1" s="1"/>
  <c r="AB382" i="1"/>
  <c r="AA382" i="1"/>
  <c r="AC382" i="1" s="1"/>
  <c r="AB381" i="1"/>
  <c r="AA381" i="1"/>
  <c r="AC381" i="1" s="1"/>
  <c r="AB380" i="1"/>
  <c r="AA380" i="1"/>
  <c r="AC380" i="1" s="1"/>
  <c r="AB379" i="1"/>
  <c r="AA379" i="1"/>
  <c r="AC379" i="1" s="1"/>
  <c r="AB378" i="1"/>
  <c r="AA378" i="1"/>
  <c r="AC378" i="1" s="1"/>
  <c r="AB377" i="1"/>
  <c r="AA377" i="1"/>
  <c r="AC377" i="1" s="1"/>
  <c r="AB376" i="1"/>
  <c r="AA376" i="1"/>
  <c r="AC376" i="1" s="1"/>
  <c r="AB375" i="1"/>
  <c r="AA375" i="1"/>
  <c r="AC375" i="1" s="1"/>
  <c r="AB374" i="1"/>
  <c r="AA374" i="1"/>
  <c r="AC374" i="1" s="1"/>
  <c r="AB373" i="1"/>
  <c r="AA373" i="1"/>
  <c r="AC373" i="1" s="1"/>
  <c r="AB372" i="1"/>
  <c r="AA372" i="1"/>
  <c r="AC372" i="1" s="1"/>
  <c r="AB371" i="1"/>
  <c r="AA371" i="1"/>
  <c r="AC371" i="1" s="1"/>
  <c r="AB370" i="1"/>
  <c r="AA370" i="1"/>
  <c r="AC370" i="1" s="1"/>
  <c r="AB369" i="1"/>
  <c r="AA369" i="1"/>
  <c r="AC369" i="1" s="1"/>
  <c r="AB368" i="1"/>
  <c r="AA368" i="1"/>
  <c r="AC368" i="1" s="1"/>
  <c r="AB367" i="1"/>
  <c r="AA367" i="1"/>
  <c r="AC367" i="1" s="1"/>
  <c r="AB366" i="1"/>
  <c r="AA366" i="1"/>
  <c r="AC366" i="1" s="1"/>
  <c r="AB365" i="1"/>
  <c r="AA365" i="1"/>
  <c r="AC365" i="1" s="1"/>
  <c r="AB364" i="1"/>
  <c r="AA364" i="1"/>
  <c r="AC364" i="1" s="1"/>
  <c r="AB363" i="1"/>
  <c r="AA363" i="1"/>
  <c r="AC363" i="1" s="1"/>
  <c r="AB362" i="1"/>
  <c r="AA362" i="1"/>
  <c r="AC362" i="1" s="1"/>
  <c r="AB361" i="1"/>
  <c r="AA361" i="1"/>
  <c r="AC361" i="1" s="1"/>
  <c r="AB360" i="1"/>
  <c r="AA360" i="1"/>
  <c r="AC360" i="1" s="1"/>
  <c r="AB359" i="1"/>
  <c r="AA359" i="1"/>
  <c r="AC359" i="1" s="1"/>
  <c r="AB358" i="1"/>
  <c r="AA358" i="1"/>
  <c r="AC358" i="1" s="1"/>
  <c r="AB357" i="1"/>
  <c r="AA357" i="1"/>
  <c r="AC357" i="1" s="1"/>
  <c r="AB356" i="1"/>
  <c r="AA356" i="1"/>
  <c r="AC356" i="1" s="1"/>
  <c r="AB355" i="1"/>
  <c r="AA355" i="1"/>
  <c r="AC355" i="1" s="1"/>
  <c r="AB354" i="1"/>
  <c r="AA354" i="1"/>
  <c r="AC354" i="1" s="1"/>
  <c r="AB353" i="1"/>
  <c r="AA353" i="1"/>
  <c r="AC353" i="1" s="1"/>
  <c r="AB352" i="1"/>
  <c r="AA352" i="1"/>
  <c r="AC352" i="1" s="1"/>
  <c r="AB351" i="1"/>
  <c r="AA351" i="1"/>
  <c r="AC351" i="1" s="1"/>
  <c r="AB350" i="1"/>
  <c r="AA350" i="1"/>
  <c r="AC350" i="1" s="1"/>
  <c r="AB349" i="1"/>
  <c r="AA349" i="1"/>
  <c r="AC349" i="1" s="1"/>
  <c r="AB348" i="1"/>
  <c r="AA348" i="1"/>
  <c r="AC348" i="1" s="1"/>
  <c r="AB347" i="1"/>
  <c r="AA347" i="1"/>
  <c r="AC347" i="1" s="1"/>
  <c r="AB346" i="1"/>
  <c r="AA346" i="1"/>
  <c r="AC346" i="1" s="1"/>
  <c r="AB345" i="1"/>
  <c r="AA345" i="1"/>
  <c r="AC345" i="1" s="1"/>
  <c r="AB344" i="1"/>
  <c r="AA344" i="1"/>
  <c r="AC344" i="1" s="1"/>
  <c r="AB343" i="1"/>
  <c r="AA343" i="1"/>
  <c r="AC343" i="1" s="1"/>
  <c r="AB342" i="1"/>
  <c r="AA342" i="1"/>
  <c r="AC342" i="1" s="1"/>
  <c r="AB341" i="1"/>
  <c r="AA341" i="1"/>
  <c r="AC341" i="1" s="1"/>
  <c r="AB340" i="1"/>
  <c r="AA340" i="1"/>
  <c r="AC340" i="1" s="1"/>
  <c r="AB339" i="1"/>
  <c r="AA339" i="1"/>
  <c r="AC339" i="1" s="1"/>
  <c r="AB338" i="1"/>
  <c r="AA338" i="1"/>
  <c r="AC338" i="1" s="1"/>
  <c r="AB337" i="1"/>
  <c r="AA337" i="1"/>
  <c r="AC337" i="1" s="1"/>
  <c r="AB336" i="1"/>
  <c r="AA336" i="1"/>
  <c r="AC336" i="1" s="1"/>
  <c r="AB335" i="1"/>
  <c r="AA335" i="1"/>
  <c r="AC335" i="1" s="1"/>
  <c r="AB334" i="1"/>
  <c r="AA334" i="1"/>
  <c r="AC334" i="1" s="1"/>
  <c r="AB333" i="1"/>
  <c r="AA333" i="1"/>
  <c r="AC333" i="1" s="1"/>
  <c r="AB332" i="1"/>
  <c r="AA332" i="1"/>
  <c r="AC332" i="1" s="1"/>
  <c r="AB331" i="1"/>
  <c r="AA331" i="1"/>
  <c r="AC331" i="1" s="1"/>
  <c r="AB330" i="1"/>
  <c r="AA330" i="1"/>
  <c r="AC330" i="1" s="1"/>
  <c r="AB329" i="1"/>
  <c r="AA329" i="1"/>
  <c r="AC329" i="1" s="1"/>
  <c r="AB328" i="1"/>
  <c r="AA328" i="1"/>
  <c r="AC328" i="1" s="1"/>
  <c r="AB327" i="1"/>
  <c r="AA327" i="1"/>
  <c r="AC327" i="1" s="1"/>
  <c r="AB326" i="1"/>
  <c r="AA326" i="1"/>
  <c r="AC326" i="1" s="1"/>
  <c r="AB325" i="1"/>
  <c r="AA325" i="1"/>
  <c r="AC325" i="1" s="1"/>
  <c r="AB324" i="1"/>
  <c r="AA324" i="1"/>
  <c r="AC324" i="1" s="1"/>
  <c r="AB323" i="1"/>
  <c r="AA323" i="1"/>
  <c r="AC323" i="1" s="1"/>
  <c r="AB322" i="1"/>
  <c r="AA322" i="1"/>
  <c r="AC322" i="1" s="1"/>
  <c r="AB321" i="1"/>
  <c r="AA321" i="1"/>
  <c r="AC321" i="1" s="1"/>
  <c r="AB320" i="1"/>
  <c r="AA320" i="1"/>
  <c r="AC320" i="1" s="1"/>
  <c r="AB319" i="1"/>
  <c r="AA319" i="1"/>
  <c r="AC319" i="1" s="1"/>
  <c r="AB318" i="1"/>
  <c r="AA318" i="1"/>
  <c r="AC318" i="1" s="1"/>
  <c r="AB317" i="1"/>
  <c r="AA317" i="1"/>
  <c r="AC317" i="1" s="1"/>
  <c r="AB316" i="1"/>
  <c r="AA316" i="1"/>
  <c r="AC316" i="1" s="1"/>
  <c r="AB315" i="1"/>
  <c r="AA315" i="1"/>
  <c r="AC315" i="1" s="1"/>
  <c r="AB314" i="1"/>
  <c r="AA314" i="1"/>
  <c r="AC314" i="1" s="1"/>
  <c r="AB313" i="1"/>
  <c r="AA313" i="1"/>
  <c r="AC313" i="1" s="1"/>
  <c r="AB312" i="1"/>
  <c r="AA312" i="1"/>
  <c r="AC312" i="1" s="1"/>
  <c r="AB311" i="1"/>
  <c r="AA311" i="1"/>
  <c r="AC311" i="1" s="1"/>
  <c r="AB310" i="1"/>
  <c r="AA310" i="1"/>
  <c r="AC310" i="1" s="1"/>
  <c r="AB309" i="1"/>
  <c r="AA309" i="1"/>
  <c r="AC309" i="1" s="1"/>
  <c r="AB308" i="1"/>
  <c r="AA308" i="1"/>
  <c r="AC308" i="1" s="1"/>
  <c r="AB307" i="1"/>
  <c r="AA307" i="1"/>
  <c r="AC307" i="1" s="1"/>
  <c r="AB306" i="1"/>
  <c r="AA306" i="1"/>
  <c r="AC306" i="1" s="1"/>
  <c r="AB305" i="1"/>
  <c r="AA305" i="1"/>
  <c r="AC305" i="1" s="1"/>
  <c r="AB304" i="1"/>
  <c r="AA304" i="1"/>
  <c r="AC304" i="1" s="1"/>
  <c r="AB303" i="1"/>
  <c r="AA303" i="1"/>
  <c r="AC303" i="1" s="1"/>
  <c r="AB302" i="1"/>
  <c r="AA302" i="1"/>
  <c r="AC302" i="1" s="1"/>
  <c r="AB301" i="1"/>
  <c r="AA301" i="1"/>
  <c r="AC301" i="1" s="1"/>
  <c r="AB300" i="1"/>
  <c r="AA300" i="1"/>
  <c r="AC300" i="1" s="1"/>
  <c r="AB299" i="1"/>
  <c r="AA299" i="1"/>
  <c r="AC299" i="1" s="1"/>
  <c r="AB298" i="1"/>
  <c r="AA298" i="1"/>
  <c r="AC298" i="1" s="1"/>
  <c r="AB297" i="1"/>
  <c r="AA297" i="1"/>
  <c r="AC297" i="1" s="1"/>
  <c r="AB296" i="1"/>
  <c r="AA296" i="1"/>
  <c r="AC296" i="1" s="1"/>
  <c r="AB295" i="1"/>
  <c r="AA295" i="1"/>
  <c r="AC295" i="1" s="1"/>
  <c r="AB294" i="1"/>
  <c r="AA294" i="1"/>
  <c r="AC294" i="1" s="1"/>
  <c r="AB293" i="1"/>
  <c r="AA293" i="1"/>
  <c r="AC293" i="1" s="1"/>
  <c r="AB292" i="1"/>
  <c r="AA292" i="1"/>
  <c r="AC292" i="1" s="1"/>
  <c r="AB291" i="1"/>
  <c r="AA291" i="1"/>
  <c r="AC291" i="1" s="1"/>
  <c r="AB290" i="1"/>
  <c r="AA290" i="1"/>
  <c r="AC290" i="1" s="1"/>
  <c r="AB289" i="1"/>
  <c r="AA289" i="1"/>
  <c r="AC289" i="1" s="1"/>
  <c r="AB288" i="1"/>
  <c r="AA288" i="1"/>
  <c r="AC288" i="1" s="1"/>
  <c r="AB287" i="1"/>
  <c r="AA287" i="1"/>
  <c r="AC287" i="1" s="1"/>
  <c r="AB286" i="1"/>
  <c r="AA286" i="1"/>
  <c r="AC286" i="1" s="1"/>
  <c r="AB285" i="1"/>
  <c r="AA285" i="1"/>
  <c r="AC285" i="1" s="1"/>
  <c r="AB284" i="1"/>
  <c r="AA284" i="1"/>
  <c r="AC284" i="1" s="1"/>
  <c r="AB283" i="1"/>
  <c r="AA283" i="1"/>
  <c r="AC283" i="1" s="1"/>
  <c r="AB282" i="1"/>
  <c r="AA282" i="1"/>
  <c r="AC282" i="1" s="1"/>
  <c r="AB281" i="1"/>
  <c r="AA281" i="1"/>
  <c r="AC281" i="1" s="1"/>
  <c r="AB280" i="1"/>
  <c r="AA280" i="1"/>
  <c r="AC280" i="1" s="1"/>
  <c r="AB279" i="1"/>
  <c r="AA279" i="1"/>
  <c r="AC279" i="1" s="1"/>
  <c r="AB278" i="1"/>
  <c r="AA278" i="1"/>
  <c r="AC278" i="1" s="1"/>
  <c r="AB277" i="1"/>
  <c r="AA277" i="1"/>
  <c r="AC277" i="1" s="1"/>
  <c r="AB276" i="1"/>
  <c r="AA276" i="1"/>
  <c r="AC276" i="1" s="1"/>
  <c r="AB275" i="1"/>
  <c r="AA275" i="1"/>
  <c r="AC275" i="1" s="1"/>
  <c r="AB274" i="1"/>
  <c r="AA274" i="1"/>
  <c r="AC274" i="1" s="1"/>
  <c r="AB273" i="1"/>
  <c r="AA273" i="1"/>
  <c r="AC273" i="1" s="1"/>
  <c r="AB272" i="1"/>
  <c r="AA272" i="1"/>
  <c r="AC272" i="1" s="1"/>
  <c r="AB271" i="1"/>
  <c r="AA271" i="1"/>
  <c r="AC271" i="1" s="1"/>
  <c r="AB270" i="1"/>
  <c r="AA270" i="1"/>
  <c r="AC270" i="1" s="1"/>
  <c r="AB269" i="1"/>
  <c r="AA269" i="1"/>
  <c r="AC269" i="1" s="1"/>
  <c r="AB268" i="1"/>
  <c r="AA268" i="1"/>
  <c r="AC268" i="1" s="1"/>
  <c r="AB267" i="1"/>
  <c r="AA267" i="1"/>
  <c r="AC267" i="1" s="1"/>
  <c r="AB266" i="1"/>
  <c r="AA266" i="1"/>
  <c r="AC266" i="1" s="1"/>
  <c r="AB265" i="1"/>
  <c r="AA265" i="1"/>
  <c r="AC265" i="1" s="1"/>
  <c r="AB264" i="1"/>
  <c r="AA264" i="1"/>
  <c r="AC264" i="1" s="1"/>
  <c r="AB263" i="1"/>
  <c r="AA263" i="1"/>
  <c r="AC263" i="1" s="1"/>
  <c r="AB262" i="1"/>
  <c r="AA262" i="1"/>
  <c r="AC262" i="1" s="1"/>
  <c r="AB261" i="1"/>
  <c r="AA261" i="1"/>
  <c r="AC261" i="1" s="1"/>
  <c r="AB260" i="1"/>
  <c r="AA260" i="1"/>
  <c r="AC260" i="1" s="1"/>
  <c r="AB259" i="1"/>
  <c r="AA259" i="1"/>
  <c r="AC259" i="1" s="1"/>
  <c r="AB258" i="1"/>
  <c r="AA258" i="1"/>
  <c r="AC258" i="1" s="1"/>
  <c r="AB257" i="1"/>
  <c r="AA257" i="1"/>
  <c r="AC257" i="1" s="1"/>
  <c r="AB256" i="1"/>
  <c r="AA256" i="1"/>
  <c r="AC256" i="1" s="1"/>
  <c r="AB255" i="1"/>
  <c r="AA255" i="1"/>
  <c r="AC255" i="1" s="1"/>
  <c r="AB254" i="1"/>
  <c r="AA254" i="1"/>
  <c r="AC254" i="1" s="1"/>
  <c r="AB253" i="1"/>
  <c r="AA253" i="1"/>
  <c r="AC253" i="1" s="1"/>
  <c r="AB252" i="1"/>
  <c r="AA252" i="1"/>
  <c r="AC252" i="1" s="1"/>
  <c r="AB251" i="1"/>
  <c r="AA251" i="1"/>
  <c r="AC251" i="1" s="1"/>
  <c r="AB250" i="1"/>
  <c r="AA250" i="1"/>
  <c r="AC250" i="1" s="1"/>
  <c r="AB249" i="1"/>
  <c r="AA249" i="1"/>
  <c r="AC249" i="1" s="1"/>
  <c r="AB248" i="1"/>
  <c r="AA248" i="1"/>
  <c r="AC248" i="1" s="1"/>
  <c r="AB247" i="1"/>
  <c r="AA247" i="1"/>
  <c r="AC247" i="1" s="1"/>
  <c r="AB246" i="1"/>
  <c r="AA246" i="1"/>
  <c r="AC246" i="1" s="1"/>
  <c r="AB245" i="1"/>
  <c r="AA245" i="1"/>
  <c r="AC245" i="1" s="1"/>
  <c r="AB244" i="1"/>
  <c r="AA244" i="1"/>
  <c r="AC244" i="1" s="1"/>
  <c r="AB243" i="1"/>
  <c r="AA243" i="1"/>
  <c r="AC243" i="1" s="1"/>
  <c r="AB242" i="1"/>
  <c r="AA242" i="1"/>
  <c r="AC242" i="1" s="1"/>
  <c r="AB241" i="1"/>
  <c r="AA241" i="1"/>
  <c r="AC241" i="1" s="1"/>
  <c r="AB240" i="1"/>
  <c r="AA240" i="1"/>
  <c r="AC240" i="1" s="1"/>
  <c r="AB239" i="1"/>
  <c r="AA239" i="1"/>
  <c r="AC239" i="1" s="1"/>
  <c r="AB238" i="1"/>
  <c r="AA238" i="1"/>
  <c r="AC238" i="1" s="1"/>
  <c r="AB237" i="1"/>
  <c r="AA237" i="1"/>
  <c r="AC237" i="1" s="1"/>
  <c r="AB236" i="1"/>
  <c r="AA236" i="1"/>
  <c r="AC236" i="1" s="1"/>
  <c r="AB235" i="1"/>
  <c r="AA235" i="1"/>
  <c r="AC235" i="1" s="1"/>
  <c r="AB234" i="1"/>
  <c r="AA234" i="1"/>
  <c r="AC234" i="1" s="1"/>
  <c r="AB233" i="1"/>
  <c r="AA233" i="1"/>
  <c r="AC233" i="1" s="1"/>
  <c r="AB232" i="1"/>
  <c r="AA232" i="1"/>
  <c r="AC232" i="1" s="1"/>
  <c r="AB231" i="1"/>
  <c r="AA231" i="1"/>
  <c r="AC231" i="1" s="1"/>
  <c r="AB230" i="1"/>
  <c r="AA230" i="1"/>
  <c r="AC230" i="1" s="1"/>
  <c r="AB229" i="1"/>
  <c r="AA229" i="1"/>
  <c r="AC229" i="1" s="1"/>
  <c r="AB228" i="1"/>
  <c r="AA228" i="1"/>
  <c r="AC228" i="1" s="1"/>
  <c r="AB227" i="1"/>
  <c r="AA227" i="1"/>
  <c r="AC227" i="1" s="1"/>
  <c r="AB226" i="1"/>
  <c r="AA226" i="1"/>
  <c r="AC226" i="1" s="1"/>
  <c r="AB225" i="1"/>
  <c r="AA225" i="1"/>
  <c r="AC225" i="1" s="1"/>
  <c r="AB224" i="1"/>
  <c r="AA224" i="1"/>
  <c r="AC224" i="1" s="1"/>
  <c r="AB223" i="1"/>
  <c r="AA223" i="1"/>
  <c r="AC223" i="1" s="1"/>
  <c r="AB222" i="1"/>
  <c r="AA222" i="1"/>
  <c r="AC222" i="1" s="1"/>
  <c r="AB221" i="1"/>
  <c r="AA221" i="1"/>
  <c r="AC221" i="1" s="1"/>
  <c r="AB220" i="1"/>
  <c r="AA220" i="1"/>
  <c r="AC220" i="1" s="1"/>
  <c r="AB219" i="1"/>
  <c r="AA219" i="1"/>
  <c r="AC219" i="1" s="1"/>
  <c r="AB218" i="1"/>
  <c r="AA218" i="1"/>
  <c r="AC218" i="1" s="1"/>
  <c r="AB217" i="1"/>
  <c r="AA217" i="1"/>
  <c r="AC217" i="1" s="1"/>
  <c r="AB216" i="1"/>
  <c r="AA216" i="1"/>
  <c r="AC216" i="1" s="1"/>
  <c r="AB215" i="1"/>
  <c r="AA215" i="1"/>
  <c r="AC215" i="1" s="1"/>
  <c r="AB214" i="1"/>
  <c r="AA214" i="1"/>
  <c r="AC214" i="1" s="1"/>
  <c r="AB213" i="1"/>
  <c r="AA213" i="1"/>
  <c r="AC213" i="1" s="1"/>
  <c r="AB212" i="1"/>
  <c r="AA212" i="1"/>
  <c r="AC212" i="1" s="1"/>
  <c r="AB211" i="1"/>
  <c r="AA211" i="1"/>
  <c r="AC211" i="1" s="1"/>
  <c r="AB210" i="1"/>
  <c r="AA210" i="1"/>
  <c r="AC210" i="1" s="1"/>
  <c r="AB209" i="1"/>
  <c r="AA209" i="1"/>
  <c r="AC209" i="1" s="1"/>
  <c r="AB208" i="1"/>
  <c r="AA208" i="1"/>
  <c r="AC208" i="1" s="1"/>
  <c r="AB207" i="1"/>
  <c r="AA207" i="1"/>
  <c r="AC207" i="1" s="1"/>
  <c r="AB206" i="1"/>
  <c r="AA206" i="1"/>
  <c r="AC206" i="1" s="1"/>
  <c r="AB205" i="1"/>
  <c r="AA205" i="1"/>
  <c r="AC205" i="1" s="1"/>
  <c r="AB204" i="1"/>
  <c r="AA204" i="1"/>
  <c r="AC204" i="1" s="1"/>
  <c r="AB203" i="1"/>
  <c r="AA203" i="1"/>
  <c r="AC203" i="1" s="1"/>
  <c r="AB202" i="1"/>
  <c r="AA202" i="1"/>
  <c r="AC202" i="1" s="1"/>
  <c r="AB201" i="1"/>
  <c r="AA201" i="1"/>
  <c r="AC201" i="1" s="1"/>
  <c r="AB200" i="1"/>
  <c r="AA200" i="1"/>
  <c r="AC200" i="1" s="1"/>
  <c r="AB199" i="1"/>
  <c r="AA199" i="1"/>
  <c r="AC199" i="1" s="1"/>
  <c r="AB198" i="1"/>
  <c r="AA198" i="1"/>
  <c r="AC198" i="1" s="1"/>
  <c r="AB197" i="1"/>
  <c r="AA197" i="1"/>
  <c r="AC197" i="1" s="1"/>
  <c r="AB196" i="1"/>
  <c r="AA196" i="1"/>
  <c r="AC196" i="1" s="1"/>
  <c r="AB195" i="1"/>
  <c r="AA195" i="1"/>
  <c r="AC195" i="1" s="1"/>
  <c r="AB194" i="1"/>
  <c r="AA194" i="1"/>
  <c r="AC194" i="1" s="1"/>
  <c r="AB193" i="1"/>
  <c r="AA193" i="1"/>
  <c r="AC193" i="1" s="1"/>
  <c r="AB192" i="1"/>
  <c r="AA192" i="1"/>
  <c r="AC192" i="1" s="1"/>
  <c r="AB191" i="1"/>
  <c r="AA191" i="1"/>
  <c r="AC191" i="1" s="1"/>
  <c r="AB190" i="1"/>
  <c r="AA190" i="1"/>
  <c r="AC190" i="1" s="1"/>
  <c r="AB189" i="1"/>
  <c r="AA189" i="1"/>
  <c r="AC189" i="1" s="1"/>
  <c r="AB188" i="1"/>
  <c r="AA188" i="1"/>
  <c r="AC188" i="1" s="1"/>
  <c r="AB187" i="1"/>
  <c r="AA187" i="1"/>
  <c r="AC187" i="1" s="1"/>
  <c r="AB186" i="1"/>
  <c r="AA186" i="1"/>
  <c r="AC186" i="1" s="1"/>
  <c r="AB185" i="1"/>
  <c r="AA185" i="1"/>
  <c r="AC185" i="1" s="1"/>
  <c r="AB184" i="1"/>
  <c r="AA184" i="1"/>
  <c r="AC184" i="1" s="1"/>
  <c r="AB183" i="1"/>
  <c r="AA183" i="1"/>
  <c r="AC183" i="1" s="1"/>
  <c r="AB182" i="1"/>
  <c r="AA182" i="1"/>
  <c r="AC182" i="1" s="1"/>
  <c r="AB181" i="1"/>
  <c r="AA181" i="1"/>
  <c r="AC181" i="1" s="1"/>
  <c r="AB180" i="1"/>
  <c r="AA180" i="1"/>
  <c r="AC180" i="1" s="1"/>
  <c r="AB179" i="1"/>
  <c r="AA179" i="1"/>
  <c r="AC179" i="1" s="1"/>
  <c r="AB178" i="1"/>
  <c r="AA178" i="1"/>
  <c r="AC178" i="1" s="1"/>
  <c r="AB177" i="1"/>
  <c r="AA177" i="1"/>
  <c r="AC177" i="1" s="1"/>
  <c r="AB176" i="1"/>
  <c r="AA176" i="1"/>
  <c r="AC176" i="1" s="1"/>
  <c r="AB175" i="1"/>
  <c r="AA175" i="1"/>
  <c r="AC175" i="1" s="1"/>
  <c r="AB174" i="1"/>
  <c r="AA174" i="1"/>
  <c r="AC174" i="1" s="1"/>
  <c r="AB173" i="1"/>
  <c r="AA173" i="1"/>
  <c r="AC173" i="1" s="1"/>
  <c r="AB172" i="1"/>
  <c r="AA172" i="1"/>
  <c r="AC172" i="1" s="1"/>
  <c r="AB171" i="1"/>
  <c r="AA171" i="1"/>
  <c r="AC171" i="1" s="1"/>
  <c r="AB170" i="1"/>
  <c r="AA170" i="1"/>
  <c r="AC170" i="1" s="1"/>
  <c r="AB169" i="1"/>
  <c r="AA169" i="1"/>
  <c r="AC169" i="1" s="1"/>
  <c r="AB168" i="1"/>
  <c r="AA168" i="1"/>
  <c r="AC168" i="1" s="1"/>
  <c r="AB167" i="1"/>
  <c r="AA167" i="1"/>
  <c r="AC167" i="1" s="1"/>
  <c r="AB166" i="1"/>
  <c r="AA166" i="1"/>
  <c r="AC166" i="1" s="1"/>
  <c r="AB165" i="1"/>
  <c r="AA165" i="1"/>
  <c r="AC165" i="1" s="1"/>
  <c r="AB164" i="1"/>
  <c r="AA164" i="1"/>
  <c r="AC164" i="1" s="1"/>
  <c r="AB163" i="1"/>
  <c r="AA163" i="1"/>
  <c r="AC163" i="1" s="1"/>
  <c r="AB162" i="1"/>
  <c r="AA162" i="1"/>
  <c r="AC162" i="1" s="1"/>
  <c r="AB161" i="1"/>
  <c r="AA161" i="1"/>
  <c r="AC161" i="1" s="1"/>
  <c r="AB160" i="1"/>
  <c r="AA160" i="1"/>
  <c r="AC160" i="1" s="1"/>
  <c r="AB159" i="1"/>
  <c r="AA159" i="1"/>
  <c r="AC159" i="1" s="1"/>
  <c r="AB158" i="1"/>
  <c r="AA158" i="1"/>
  <c r="AC158" i="1" s="1"/>
  <c r="AB157" i="1"/>
  <c r="AA157" i="1"/>
  <c r="AC157" i="1" s="1"/>
  <c r="AB156" i="1"/>
  <c r="AA156" i="1"/>
  <c r="AC156" i="1" s="1"/>
  <c r="AB155" i="1"/>
  <c r="AA155" i="1"/>
  <c r="AC155" i="1" s="1"/>
  <c r="AB154" i="1"/>
  <c r="AA154" i="1"/>
  <c r="AC154" i="1" s="1"/>
  <c r="AB153" i="1"/>
  <c r="AA153" i="1"/>
  <c r="AC153" i="1" s="1"/>
  <c r="AB152" i="1"/>
  <c r="AA152" i="1"/>
  <c r="AC152" i="1" s="1"/>
  <c r="AB151" i="1"/>
  <c r="AA151" i="1"/>
  <c r="AC151" i="1" s="1"/>
  <c r="AB150" i="1"/>
  <c r="AA150" i="1"/>
  <c r="AC150" i="1" s="1"/>
  <c r="AB149" i="1"/>
  <c r="AA149" i="1"/>
  <c r="AC149" i="1" s="1"/>
  <c r="AB148" i="1"/>
  <c r="AA148" i="1"/>
  <c r="AC148" i="1" s="1"/>
  <c r="AB147" i="1"/>
  <c r="AA147" i="1"/>
  <c r="AC147" i="1" s="1"/>
  <c r="AB146" i="1"/>
  <c r="AA146" i="1"/>
  <c r="AC146" i="1" s="1"/>
  <c r="AB145" i="1"/>
  <c r="AA145" i="1"/>
  <c r="AC145" i="1" s="1"/>
  <c r="AB144" i="1"/>
  <c r="AA144" i="1"/>
  <c r="AC144" i="1" s="1"/>
  <c r="AB143" i="1"/>
  <c r="AA143" i="1"/>
  <c r="AC143" i="1" s="1"/>
  <c r="AB142" i="1"/>
  <c r="AA142" i="1"/>
  <c r="AC142" i="1" s="1"/>
  <c r="AB141" i="1"/>
  <c r="AA141" i="1"/>
  <c r="AC141" i="1" s="1"/>
  <c r="AB140" i="1"/>
  <c r="AA140" i="1"/>
  <c r="AC140" i="1" s="1"/>
  <c r="AB139" i="1"/>
  <c r="AA139" i="1"/>
  <c r="AC139" i="1" s="1"/>
  <c r="AB138" i="1"/>
  <c r="AA138" i="1"/>
  <c r="AC138" i="1" s="1"/>
  <c r="AB137" i="1"/>
  <c r="AA137" i="1"/>
  <c r="AC137" i="1" s="1"/>
  <c r="AB136" i="1"/>
  <c r="AA136" i="1"/>
  <c r="AC136" i="1" s="1"/>
  <c r="AB135" i="1"/>
  <c r="AA135" i="1"/>
  <c r="AC135" i="1" s="1"/>
  <c r="AB134" i="1"/>
  <c r="AA134" i="1"/>
  <c r="AC134" i="1" s="1"/>
  <c r="AB133" i="1"/>
  <c r="AA133" i="1"/>
  <c r="AC133" i="1" s="1"/>
  <c r="AB132" i="1"/>
  <c r="AA132" i="1"/>
  <c r="AC132" i="1" s="1"/>
  <c r="AB131" i="1"/>
  <c r="AA131" i="1"/>
  <c r="AC131" i="1" s="1"/>
  <c r="AB130" i="1"/>
  <c r="AA130" i="1"/>
  <c r="AC130" i="1" s="1"/>
  <c r="AB129" i="1"/>
  <c r="AA129" i="1"/>
  <c r="AC129" i="1" s="1"/>
  <c r="AB128" i="1"/>
  <c r="AA128" i="1"/>
  <c r="AC128" i="1" s="1"/>
  <c r="AB127" i="1"/>
  <c r="AA127" i="1"/>
  <c r="AC127" i="1" s="1"/>
  <c r="AB126" i="1"/>
  <c r="AA126" i="1"/>
  <c r="AC126" i="1" s="1"/>
  <c r="AB125" i="1"/>
  <c r="AA125" i="1"/>
  <c r="AC125" i="1" s="1"/>
  <c r="AB124" i="1"/>
  <c r="AA124" i="1"/>
  <c r="AC124" i="1" s="1"/>
  <c r="AB123" i="1"/>
  <c r="AA123" i="1"/>
  <c r="AC123" i="1" s="1"/>
  <c r="AB122" i="1"/>
  <c r="AA122" i="1"/>
  <c r="AC122" i="1" s="1"/>
  <c r="AB121" i="1"/>
  <c r="AA121" i="1"/>
  <c r="AC121" i="1" s="1"/>
  <c r="AB120" i="1"/>
  <c r="AA120" i="1"/>
  <c r="AC120" i="1" s="1"/>
  <c r="AB119" i="1"/>
  <c r="AA119" i="1"/>
  <c r="AC119" i="1" s="1"/>
  <c r="AB118" i="1"/>
  <c r="AA118" i="1"/>
  <c r="AC118" i="1" s="1"/>
  <c r="AB117" i="1"/>
  <c r="AA117" i="1"/>
  <c r="AC117" i="1" s="1"/>
  <c r="AB116" i="1"/>
  <c r="AA116" i="1"/>
  <c r="AC116" i="1" s="1"/>
  <c r="AB115" i="1"/>
  <c r="AA115" i="1"/>
  <c r="AC115" i="1" s="1"/>
  <c r="AB114" i="1"/>
  <c r="AA114" i="1"/>
  <c r="AC114" i="1" s="1"/>
  <c r="AB113" i="1"/>
  <c r="AA113" i="1"/>
  <c r="AC113" i="1" s="1"/>
  <c r="AB112" i="1"/>
  <c r="AA112" i="1"/>
  <c r="AC112" i="1" s="1"/>
  <c r="AB111" i="1"/>
  <c r="AA111" i="1"/>
  <c r="AC111" i="1" s="1"/>
  <c r="AB110" i="1"/>
  <c r="AA110" i="1"/>
  <c r="AC110" i="1" s="1"/>
  <c r="AB109" i="1"/>
  <c r="AA109" i="1"/>
  <c r="AC109" i="1" s="1"/>
  <c r="AB108" i="1"/>
  <c r="AA108" i="1"/>
  <c r="AC108" i="1" s="1"/>
  <c r="AB107" i="1"/>
  <c r="AA107" i="1"/>
  <c r="AC107" i="1" s="1"/>
  <c r="AB106" i="1"/>
  <c r="AA106" i="1"/>
  <c r="AC106" i="1" s="1"/>
  <c r="AB105" i="1"/>
  <c r="AA105" i="1"/>
  <c r="AC105" i="1" s="1"/>
  <c r="AB104" i="1"/>
  <c r="AA104" i="1"/>
  <c r="AC104" i="1" s="1"/>
  <c r="AB103" i="1"/>
  <c r="AA103" i="1"/>
  <c r="AC103" i="1" s="1"/>
  <c r="AB102" i="1"/>
  <c r="AA102" i="1"/>
  <c r="AC102" i="1" s="1"/>
  <c r="AB101" i="1"/>
  <c r="AA101" i="1"/>
  <c r="AC101" i="1" s="1"/>
  <c r="AB100" i="1"/>
  <c r="AA100" i="1"/>
  <c r="AC100" i="1" s="1"/>
  <c r="AB99" i="1"/>
  <c r="AA99" i="1"/>
  <c r="AC99" i="1" s="1"/>
  <c r="AB98" i="1"/>
  <c r="AA98" i="1"/>
  <c r="AC98" i="1" s="1"/>
  <c r="AB97" i="1"/>
  <c r="AA97" i="1"/>
  <c r="AC97" i="1" s="1"/>
  <c r="AB96" i="1"/>
  <c r="AA96" i="1"/>
  <c r="AC96" i="1" s="1"/>
  <c r="AB95" i="1"/>
  <c r="AA95" i="1"/>
  <c r="AC95" i="1" s="1"/>
  <c r="AB94" i="1"/>
  <c r="AA94" i="1"/>
  <c r="AC94" i="1" s="1"/>
  <c r="AB93" i="1"/>
  <c r="AA93" i="1"/>
  <c r="AC93" i="1" s="1"/>
  <c r="AB92" i="1"/>
  <c r="AA92" i="1"/>
  <c r="AC92" i="1" s="1"/>
  <c r="AB91" i="1"/>
  <c r="AA91" i="1"/>
  <c r="AC91" i="1" s="1"/>
  <c r="AB90" i="1"/>
  <c r="AA90" i="1"/>
  <c r="AC90" i="1" s="1"/>
  <c r="AB89" i="1"/>
  <c r="AA89" i="1"/>
  <c r="AC89" i="1" s="1"/>
  <c r="AB88" i="1"/>
  <c r="AA88" i="1"/>
  <c r="AC88" i="1" s="1"/>
  <c r="AB87" i="1"/>
  <c r="AA87" i="1"/>
  <c r="AC87" i="1" s="1"/>
  <c r="AB86" i="1"/>
  <c r="AA86" i="1"/>
  <c r="AC86" i="1" s="1"/>
  <c r="AB85" i="1"/>
  <c r="AA85" i="1"/>
  <c r="AC85" i="1" s="1"/>
  <c r="AB84" i="1"/>
  <c r="AA84" i="1"/>
  <c r="AC84" i="1" s="1"/>
  <c r="AB83" i="1"/>
  <c r="AA83" i="1"/>
  <c r="AC83" i="1" s="1"/>
  <c r="AB82" i="1"/>
  <c r="AA82" i="1"/>
  <c r="AC82" i="1" s="1"/>
  <c r="AB81" i="1"/>
  <c r="AA81" i="1"/>
  <c r="AC81" i="1" s="1"/>
  <c r="AB80" i="1"/>
  <c r="AA80" i="1"/>
  <c r="AC80" i="1" s="1"/>
  <c r="AB79" i="1"/>
  <c r="AA79" i="1"/>
  <c r="AC79" i="1" s="1"/>
  <c r="AB78" i="1"/>
  <c r="AA78" i="1"/>
  <c r="AC78" i="1" s="1"/>
  <c r="AB77" i="1"/>
  <c r="AA77" i="1"/>
  <c r="AC77" i="1" s="1"/>
  <c r="AB76" i="1"/>
  <c r="AA76" i="1"/>
  <c r="AC76" i="1" s="1"/>
  <c r="AB75" i="1"/>
  <c r="AA75" i="1"/>
  <c r="AC75" i="1" s="1"/>
  <c r="AB74" i="1"/>
  <c r="AA74" i="1"/>
  <c r="AC74" i="1" s="1"/>
  <c r="AB73" i="1"/>
  <c r="AA73" i="1"/>
  <c r="AC73" i="1" s="1"/>
  <c r="AB72" i="1"/>
  <c r="AA72" i="1"/>
  <c r="AC72" i="1" s="1"/>
  <c r="AB71" i="1"/>
  <c r="AA71" i="1"/>
  <c r="AC71" i="1" s="1"/>
  <c r="AB70" i="1"/>
  <c r="AA70" i="1"/>
  <c r="AC70" i="1" s="1"/>
  <c r="AB69" i="1"/>
  <c r="AA69" i="1"/>
  <c r="AC69" i="1" s="1"/>
  <c r="AB68" i="1"/>
  <c r="AA68" i="1"/>
  <c r="AC68" i="1" s="1"/>
  <c r="AB67" i="1"/>
  <c r="AA67" i="1"/>
  <c r="AC67" i="1" s="1"/>
  <c r="AB66" i="1"/>
  <c r="AA66" i="1"/>
  <c r="AC66" i="1" s="1"/>
  <c r="AB65" i="1"/>
  <c r="AA65" i="1"/>
  <c r="AC65" i="1" s="1"/>
  <c r="AB64" i="1"/>
  <c r="AA64" i="1"/>
  <c r="AC64" i="1" s="1"/>
  <c r="AB63" i="1"/>
  <c r="AA63" i="1"/>
  <c r="AC63" i="1" s="1"/>
  <c r="AB62" i="1"/>
  <c r="AA62" i="1"/>
  <c r="AC62" i="1" s="1"/>
  <c r="AB61" i="1"/>
  <c r="AA61" i="1"/>
  <c r="AC61" i="1" s="1"/>
  <c r="AB60" i="1"/>
  <c r="AA60" i="1"/>
  <c r="AC60" i="1" s="1"/>
  <c r="AB59" i="1"/>
  <c r="AA59" i="1"/>
  <c r="AC59" i="1" s="1"/>
  <c r="AB58" i="1"/>
  <c r="AA58" i="1"/>
  <c r="AC58" i="1" s="1"/>
  <c r="AB57" i="1"/>
  <c r="AA57" i="1"/>
  <c r="AC57" i="1" s="1"/>
  <c r="AB56" i="1"/>
  <c r="AA56" i="1"/>
  <c r="AC56" i="1" s="1"/>
  <c r="AB55" i="1"/>
  <c r="AA55" i="1"/>
  <c r="AC55" i="1" s="1"/>
  <c r="AB54" i="1"/>
  <c r="AA54" i="1"/>
  <c r="AC54" i="1" s="1"/>
  <c r="AB53" i="1"/>
  <c r="AA53" i="1"/>
  <c r="AC53" i="1" s="1"/>
  <c r="AB52" i="1"/>
  <c r="AA52" i="1"/>
  <c r="AC52" i="1" s="1"/>
  <c r="AB51" i="1"/>
  <c r="AA51" i="1"/>
  <c r="AC51" i="1" s="1"/>
  <c r="AB50" i="1"/>
  <c r="AA50" i="1"/>
  <c r="AC50" i="1" s="1"/>
  <c r="AB49" i="1"/>
  <c r="AA49" i="1"/>
  <c r="AC49" i="1" s="1"/>
  <c r="AB48" i="1"/>
  <c r="AA48" i="1"/>
  <c r="AC48" i="1" s="1"/>
  <c r="AB47" i="1"/>
  <c r="AA47" i="1"/>
  <c r="AC47" i="1" s="1"/>
  <c r="AB46" i="1"/>
  <c r="AA46" i="1"/>
  <c r="AC46" i="1" s="1"/>
  <c r="AB45" i="1"/>
  <c r="AA45" i="1"/>
  <c r="AC45" i="1" s="1"/>
  <c r="AB44" i="1"/>
  <c r="AA44" i="1"/>
  <c r="AC44" i="1" s="1"/>
  <c r="AB43" i="1"/>
  <c r="AA43" i="1"/>
  <c r="AC43" i="1" s="1"/>
  <c r="AB42" i="1"/>
  <c r="AA42" i="1"/>
  <c r="AC42" i="1" s="1"/>
  <c r="AB41" i="1"/>
  <c r="AA41" i="1"/>
  <c r="AC41" i="1" s="1"/>
  <c r="AB40" i="1"/>
  <c r="AA40" i="1"/>
  <c r="AC40" i="1" s="1"/>
  <c r="AB39" i="1"/>
  <c r="AA39" i="1"/>
  <c r="AC39" i="1" s="1"/>
  <c r="AB38" i="1"/>
  <c r="AA38" i="1"/>
  <c r="AC38" i="1" s="1"/>
  <c r="AB37" i="1"/>
  <c r="AA37" i="1"/>
  <c r="AC37" i="1" s="1"/>
  <c r="AB36" i="1"/>
  <c r="AA36" i="1"/>
  <c r="AC36" i="1" s="1"/>
  <c r="AB35" i="1"/>
  <c r="AA35" i="1"/>
  <c r="AC35" i="1" s="1"/>
  <c r="AB34" i="1"/>
  <c r="AA34" i="1"/>
  <c r="AC34" i="1" s="1"/>
  <c r="AB33" i="1"/>
  <c r="AA33" i="1"/>
  <c r="AC33" i="1" s="1"/>
  <c r="AB32" i="1"/>
  <c r="AA32" i="1"/>
  <c r="AC32" i="1" s="1"/>
  <c r="AB31" i="1"/>
  <c r="AA31" i="1"/>
  <c r="AC31" i="1" s="1"/>
  <c r="AB30" i="1"/>
  <c r="AA30" i="1"/>
  <c r="AC30" i="1" s="1"/>
  <c r="AB29" i="1"/>
  <c r="AA29" i="1"/>
  <c r="AC29" i="1" s="1"/>
  <c r="AB28" i="1"/>
  <c r="AA28" i="1"/>
  <c r="AC28" i="1" s="1"/>
  <c r="AB27" i="1"/>
  <c r="AA27" i="1"/>
  <c r="AC27" i="1" s="1"/>
  <c r="AB26" i="1"/>
  <c r="AA26" i="1"/>
  <c r="AC26" i="1" s="1"/>
  <c r="AB25" i="1"/>
  <c r="AA25" i="1"/>
  <c r="AC25" i="1" s="1"/>
  <c r="AB24" i="1"/>
  <c r="AA24" i="1"/>
  <c r="AC24" i="1" s="1"/>
  <c r="AB23" i="1"/>
  <c r="AA23" i="1"/>
  <c r="AC23" i="1" s="1"/>
  <c r="AB22" i="1"/>
  <c r="AA22" i="1"/>
  <c r="AC22" i="1" s="1"/>
  <c r="AB21" i="1"/>
  <c r="AA21" i="1"/>
  <c r="AC21" i="1" s="1"/>
  <c r="AB20" i="1"/>
  <c r="AA20" i="1"/>
  <c r="AC20" i="1" s="1"/>
  <c r="AB19" i="1"/>
  <c r="AA19" i="1"/>
  <c r="AC19" i="1" s="1"/>
  <c r="AB18" i="1"/>
  <c r="AA18" i="1"/>
  <c r="AC18" i="1" s="1"/>
  <c r="AB17" i="1"/>
  <c r="AA17" i="1"/>
  <c r="AC17" i="1" s="1"/>
  <c r="AB16" i="1"/>
  <c r="AA16" i="1"/>
  <c r="AC16" i="1" s="1"/>
  <c r="AB15" i="1"/>
  <c r="AA15" i="1"/>
  <c r="AC15" i="1" s="1"/>
  <c r="AB14" i="1"/>
  <c r="AA14" i="1"/>
  <c r="AC14" i="1" s="1"/>
  <c r="AB13" i="1"/>
  <c r="AA13" i="1"/>
  <c r="AC13" i="1" s="1"/>
  <c r="AB12" i="1"/>
  <c r="AA12" i="1"/>
  <c r="AC12" i="1" s="1"/>
  <c r="AB11" i="1"/>
  <c r="AA11" i="1"/>
  <c r="AC11" i="1" s="1"/>
  <c r="AB10" i="1"/>
  <c r="AA10" i="1"/>
  <c r="AC10" i="1" s="1"/>
  <c r="AB9" i="1"/>
  <c r="AA9" i="1"/>
  <c r="AC9" i="1" s="1"/>
  <c r="AB8" i="1"/>
  <c r="AA8" i="1"/>
  <c r="AC8" i="1" s="1"/>
  <c r="AB7" i="1"/>
  <c r="AA7" i="1"/>
  <c r="AC7" i="1" s="1"/>
  <c r="AB6" i="1"/>
  <c r="AA6" i="1"/>
  <c r="AC6" i="1" s="1"/>
  <c r="I6" i="1" l="1"/>
  <c r="I7" i="1"/>
  <c r="I8" i="1"/>
  <c r="I9" i="1"/>
  <c r="I10" i="1"/>
  <c r="J10" i="1" s="1" a="1"/>
  <c r="J10" i="1" s="1"/>
  <c r="I11" i="1"/>
  <c r="J11" i="1" s="1" a="1"/>
  <c r="J11" i="1" s="1"/>
  <c r="I12" i="1"/>
  <c r="J12" i="1" s="1" a="1"/>
  <c r="J12" i="1" s="1"/>
  <c r="I13" i="1"/>
  <c r="J13" i="1" s="1" a="1"/>
  <c r="J13" i="1" s="1"/>
  <c r="I14" i="1"/>
  <c r="J14" i="1" s="1" a="1"/>
  <c r="J14" i="1" s="1"/>
  <c r="I15" i="1"/>
  <c r="J15" i="1" s="1" a="1"/>
  <c r="J15" i="1" s="1"/>
  <c r="I16" i="1"/>
  <c r="J16" i="1" s="1" a="1"/>
  <c r="J16" i="1" s="1"/>
  <c r="I17" i="1"/>
  <c r="J17" i="1" s="1" a="1"/>
  <c r="J17" i="1" s="1"/>
  <c r="I18" i="1"/>
  <c r="J18" i="1" s="1" a="1"/>
  <c r="J18" i="1" s="1"/>
  <c r="I19" i="1"/>
  <c r="J19" i="1" s="1" a="1"/>
  <c r="J19" i="1" s="1"/>
  <c r="I20" i="1"/>
  <c r="J20" i="1" s="1" a="1"/>
  <c r="J20" i="1" s="1"/>
  <c r="I21" i="1"/>
  <c r="J21" i="1" s="1" a="1"/>
  <c r="J21" i="1" s="1"/>
  <c r="I22" i="1"/>
  <c r="J22" i="1" s="1" a="1"/>
  <c r="J22" i="1" s="1"/>
  <c r="I23" i="1"/>
  <c r="J23" i="1" s="1" a="1"/>
  <c r="J23" i="1" s="1"/>
  <c r="I24" i="1"/>
  <c r="J24" i="1" s="1" a="1"/>
  <c r="J24" i="1" s="1"/>
  <c r="I25" i="1"/>
  <c r="J25" i="1" s="1" a="1"/>
  <c r="J25" i="1" s="1"/>
  <c r="I26" i="1"/>
  <c r="J26" i="1" s="1" a="1"/>
  <c r="J26" i="1" s="1"/>
  <c r="I27" i="1"/>
  <c r="J27" i="1" s="1" a="1"/>
  <c r="J27" i="1" s="1"/>
  <c r="I28" i="1"/>
  <c r="J28" i="1" s="1" a="1"/>
  <c r="J28" i="1" s="1"/>
  <c r="I29" i="1"/>
  <c r="J29" i="1" s="1" a="1"/>
  <c r="J29" i="1" s="1"/>
  <c r="I30" i="1"/>
  <c r="J30" i="1" s="1" a="1"/>
  <c r="J30" i="1" s="1"/>
  <c r="I31" i="1"/>
  <c r="J31" i="1" s="1" a="1"/>
  <c r="J31" i="1" s="1"/>
  <c r="I32" i="1"/>
  <c r="J32" i="1" s="1" a="1"/>
  <c r="J32" i="1" s="1"/>
  <c r="I33" i="1"/>
  <c r="J33" i="1" s="1" a="1"/>
  <c r="J33" i="1" s="1"/>
  <c r="I34" i="1"/>
  <c r="J34" i="1" s="1" a="1"/>
  <c r="J34" i="1" s="1"/>
  <c r="I35" i="1"/>
  <c r="J35" i="1" s="1" a="1"/>
  <c r="J35" i="1" s="1"/>
  <c r="I36" i="1"/>
  <c r="J36" i="1" s="1" a="1"/>
  <c r="J36" i="1" s="1"/>
  <c r="I37" i="1"/>
  <c r="J37" i="1" s="1" a="1"/>
  <c r="J37" i="1" s="1"/>
  <c r="I38" i="1"/>
  <c r="J38" i="1" s="1" a="1"/>
  <c r="J38" i="1" s="1"/>
  <c r="I39" i="1"/>
  <c r="J39" i="1" s="1" a="1"/>
  <c r="J39" i="1" s="1"/>
  <c r="I40" i="1"/>
  <c r="J40" i="1" s="1" a="1"/>
  <c r="J40" i="1" s="1"/>
  <c r="I41" i="1"/>
  <c r="J41" i="1" s="1" a="1"/>
  <c r="J41" i="1" s="1"/>
  <c r="I42" i="1"/>
  <c r="J42" i="1" s="1" a="1"/>
  <c r="J42" i="1" s="1"/>
  <c r="I43" i="1"/>
  <c r="J43" i="1" s="1" a="1"/>
  <c r="J43" i="1" s="1"/>
  <c r="I44" i="1"/>
  <c r="J44" i="1" s="1" a="1"/>
  <c r="J44" i="1" s="1"/>
  <c r="I45" i="1"/>
  <c r="J45" i="1" s="1" a="1"/>
  <c r="J45" i="1" s="1"/>
  <c r="I46" i="1"/>
  <c r="J46" i="1" s="1" a="1"/>
  <c r="J46" i="1" s="1"/>
  <c r="I47" i="1"/>
  <c r="J47" i="1" s="1" a="1"/>
  <c r="J47" i="1" s="1"/>
  <c r="I48" i="1"/>
  <c r="J48" i="1" s="1" a="1"/>
  <c r="J48" i="1" s="1"/>
  <c r="I49" i="1"/>
  <c r="J49" i="1" s="1" a="1"/>
  <c r="J49" i="1" s="1"/>
  <c r="I50" i="1"/>
  <c r="J50" i="1" s="1" a="1"/>
  <c r="J50" i="1" s="1"/>
  <c r="I51" i="1"/>
  <c r="J51" i="1" s="1" a="1"/>
  <c r="J51" i="1" s="1"/>
  <c r="I52" i="1"/>
  <c r="J52" i="1" s="1" a="1"/>
  <c r="J52" i="1" s="1"/>
  <c r="I53" i="1"/>
  <c r="J53" i="1" s="1" a="1"/>
  <c r="J53" i="1" s="1"/>
  <c r="I54" i="1"/>
  <c r="J54" i="1" s="1" a="1"/>
  <c r="J54" i="1" s="1"/>
  <c r="I55" i="1"/>
  <c r="J55" i="1" s="1" a="1"/>
  <c r="J55" i="1" s="1"/>
  <c r="I56" i="1"/>
  <c r="J56" i="1" s="1" a="1"/>
  <c r="J56" i="1" s="1"/>
  <c r="I57" i="1"/>
  <c r="J57" i="1" s="1" a="1"/>
  <c r="J57" i="1" s="1"/>
  <c r="I58" i="1"/>
  <c r="J58" i="1" s="1" a="1"/>
  <c r="J58" i="1" s="1"/>
  <c r="I59" i="1"/>
  <c r="J59" i="1" s="1" a="1"/>
  <c r="J59" i="1" s="1"/>
  <c r="I60" i="1"/>
  <c r="J60" i="1" s="1" a="1"/>
  <c r="J60" i="1" s="1"/>
  <c r="I61" i="1"/>
  <c r="J61" i="1" s="1" a="1"/>
  <c r="J61" i="1" s="1"/>
  <c r="I62" i="1"/>
  <c r="J62" i="1" s="1" a="1"/>
  <c r="J62" i="1" s="1"/>
  <c r="I63" i="1"/>
  <c r="J63" i="1" s="1" a="1"/>
  <c r="J63" i="1" s="1"/>
  <c r="I64" i="1"/>
  <c r="J64" i="1" s="1" a="1"/>
  <c r="J64" i="1" s="1"/>
  <c r="I65" i="1"/>
  <c r="J65" i="1" s="1" a="1"/>
  <c r="J65" i="1" s="1"/>
  <c r="I66" i="1"/>
  <c r="J66" i="1" s="1" a="1"/>
  <c r="J66" i="1" s="1"/>
  <c r="I67" i="1"/>
  <c r="J67" i="1" s="1" a="1"/>
  <c r="J67" i="1" s="1"/>
  <c r="I68" i="1"/>
  <c r="J68" i="1" s="1" a="1"/>
  <c r="J68" i="1" s="1"/>
  <c r="I69" i="1"/>
  <c r="J69" i="1" s="1" a="1"/>
  <c r="J69" i="1" s="1"/>
  <c r="I70" i="1"/>
  <c r="J70" i="1" s="1" a="1"/>
  <c r="J70" i="1" s="1"/>
  <c r="I71" i="1"/>
  <c r="J71" i="1" s="1" a="1"/>
  <c r="J71" i="1" s="1"/>
  <c r="I72" i="1"/>
  <c r="J72" i="1" s="1" a="1"/>
  <c r="J72" i="1" s="1"/>
  <c r="I73" i="1"/>
  <c r="J73" i="1" s="1" a="1"/>
  <c r="J73" i="1" s="1"/>
  <c r="I74" i="1"/>
  <c r="J74" i="1" s="1" a="1"/>
  <c r="J74" i="1" s="1"/>
  <c r="I75" i="1"/>
  <c r="J75" i="1" s="1" a="1"/>
  <c r="J75" i="1" s="1"/>
  <c r="I76" i="1"/>
  <c r="J76" i="1" s="1" a="1"/>
  <c r="J76" i="1" s="1"/>
  <c r="I77" i="1"/>
  <c r="J77" i="1" s="1" a="1"/>
  <c r="J77" i="1" s="1"/>
  <c r="I78" i="1"/>
  <c r="J78" i="1" s="1" a="1"/>
  <c r="J78" i="1" s="1"/>
  <c r="I79" i="1"/>
  <c r="J79" i="1" s="1" a="1"/>
  <c r="J79" i="1" s="1"/>
  <c r="I80" i="1"/>
  <c r="J80" i="1" s="1" a="1"/>
  <c r="J80" i="1" s="1"/>
  <c r="I81" i="1"/>
  <c r="J81" i="1" s="1" a="1"/>
  <c r="J81" i="1" s="1"/>
  <c r="I82" i="1"/>
  <c r="J82" i="1" s="1" a="1"/>
  <c r="J82" i="1" s="1"/>
  <c r="I83" i="1"/>
  <c r="J83" i="1" s="1" a="1"/>
  <c r="J83" i="1" s="1"/>
  <c r="I84" i="1"/>
  <c r="J84" i="1" s="1" a="1"/>
  <c r="J84" i="1" s="1"/>
  <c r="I85" i="1"/>
  <c r="J85" i="1" s="1" a="1"/>
  <c r="J85" i="1" s="1"/>
  <c r="I86" i="1"/>
  <c r="J86" i="1" s="1" a="1"/>
  <c r="J86" i="1" s="1"/>
  <c r="I87" i="1"/>
  <c r="J87" i="1" s="1" a="1"/>
  <c r="J87" i="1" s="1"/>
  <c r="I88" i="1"/>
  <c r="J88" i="1" s="1" a="1"/>
  <c r="J88" i="1" s="1"/>
  <c r="I89" i="1"/>
  <c r="J89" i="1" s="1" a="1"/>
  <c r="J89" i="1" s="1"/>
  <c r="I90" i="1"/>
  <c r="J90" i="1" s="1" a="1"/>
  <c r="J90" i="1" s="1"/>
  <c r="I91" i="1"/>
  <c r="J91" i="1" s="1" a="1"/>
  <c r="J91" i="1" s="1"/>
  <c r="I92" i="1"/>
  <c r="J92" i="1" s="1" a="1"/>
  <c r="J92" i="1" s="1"/>
  <c r="I93" i="1"/>
  <c r="J93" i="1" s="1" a="1"/>
  <c r="J93" i="1" s="1"/>
  <c r="I94" i="1"/>
  <c r="J94" i="1" s="1" a="1"/>
  <c r="J94" i="1" s="1"/>
  <c r="I95" i="1"/>
  <c r="J95" i="1" s="1" a="1"/>
  <c r="J95" i="1" s="1"/>
  <c r="I96" i="1"/>
  <c r="J96" i="1" s="1" a="1"/>
  <c r="J96" i="1" s="1"/>
  <c r="I97" i="1"/>
  <c r="J97" i="1" s="1" a="1"/>
  <c r="J97" i="1" s="1"/>
  <c r="I98" i="1"/>
  <c r="J98" i="1" s="1" a="1"/>
  <c r="J98" i="1" s="1"/>
  <c r="I99" i="1"/>
  <c r="J99" i="1" s="1" a="1"/>
  <c r="J99" i="1" s="1"/>
  <c r="I100" i="1"/>
  <c r="J100" i="1" s="1" a="1"/>
  <c r="J100" i="1" s="1"/>
  <c r="I101" i="1"/>
  <c r="J101" i="1" s="1" a="1"/>
  <c r="J101" i="1" s="1"/>
  <c r="I102" i="1"/>
  <c r="J102" i="1" s="1" a="1"/>
  <c r="J102" i="1" s="1"/>
  <c r="I103" i="1"/>
  <c r="J103" i="1" s="1" a="1"/>
  <c r="J103" i="1" s="1"/>
  <c r="I104" i="1"/>
  <c r="J104" i="1" s="1" a="1"/>
  <c r="J104" i="1" s="1"/>
  <c r="I105" i="1"/>
  <c r="J105" i="1" s="1" a="1"/>
  <c r="J105" i="1" s="1"/>
  <c r="I106" i="1"/>
  <c r="J106" i="1" s="1" a="1"/>
  <c r="J106" i="1" s="1"/>
  <c r="I107" i="1"/>
  <c r="J107" i="1" s="1" a="1"/>
  <c r="J107" i="1" s="1"/>
  <c r="I108" i="1"/>
  <c r="J108" i="1" s="1" a="1"/>
  <c r="J108" i="1" s="1"/>
  <c r="I109" i="1"/>
  <c r="J109" i="1" s="1" a="1"/>
  <c r="J109" i="1" s="1"/>
  <c r="I110" i="1"/>
  <c r="J110" i="1" s="1" a="1"/>
  <c r="J110" i="1" s="1"/>
  <c r="I111" i="1"/>
  <c r="J111" i="1" s="1" a="1"/>
  <c r="J111" i="1" s="1"/>
  <c r="I112" i="1"/>
  <c r="J112" i="1" s="1" a="1"/>
  <c r="J112" i="1" s="1"/>
  <c r="I113" i="1"/>
  <c r="J113" i="1" s="1" a="1"/>
  <c r="J113" i="1" s="1"/>
  <c r="I114" i="1"/>
  <c r="J114" i="1" s="1" a="1"/>
  <c r="J114" i="1" s="1"/>
  <c r="I115" i="1"/>
  <c r="J115" i="1" s="1" a="1"/>
  <c r="J115" i="1" s="1"/>
  <c r="I116" i="1"/>
  <c r="J116" i="1" s="1" a="1"/>
  <c r="J116" i="1" s="1"/>
  <c r="I117" i="1"/>
  <c r="J117" i="1" s="1" a="1"/>
  <c r="J117" i="1" s="1"/>
  <c r="I118" i="1"/>
  <c r="J118" i="1" s="1" a="1"/>
  <c r="J118" i="1" s="1"/>
  <c r="I119" i="1"/>
  <c r="J119" i="1" s="1" a="1"/>
  <c r="J119" i="1" s="1"/>
  <c r="I120" i="1"/>
  <c r="J120" i="1" s="1" a="1"/>
  <c r="J120" i="1" s="1"/>
  <c r="I121" i="1"/>
  <c r="J121" i="1" s="1" a="1"/>
  <c r="J121" i="1" s="1"/>
  <c r="I122" i="1"/>
  <c r="J122" i="1" s="1" a="1"/>
  <c r="J122" i="1" s="1"/>
  <c r="I123" i="1"/>
  <c r="J123" i="1" s="1" a="1"/>
  <c r="J123" i="1" s="1"/>
  <c r="I124" i="1"/>
  <c r="J124" i="1" s="1" a="1"/>
  <c r="J124" i="1" s="1"/>
  <c r="I125" i="1"/>
  <c r="J125" i="1" s="1" a="1"/>
  <c r="J125" i="1" s="1"/>
  <c r="I126" i="1"/>
  <c r="J126" i="1" s="1" a="1"/>
  <c r="J126" i="1" s="1"/>
  <c r="I127" i="1"/>
  <c r="J127" i="1" s="1" a="1"/>
  <c r="J127" i="1" s="1"/>
  <c r="I128" i="1"/>
  <c r="J128" i="1" s="1" a="1"/>
  <c r="J128" i="1" s="1"/>
  <c r="I129" i="1"/>
  <c r="J129" i="1" s="1" a="1"/>
  <c r="J129" i="1" s="1"/>
  <c r="I130" i="1"/>
  <c r="J130" i="1" s="1" a="1"/>
  <c r="J130" i="1" s="1"/>
  <c r="I131" i="1"/>
  <c r="J131" i="1" s="1" a="1"/>
  <c r="J131" i="1" s="1"/>
  <c r="I132" i="1"/>
  <c r="J132" i="1" s="1" a="1"/>
  <c r="J132" i="1" s="1"/>
  <c r="I133" i="1"/>
  <c r="J133" i="1" s="1" a="1"/>
  <c r="J133" i="1" s="1"/>
  <c r="I134" i="1"/>
  <c r="J134" i="1" s="1" a="1"/>
  <c r="J134" i="1" s="1"/>
  <c r="I135" i="1"/>
  <c r="J135" i="1" s="1" a="1"/>
  <c r="J135" i="1" s="1"/>
  <c r="I136" i="1"/>
  <c r="J136" i="1" s="1" a="1"/>
  <c r="J136" i="1" s="1"/>
  <c r="I137" i="1"/>
  <c r="J137" i="1" s="1" a="1"/>
  <c r="J137" i="1" s="1"/>
  <c r="I138" i="1"/>
  <c r="J138" i="1" s="1" a="1"/>
  <c r="J138" i="1" s="1"/>
  <c r="I139" i="1"/>
  <c r="J139" i="1" s="1" a="1"/>
  <c r="J139" i="1" s="1"/>
  <c r="I140" i="1"/>
  <c r="J140" i="1" s="1" a="1"/>
  <c r="J140" i="1" s="1"/>
  <c r="I141" i="1"/>
  <c r="J141" i="1" s="1" a="1"/>
  <c r="J141" i="1" s="1"/>
  <c r="I142" i="1"/>
  <c r="J142" i="1" s="1" a="1"/>
  <c r="J142" i="1" s="1"/>
  <c r="I143" i="1"/>
  <c r="J143" i="1" s="1" a="1"/>
  <c r="J143" i="1" s="1"/>
  <c r="I144" i="1"/>
  <c r="J144" i="1" s="1" a="1"/>
  <c r="J144" i="1" s="1"/>
  <c r="I145" i="1"/>
  <c r="J145" i="1" s="1" a="1"/>
  <c r="J145" i="1" s="1"/>
  <c r="I146" i="1"/>
  <c r="J146" i="1" s="1" a="1"/>
  <c r="J146" i="1" s="1"/>
  <c r="I147" i="1"/>
  <c r="J147" i="1" s="1" a="1"/>
  <c r="J147" i="1" s="1"/>
  <c r="I149" i="1"/>
  <c r="J149" i="1" s="1" a="1"/>
  <c r="J149" i="1" s="1"/>
  <c r="I150" i="1"/>
  <c r="J150" i="1" s="1" a="1"/>
  <c r="J150" i="1" s="1"/>
  <c r="I151" i="1"/>
  <c r="J151" i="1" s="1" a="1"/>
  <c r="J151" i="1" s="1"/>
  <c r="I153" i="1"/>
  <c r="J153" i="1" s="1" a="1"/>
  <c r="J153" i="1" s="1"/>
  <c r="I155" i="1"/>
  <c r="J155" i="1" s="1" a="1"/>
  <c r="J155" i="1" s="1"/>
  <c r="I158" i="1"/>
  <c r="J158" i="1" s="1" a="1"/>
  <c r="J158" i="1" s="1"/>
  <c r="I159" i="1"/>
  <c r="J159" i="1" s="1" a="1"/>
  <c r="J159" i="1" s="1"/>
  <c r="I161" i="1"/>
  <c r="J161" i="1" s="1" a="1"/>
  <c r="J161" i="1" s="1"/>
  <c r="I162" i="1"/>
  <c r="J162" i="1" s="1" a="1"/>
  <c r="J162" i="1" s="1"/>
  <c r="I163" i="1"/>
  <c r="J163" i="1" s="1" a="1"/>
  <c r="J163" i="1" s="1"/>
  <c r="I167" i="1"/>
  <c r="J167" i="1" s="1" a="1"/>
  <c r="J167" i="1" s="1"/>
  <c r="I168" i="1"/>
  <c r="J168" i="1" s="1" a="1"/>
  <c r="J168" i="1" s="1"/>
  <c r="I170" i="1"/>
  <c r="J170" i="1" s="1" a="1"/>
  <c r="J170" i="1" s="1"/>
  <c r="I171" i="1"/>
  <c r="J171" i="1" s="1" a="1"/>
  <c r="J171" i="1" s="1"/>
  <c r="I173" i="1"/>
  <c r="J173" i="1" s="1" a="1"/>
  <c r="J173" i="1" s="1"/>
  <c r="I175" i="1"/>
  <c r="J175" i="1" s="1" a="1"/>
  <c r="J175" i="1" s="1"/>
  <c r="I177" i="1"/>
  <c r="J177" i="1" s="1" a="1"/>
  <c r="J177" i="1" s="1"/>
  <c r="I179" i="1"/>
  <c r="J179" i="1" s="1" a="1"/>
  <c r="J179" i="1" s="1"/>
  <c r="I181" i="1"/>
  <c r="J181" i="1" s="1" a="1"/>
  <c r="J181" i="1" s="1"/>
  <c r="I183" i="1"/>
  <c r="J183" i="1" s="1" a="1"/>
  <c r="J183" i="1" s="1"/>
  <c r="I184" i="1"/>
  <c r="J184" i="1" s="1" a="1"/>
  <c r="J184" i="1" s="1"/>
  <c r="I185" i="1"/>
  <c r="J185" i="1" s="1" a="1"/>
  <c r="J185" i="1" s="1"/>
  <c r="I186" i="1"/>
  <c r="J186" i="1" s="1" a="1"/>
  <c r="J186" i="1" s="1"/>
  <c r="I187" i="1"/>
  <c r="J187" i="1" s="1" a="1"/>
  <c r="J187" i="1" s="1"/>
  <c r="I188" i="1"/>
  <c r="J188" i="1" s="1" a="1"/>
  <c r="J188" i="1" s="1"/>
  <c r="I189" i="1"/>
  <c r="J189" i="1" s="1" a="1"/>
  <c r="J189" i="1" s="1"/>
  <c r="I190" i="1"/>
  <c r="J190" i="1" s="1" a="1"/>
  <c r="J190" i="1" s="1"/>
  <c r="I191" i="1"/>
  <c r="J191" i="1" s="1" a="1"/>
  <c r="J191" i="1" s="1"/>
  <c r="I192" i="1"/>
  <c r="J192" i="1" s="1" a="1"/>
  <c r="J192" i="1" s="1"/>
  <c r="I193" i="1"/>
  <c r="J193" i="1" s="1" a="1"/>
  <c r="J193" i="1" s="1"/>
  <c r="I194" i="1"/>
  <c r="J194" i="1" s="1" a="1"/>
  <c r="J194" i="1" s="1"/>
  <c r="I195" i="1"/>
  <c r="J195" i="1" s="1" a="1"/>
  <c r="J195" i="1" s="1"/>
  <c r="I196" i="1"/>
  <c r="J196" i="1" s="1" a="1"/>
  <c r="J196" i="1" s="1"/>
  <c r="I197" i="1"/>
  <c r="J197" i="1" s="1" a="1"/>
  <c r="J197" i="1" s="1"/>
  <c r="I198" i="1"/>
  <c r="J198" i="1" s="1" a="1"/>
  <c r="J198" i="1" s="1"/>
  <c r="I199" i="1"/>
  <c r="J199" i="1" s="1" a="1"/>
  <c r="J199" i="1" s="1"/>
  <c r="I200" i="1"/>
  <c r="J200" i="1" s="1" a="1"/>
  <c r="J200" i="1" s="1"/>
  <c r="I201" i="1"/>
  <c r="J201" i="1" s="1" a="1"/>
  <c r="J201" i="1" s="1"/>
  <c r="I202" i="1"/>
  <c r="J202" i="1" s="1" a="1"/>
  <c r="J202" i="1" s="1"/>
  <c r="I203" i="1"/>
  <c r="J203" i="1" s="1" a="1"/>
  <c r="J203" i="1" s="1"/>
  <c r="I204" i="1"/>
  <c r="J204" i="1" s="1" a="1"/>
  <c r="J204" i="1" s="1"/>
  <c r="I205" i="1"/>
  <c r="J205" i="1" s="1" a="1"/>
  <c r="J205" i="1" s="1"/>
  <c r="I206" i="1"/>
  <c r="J206" i="1" s="1" a="1"/>
  <c r="J206" i="1" s="1"/>
  <c r="I207" i="1"/>
  <c r="J207" i="1" s="1" a="1"/>
  <c r="J207" i="1" s="1"/>
  <c r="I208" i="1"/>
  <c r="J208" i="1" s="1" a="1"/>
  <c r="J208" i="1" s="1"/>
  <c r="I209" i="1"/>
  <c r="J209" i="1" s="1" a="1"/>
  <c r="J209" i="1" s="1"/>
  <c r="I210" i="1"/>
  <c r="J210" i="1" s="1" a="1"/>
  <c r="J210" i="1" s="1"/>
  <c r="I211" i="1"/>
  <c r="J211" i="1" s="1" a="1"/>
  <c r="J211" i="1" s="1"/>
  <c r="I212" i="1"/>
  <c r="J212" i="1" s="1" a="1"/>
  <c r="J212" i="1" s="1"/>
  <c r="I213" i="1"/>
  <c r="J213" i="1" s="1" a="1"/>
  <c r="J213" i="1" s="1"/>
  <c r="I214" i="1"/>
  <c r="J214" i="1" s="1" a="1"/>
  <c r="J214" i="1" s="1"/>
  <c r="I215" i="1"/>
  <c r="J215" i="1" s="1" a="1"/>
  <c r="J215" i="1" s="1"/>
  <c r="I216" i="1"/>
  <c r="J216" i="1" s="1" a="1"/>
  <c r="J216" i="1" s="1"/>
  <c r="I217" i="1"/>
  <c r="J217" i="1" s="1" a="1"/>
  <c r="J217" i="1" s="1"/>
  <c r="I218" i="1"/>
  <c r="J218" i="1" s="1" a="1"/>
  <c r="J218" i="1" s="1"/>
  <c r="I219" i="1"/>
  <c r="J219" i="1" s="1" a="1"/>
  <c r="J219" i="1" s="1"/>
  <c r="I220" i="1"/>
  <c r="J220" i="1" s="1" a="1"/>
  <c r="J220" i="1" s="1"/>
  <c r="I221" i="1"/>
  <c r="J221" i="1" s="1" a="1"/>
  <c r="J221" i="1" s="1"/>
  <c r="I222" i="1"/>
  <c r="J222" i="1" s="1" a="1"/>
  <c r="J222" i="1" s="1"/>
  <c r="I223" i="1"/>
  <c r="J223" i="1" s="1" a="1"/>
  <c r="J223" i="1" s="1"/>
  <c r="I224" i="1"/>
  <c r="J224" i="1" s="1" a="1"/>
  <c r="J224" i="1" s="1"/>
  <c r="I225" i="1"/>
  <c r="J225" i="1" s="1" a="1"/>
  <c r="J225" i="1" s="1"/>
  <c r="I226" i="1"/>
  <c r="J226" i="1" s="1" a="1"/>
  <c r="J226" i="1" s="1"/>
  <c r="I227" i="1"/>
  <c r="J227" i="1" s="1" a="1"/>
  <c r="J227" i="1" s="1"/>
  <c r="I228" i="1"/>
  <c r="J228" i="1" s="1" a="1"/>
  <c r="J228" i="1" s="1"/>
  <c r="I229" i="1"/>
  <c r="J229" i="1" s="1" a="1"/>
  <c r="J229" i="1" s="1"/>
  <c r="I230" i="1"/>
  <c r="J230" i="1" s="1" a="1"/>
  <c r="J230" i="1" s="1"/>
  <c r="I231" i="1"/>
  <c r="J231" i="1" s="1" a="1"/>
  <c r="J231" i="1" s="1"/>
  <c r="I232" i="1"/>
  <c r="J232" i="1" s="1" a="1"/>
  <c r="J232" i="1" s="1"/>
  <c r="I233" i="1"/>
  <c r="J233" i="1" s="1" a="1"/>
  <c r="J233" i="1" s="1"/>
  <c r="I234" i="1"/>
  <c r="J234" i="1" s="1" a="1"/>
  <c r="J234" i="1" s="1"/>
  <c r="I235" i="1"/>
  <c r="J235" i="1" s="1" a="1"/>
  <c r="J235" i="1" s="1"/>
  <c r="I236" i="1"/>
  <c r="J236" i="1" s="1" a="1"/>
  <c r="J236" i="1" s="1"/>
  <c r="I237" i="1"/>
  <c r="J237" i="1" s="1" a="1"/>
  <c r="J237" i="1" s="1"/>
  <c r="I238" i="1"/>
  <c r="J238" i="1" s="1" a="1"/>
  <c r="J238" i="1" s="1"/>
  <c r="I239" i="1"/>
  <c r="J239" i="1" s="1" a="1"/>
  <c r="J239" i="1" s="1"/>
  <c r="I240" i="1"/>
  <c r="J240" i="1" s="1" a="1"/>
  <c r="J240" i="1" s="1"/>
  <c r="I241" i="1"/>
  <c r="J241" i="1" s="1" a="1"/>
  <c r="J241" i="1" s="1"/>
  <c r="I242" i="1"/>
  <c r="J242" i="1" s="1" a="1"/>
  <c r="J242" i="1" s="1"/>
  <c r="I243" i="1"/>
  <c r="J243" i="1" s="1" a="1"/>
  <c r="J243" i="1" s="1"/>
  <c r="I244" i="1"/>
  <c r="J244" i="1" s="1" a="1"/>
  <c r="J244" i="1" s="1"/>
  <c r="I245" i="1"/>
  <c r="J245" i="1" s="1" a="1"/>
  <c r="J245" i="1" s="1"/>
  <c r="I246" i="1"/>
  <c r="J246" i="1" s="1" a="1"/>
  <c r="J246" i="1" s="1"/>
  <c r="I247" i="1"/>
  <c r="J247" i="1" s="1" a="1"/>
  <c r="J247" i="1" s="1"/>
  <c r="I248" i="1"/>
  <c r="J248" i="1" s="1" a="1"/>
  <c r="J248" i="1" s="1"/>
  <c r="I249" i="1"/>
  <c r="J249" i="1" s="1" a="1"/>
  <c r="J249" i="1" s="1"/>
  <c r="I250" i="1"/>
  <c r="J250" i="1" s="1" a="1"/>
  <c r="J250" i="1" s="1"/>
  <c r="I251" i="1"/>
  <c r="J251" i="1" s="1" a="1"/>
  <c r="J251" i="1" s="1"/>
  <c r="I252" i="1"/>
  <c r="J252" i="1" s="1" a="1"/>
  <c r="J252" i="1" s="1"/>
  <c r="I253" i="1"/>
  <c r="J253" i="1" s="1" a="1"/>
  <c r="J253" i="1" s="1"/>
  <c r="I254" i="1"/>
  <c r="J254" i="1" s="1" a="1"/>
  <c r="J254" i="1" s="1"/>
  <c r="I255" i="1"/>
  <c r="J255" i="1" s="1" a="1"/>
  <c r="J255" i="1" s="1"/>
  <c r="I256" i="1"/>
  <c r="J256" i="1" s="1" a="1"/>
  <c r="J256" i="1" s="1"/>
  <c r="I257" i="1"/>
  <c r="J257" i="1" s="1" a="1"/>
  <c r="J257" i="1" s="1"/>
  <c r="I258" i="1"/>
  <c r="J258" i="1" s="1" a="1"/>
  <c r="J258" i="1" s="1"/>
  <c r="I259" i="1"/>
  <c r="J259" i="1" s="1" a="1"/>
  <c r="J259" i="1" s="1"/>
  <c r="I260" i="1"/>
  <c r="J260" i="1" s="1" a="1"/>
  <c r="J260" i="1" s="1"/>
  <c r="I261" i="1"/>
  <c r="J261" i="1" s="1" a="1"/>
  <c r="J261" i="1" s="1"/>
  <c r="I262" i="1"/>
  <c r="J262" i="1" s="1" a="1"/>
  <c r="J262" i="1" s="1"/>
  <c r="I263" i="1"/>
  <c r="J263" i="1" s="1" a="1"/>
  <c r="J263" i="1" s="1"/>
  <c r="I264" i="1"/>
  <c r="J264" i="1" s="1" a="1"/>
  <c r="J264" i="1" s="1"/>
  <c r="I265" i="1"/>
  <c r="J265" i="1" s="1" a="1"/>
  <c r="J265" i="1" s="1"/>
  <c r="I266" i="1"/>
  <c r="J266" i="1" s="1" a="1"/>
  <c r="J266" i="1" s="1"/>
  <c r="I267" i="1"/>
  <c r="J267" i="1" s="1" a="1"/>
  <c r="J267" i="1" s="1"/>
  <c r="I268" i="1"/>
  <c r="J268" i="1" s="1" a="1"/>
  <c r="J268" i="1" s="1"/>
  <c r="I269" i="1"/>
  <c r="J269" i="1" s="1" a="1"/>
  <c r="J269" i="1" s="1"/>
  <c r="I270" i="1"/>
  <c r="J270" i="1" s="1" a="1"/>
  <c r="J270" i="1" s="1"/>
  <c r="I271" i="1"/>
  <c r="J271" i="1" s="1" a="1"/>
  <c r="J271" i="1" s="1"/>
  <c r="I272" i="1"/>
  <c r="J272" i="1" s="1" a="1"/>
  <c r="J272" i="1" s="1"/>
  <c r="I273" i="1"/>
  <c r="J273" i="1" s="1" a="1"/>
  <c r="J273" i="1" s="1"/>
  <c r="I274" i="1"/>
  <c r="J274" i="1" s="1" a="1"/>
  <c r="J274" i="1" s="1"/>
  <c r="I275" i="1"/>
  <c r="J275" i="1" s="1" a="1"/>
  <c r="J275" i="1" s="1"/>
  <c r="I276" i="1"/>
  <c r="J276" i="1" s="1" a="1"/>
  <c r="J276" i="1" s="1"/>
  <c r="I277" i="1"/>
  <c r="J277" i="1" s="1" a="1"/>
  <c r="J277" i="1" s="1"/>
  <c r="I278" i="1"/>
  <c r="J278" i="1" s="1" a="1"/>
  <c r="J278" i="1" s="1"/>
  <c r="I279" i="1"/>
  <c r="J279" i="1" s="1" a="1"/>
  <c r="J279" i="1" s="1"/>
  <c r="K279" i="1" s="1"/>
  <c r="L279" i="1" s="1"/>
  <c r="U279" i="12" s="1"/>
  <c r="T279" i="12" s="1"/>
  <c r="I280" i="1"/>
  <c r="J280" i="1" s="1" a="1"/>
  <c r="J280" i="1" s="1"/>
  <c r="K280" i="1" s="1"/>
  <c r="L280" i="1" s="1"/>
  <c r="U280" i="12" s="1"/>
  <c r="T280" i="12" s="1"/>
  <c r="I281" i="1"/>
  <c r="J281" i="1" s="1" a="1"/>
  <c r="J281" i="1" s="1"/>
  <c r="K281" i="1" s="1"/>
  <c r="L281" i="1" s="1"/>
  <c r="U281" i="12" s="1"/>
  <c r="T281" i="12" s="1"/>
  <c r="I282" i="1"/>
  <c r="J282" i="1" s="1" a="1"/>
  <c r="J282" i="1" s="1"/>
  <c r="K282" i="1" s="1"/>
  <c r="L282" i="1" s="1"/>
  <c r="U282" i="12" s="1"/>
  <c r="T282" i="12" s="1"/>
  <c r="I283" i="1"/>
  <c r="J283" i="1" s="1" a="1"/>
  <c r="J283" i="1" s="1"/>
  <c r="K283" i="1" s="1"/>
  <c r="L283" i="1" s="1"/>
  <c r="U283" i="12" s="1"/>
  <c r="T283" i="12" s="1"/>
  <c r="I284" i="1"/>
  <c r="J284" i="1" s="1" a="1"/>
  <c r="J284" i="1" s="1"/>
  <c r="K284" i="1" s="1"/>
  <c r="L284" i="1" s="1"/>
  <c r="U284" i="12" s="1"/>
  <c r="T284" i="12" s="1"/>
  <c r="I285" i="1"/>
  <c r="J285" i="1" s="1" a="1"/>
  <c r="J285" i="1" s="1"/>
  <c r="K285" i="1" s="1"/>
  <c r="L285" i="1" s="1"/>
  <c r="U285" i="12" s="1"/>
  <c r="T285" i="12" s="1"/>
  <c r="I286" i="1"/>
  <c r="J286" i="1" s="1" a="1"/>
  <c r="J286" i="1" s="1"/>
  <c r="K286" i="1" s="1"/>
  <c r="L286" i="1" s="1"/>
  <c r="U286" i="12" s="1"/>
  <c r="T286" i="12" s="1"/>
  <c r="I287" i="1"/>
  <c r="J287" i="1" s="1" a="1"/>
  <c r="J287" i="1" s="1"/>
  <c r="K287" i="1" s="1"/>
  <c r="L287" i="1" s="1"/>
  <c r="U287" i="12" s="1"/>
  <c r="T287" i="12" s="1"/>
  <c r="I288" i="1"/>
  <c r="J288" i="1" s="1" a="1"/>
  <c r="J288" i="1" s="1"/>
  <c r="K288" i="1" s="1"/>
  <c r="L288" i="1" s="1"/>
  <c r="U288" i="12" s="1"/>
  <c r="T288" i="12" s="1"/>
  <c r="I289" i="1"/>
  <c r="J289" i="1" s="1" a="1"/>
  <c r="J289" i="1" s="1"/>
  <c r="K289" i="1" s="1"/>
  <c r="L289" i="1" s="1"/>
  <c r="U289" i="12" s="1"/>
  <c r="T289" i="12" s="1"/>
  <c r="I290" i="1"/>
  <c r="J290" i="1" s="1" a="1"/>
  <c r="J290" i="1" s="1"/>
  <c r="K290" i="1" s="1"/>
  <c r="L290" i="1" s="1"/>
  <c r="U290" i="12" s="1"/>
  <c r="T290" i="12" s="1"/>
  <c r="I291" i="1"/>
  <c r="J291" i="1" s="1" a="1"/>
  <c r="J291" i="1" s="1"/>
  <c r="K291" i="1" s="1"/>
  <c r="L291" i="1" s="1"/>
  <c r="U291" i="12" s="1"/>
  <c r="T291" i="12" s="1"/>
  <c r="I292" i="1"/>
  <c r="J292" i="1" s="1" a="1"/>
  <c r="J292" i="1" s="1"/>
  <c r="K292" i="1" s="1"/>
  <c r="L292" i="1" s="1"/>
  <c r="U292" i="12" s="1"/>
  <c r="T292" i="12" s="1"/>
  <c r="I293" i="1"/>
  <c r="J293" i="1" s="1" a="1"/>
  <c r="J293" i="1" s="1"/>
  <c r="K293" i="1" s="1"/>
  <c r="L293" i="1" s="1"/>
  <c r="U293" i="12" s="1"/>
  <c r="T293" i="12" s="1"/>
  <c r="I294" i="1"/>
  <c r="J294" i="1" s="1" a="1"/>
  <c r="J294" i="1" s="1"/>
  <c r="K294" i="1" s="1"/>
  <c r="L294" i="1" s="1"/>
  <c r="U294" i="12" s="1"/>
  <c r="T294" i="12" s="1"/>
  <c r="I295" i="1"/>
  <c r="J295" i="1" s="1" a="1"/>
  <c r="J295" i="1" s="1"/>
  <c r="K295" i="1" s="1"/>
  <c r="L295" i="1" s="1"/>
  <c r="U295" i="12" s="1"/>
  <c r="T295" i="12" s="1"/>
  <c r="I296" i="1"/>
  <c r="J296" i="1" s="1" a="1"/>
  <c r="J296" i="1" s="1"/>
  <c r="K296" i="1" s="1"/>
  <c r="L296" i="1" s="1"/>
  <c r="U296" i="12" s="1"/>
  <c r="T296" i="12" s="1"/>
  <c r="I297" i="1"/>
  <c r="J297" i="1" s="1" a="1"/>
  <c r="J297" i="1" s="1"/>
  <c r="I298" i="1"/>
  <c r="J298" i="1" s="1" a="1"/>
  <c r="J298" i="1" s="1"/>
  <c r="I299" i="1"/>
  <c r="J299" i="1" s="1" a="1"/>
  <c r="J299" i="1" s="1"/>
  <c r="I300" i="1"/>
  <c r="J300" i="1" s="1" a="1"/>
  <c r="J300" i="1" s="1"/>
  <c r="I301" i="1"/>
  <c r="J301" i="1" s="1" a="1"/>
  <c r="J301" i="1" s="1"/>
  <c r="I302" i="1"/>
  <c r="J302" i="1" s="1" a="1"/>
  <c r="J302" i="1" s="1"/>
  <c r="I303" i="1"/>
  <c r="J303" i="1" s="1" a="1"/>
  <c r="J303" i="1" s="1"/>
  <c r="I304" i="1"/>
  <c r="J304" i="1" s="1" a="1"/>
  <c r="J304" i="1" s="1"/>
  <c r="I305" i="1"/>
  <c r="J305" i="1" s="1" a="1"/>
  <c r="J305" i="1" s="1"/>
  <c r="I306" i="1"/>
  <c r="J306" i="1" s="1" a="1"/>
  <c r="J306" i="1" s="1"/>
  <c r="I307" i="1"/>
  <c r="J307" i="1" s="1" a="1"/>
  <c r="J307" i="1" s="1"/>
  <c r="I308" i="1"/>
  <c r="J308" i="1" s="1" a="1"/>
  <c r="J308" i="1" s="1"/>
  <c r="I309" i="1"/>
  <c r="J309" i="1" s="1" a="1"/>
  <c r="J309" i="1" s="1"/>
  <c r="I310" i="1"/>
  <c r="J310" i="1" s="1" a="1"/>
  <c r="J310" i="1" s="1"/>
  <c r="I311" i="1"/>
  <c r="J311" i="1" s="1" a="1"/>
  <c r="J311" i="1" s="1"/>
  <c r="I312" i="1"/>
  <c r="J312" i="1" s="1" a="1"/>
  <c r="J312" i="1" s="1"/>
  <c r="I313" i="1"/>
  <c r="J313" i="1" s="1" a="1"/>
  <c r="J313" i="1" s="1"/>
  <c r="I314" i="1"/>
  <c r="J314" i="1" s="1" a="1"/>
  <c r="J314" i="1" s="1"/>
  <c r="I315" i="1"/>
  <c r="J315" i="1" s="1" a="1"/>
  <c r="J315" i="1" s="1"/>
  <c r="I316" i="1"/>
  <c r="J316" i="1" s="1" a="1"/>
  <c r="J316" i="1" s="1"/>
  <c r="I317" i="1"/>
  <c r="J317" i="1" s="1" a="1"/>
  <c r="J317" i="1" s="1"/>
  <c r="I318" i="1"/>
  <c r="J318" i="1" s="1" a="1"/>
  <c r="J318" i="1" s="1"/>
  <c r="I319" i="1"/>
  <c r="J319" i="1" s="1" a="1"/>
  <c r="J319" i="1" s="1"/>
  <c r="I320" i="1"/>
  <c r="J320" i="1" s="1" a="1"/>
  <c r="J320" i="1" s="1"/>
  <c r="I321" i="1"/>
  <c r="J321" i="1" s="1" a="1"/>
  <c r="J321" i="1" s="1"/>
  <c r="I322" i="1"/>
  <c r="J322" i="1" s="1" a="1"/>
  <c r="J322" i="1" s="1"/>
  <c r="I323" i="1"/>
  <c r="J323" i="1" s="1" a="1"/>
  <c r="J323" i="1" s="1"/>
  <c r="I324" i="1"/>
  <c r="J324" i="1" s="1" a="1"/>
  <c r="J324" i="1" s="1"/>
  <c r="I325" i="1"/>
  <c r="J325" i="1" s="1" a="1"/>
  <c r="J325" i="1" s="1"/>
  <c r="I326" i="1"/>
  <c r="J326" i="1" s="1" a="1"/>
  <c r="J326" i="1" s="1"/>
  <c r="I327" i="1"/>
  <c r="J327" i="1" s="1" a="1"/>
  <c r="J327" i="1" s="1"/>
  <c r="I328" i="1"/>
  <c r="J328" i="1" s="1" a="1"/>
  <c r="J328" i="1" s="1"/>
  <c r="I329" i="1"/>
  <c r="J329" i="1" s="1" a="1"/>
  <c r="J329" i="1" s="1"/>
  <c r="I330" i="1"/>
  <c r="J330" i="1" s="1" a="1"/>
  <c r="J330" i="1" s="1"/>
  <c r="I331" i="1"/>
  <c r="J331" i="1" s="1" a="1"/>
  <c r="J331" i="1" s="1"/>
  <c r="I332" i="1"/>
  <c r="J332" i="1" s="1" a="1"/>
  <c r="J332" i="1" s="1"/>
  <c r="I333" i="1"/>
  <c r="J333" i="1" s="1" a="1"/>
  <c r="J333" i="1" s="1"/>
  <c r="I334" i="1"/>
  <c r="J334" i="1" s="1" a="1"/>
  <c r="J334" i="1" s="1"/>
  <c r="I335" i="1"/>
  <c r="J335" i="1" s="1" a="1"/>
  <c r="J335" i="1" s="1"/>
  <c r="I336" i="1"/>
  <c r="J336" i="1" s="1" a="1"/>
  <c r="J336" i="1" s="1"/>
  <c r="I337" i="1"/>
  <c r="J337" i="1" s="1" a="1"/>
  <c r="J337" i="1" s="1"/>
  <c r="I338" i="1"/>
  <c r="J338" i="1" s="1" a="1"/>
  <c r="J338" i="1" s="1"/>
  <c r="I339" i="1"/>
  <c r="J339" i="1" s="1" a="1"/>
  <c r="J339" i="1" s="1"/>
  <c r="I340" i="1"/>
  <c r="J340" i="1" s="1" a="1"/>
  <c r="J340" i="1" s="1"/>
  <c r="I341" i="1"/>
  <c r="J341" i="1" s="1" a="1"/>
  <c r="J341" i="1" s="1"/>
  <c r="I342" i="1"/>
  <c r="J342" i="1" s="1" a="1"/>
  <c r="J342" i="1" s="1"/>
  <c r="I343" i="1"/>
  <c r="J343" i="1" s="1" a="1"/>
  <c r="J343" i="1" s="1"/>
  <c r="I344" i="1"/>
  <c r="J344" i="1" s="1" a="1"/>
  <c r="J344" i="1" s="1"/>
  <c r="I345" i="1"/>
  <c r="J345" i="1" s="1" a="1"/>
  <c r="J345" i="1" s="1"/>
  <c r="I346" i="1"/>
  <c r="J346" i="1" s="1" a="1"/>
  <c r="J346" i="1" s="1"/>
  <c r="I347" i="1"/>
  <c r="J347" i="1" s="1" a="1"/>
  <c r="J347" i="1" s="1"/>
  <c r="I348" i="1"/>
  <c r="J348" i="1" s="1" a="1"/>
  <c r="J348" i="1" s="1"/>
  <c r="I349" i="1"/>
  <c r="J349" i="1" s="1" a="1"/>
  <c r="J349" i="1" s="1"/>
  <c r="I350" i="1"/>
  <c r="J350" i="1" s="1" a="1"/>
  <c r="J350" i="1" s="1"/>
  <c r="I351" i="1"/>
  <c r="J351" i="1" s="1" a="1"/>
  <c r="J351" i="1" s="1"/>
  <c r="I352" i="1"/>
  <c r="J352" i="1" s="1" a="1"/>
  <c r="J352" i="1" s="1"/>
  <c r="I353" i="1"/>
  <c r="J353" i="1" s="1" a="1"/>
  <c r="J353" i="1" s="1"/>
  <c r="I354" i="1"/>
  <c r="J354" i="1" s="1" a="1"/>
  <c r="J354" i="1" s="1"/>
  <c r="I355" i="1"/>
  <c r="J355" i="1" s="1" a="1"/>
  <c r="J355" i="1" s="1"/>
  <c r="I356" i="1"/>
  <c r="J356" i="1" s="1" a="1"/>
  <c r="J356" i="1" s="1"/>
  <c r="I357" i="1"/>
  <c r="J357" i="1" s="1" a="1"/>
  <c r="J357" i="1" s="1"/>
  <c r="I358" i="1"/>
  <c r="J358" i="1" s="1" a="1"/>
  <c r="J358" i="1" s="1"/>
  <c r="I359" i="1"/>
  <c r="J359" i="1" s="1" a="1"/>
  <c r="J359" i="1" s="1"/>
  <c r="I360" i="1"/>
  <c r="J360" i="1" s="1" a="1"/>
  <c r="J360" i="1" s="1"/>
  <c r="I361" i="1"/>
  <c r="J361" i="1" s="1" a="1"/>
  <c r="J361" i="1" s="1"/>
  <c r="I362" i="1"/>
  <c r="J362" i="1" s="1" a="1"/>
  <c r="J362" i="1" s="1"/>
  <c r="I363" i="1"/>
  <c r="J363" i="1" s="1" a="1"/>
  <c r="J363" i="1" s="1"/>
  <c r="I364" i="1"/>
  <c r="J364" i="1" s="1" a="1"/>
  <c r="J364" i="1" s="1"/>
  <c r="I365" i="1"/>
  <c r="J365" i="1" s="1" a="1"/>
  <c r="J365" i="1" s="1"/>
  <c r="I366" i="1"/>
  <c r="J366" i="1" s="1" a="1"/>
  <c r="J366" i="1" s="1"/>
  <c r="I367" i="1"/>
  <c r="J367" i="1" s="1" a="1"/>
  <c r="J367" i="1" s="1"/>
  <c r="I368" i="1"/>
  <c r="J368" i="1" s="1" a="1"/>
  <c r="J368" i="1" s="1"/>
  <c r="I369" i="1"/>
  <c r="J369" i="1" s="1" a="1"/>
  <c r="J369" i="1" s="1"/>
  <c r="I370" i="1"/>
  <c r="J370" i="1" s="1" a="1"/>
  <c r="J370" i="1" s="1"/>
  <c r="I371" i="1"/>
  <c r="J371" i="1" s="1" a="1"/>
  <c r="J371" i="1" s="1"/>
  <c r="I372" i="1"/>
  <c r="J372" i="1" s="1" a="1"/>
  <c r="J372" i="1" s="1"/>
  <c r="I373" i="1"/>
  <c r="J373" i="1" s="1" a="1"/>
  <c r="J373" i="1" s="1"/>
  <c r="I374" i="1"/>
  <c r="J374" i="1" s="1" a="1"/>
  <c r="J374" i="1" s="1"/>
  <c r="I375" i="1"/>
  <c r="J375" i="1" s="1" a="1"/>
  <c r="J375" i="1" s="1"/>
  <c r="I376" i="1"/>
  <c r="J376" i="1" s="1" a="1"/>
  <c r="J376" i="1" s="1"/>
  <c r="I377" i="1"/>
  <c r="J377" i="1" s="1" a="1"/>
  <c r="J377" i="1" s="1"/>
  <c r="I378" i="1"/>
  <c r="J378" i="1" s="1" a="1"/>
  <c r="J378" i="1" s="1"/>
  <c r="I379" i="1"/>
  <c r="J379" i="1" s="1" a="1"/>
  <c r="J379" i="1" s="1"/>
  <c r="I380" i="1"/>
  <c r="J380" i="1" s="1" a="1"/>
  <c r="J380" i="1" s="1"/>
  <c r="I381" i="1"/>
  <c r="J381" i="1" s="1" a="1"/>
  <c r="J381" i="1" s="1"/>
  <c r="I382" i="1"/>
  <c r="J382" i="1" s="1" a="1"/>
  <c r="J382" i="1" s="1"/>
  <c r="I383" i="1"/>
  <c r="J383" i="1" s="1" a="1"/>
  <c r="J383" i="1" s="1"/>
  <c r="I384" i="1"/>
  <c r="J384" i="1" s="1" a="1"/>
  <c r="J384" i="1" s="1"/>
  <c r="I385" i="1"/>
  <c r="J385" i="1" s="1" a="1"/>
  <c r="J385" i="1" s="1"/>
  <c r="I386" i="1"/>
  <c r="J386" i="1" s="1" a="1"/>
  <c r="J386" i="1" s="1"/>
  <c r="I387" i="1"/>
  <c r="J387" i="1" s="1" a="1"/>
  <c r="J387" i="1" s="1"/>
  <c r="I388" i="1"/>
  <c r="J388" i="1" s="1" a="1"/>
  <c r="J388" i="1" s="1"/>
  <c r="I389" i="1"/>
  <c r="J389" i="1" s="1" a="1"/>
  <c r="J389" i="1" s="1"/>
  <c r="I390" i="1"/>
  <c r="J390" i="1" s="1" a="1"/>
  <c r="J390" i="1" s="1"/>
  <c r="I391" i="1"/>
  <c r="J391" i="1" s="1" a="1"/>
  <c r="J391" i="1" s="1"/>
  <c r="I392" i="1"/>
  <c r="J392" i="1" s="1" a="1"/>
  <c r="J392" i="1" s="1"/>
  <c r="I393" i="1"/>
  <c r="J393" i="1" s="1" a="1"/>
  <c r="J393" i="1" s="1"/>
  <c r="I394" i="1"/>
  <c r="J394" i="1" s="1" a="1"/>
  <c r="J394" i="1" s="1"/>
  <c r="I395" i="1"/>
  <c r="J395" i="1" s="1" a="1"/>
  <c r="J395" i="1" s="1"/>
  <c r="I396" i="1"/>
  <c r="J396" i="1" s="1" a="1"/>
  <c r="J396" i="1" s="1"/>
  <c r="I397" i="1"/>
  <c r="J397" i="1" s="1" a="1"/>
  <c r="J397" i="1" s="1"/>
  <c r="I398" i="1"/>
  <c r="J398" i="1" s="1" a="1"/>
  <c r="J398" i="1" s="1"/>
  <c r="I399" i="1"/>
  <c r="J399" i="1" s="1" a="1"/>
  <c r="J399" i="1" s="1"/>
  <c r="I5" i="1"/>
  <c r="AE5" i="1"/>
  <c r="Z5" i="1"/>
  <c r="V6" i="1"/>
  <c r="W6" i="1" s="1"/>
  <c r="X6" i="1" s="1"/>
  <c r="V7" i="1"/>
  <c r="W7" i="1" s="1"/>
  <c r="X7" i="1" s="1"/>
  <c r="V8" i="1"/>
  <c r="W8" i="1" s="1"/>
  <c r="X8" i="1" s="1"/>
  <c r="V9" i="1"/>
  <c r="W9" i="1" s="1"/>
  <c r="X9" i="1" s="1"/>
  <c r="V10" i="1"/>
  <c r="W10" i="1" s="1"/>
  <c r="X10" i="1" s="1"/>
  <c r="V11" i="1"/>
  <c r="W11" i="1" s="1"/>
  <c r="X11" i="1" s="1"/>
  <c r="V12" i="1"/>
  <c r="W12" i="1" s="1"/>
  <c r="X12" i="1" s="1"/>
  <c r="V13" i="1"/>
  <c r="W13" i="1" s="1"/>
  <c r="X13" i="1" s="1"/>
  <c r="V14" i="1"/>
  <c r="W14" i="1" s="1"/>
  <c r="X14" i="1" s="1"/>
  <c r="V15" i="1"/>
  <c r="W15" i="1" s="1"/>
  <c r="X15" i="1" s="1"/>
  <c r="V16" i="1"/>
  <c r="W16" i="1" s="1"/>
  <c r="X16" i="1" s="1"/>
  <c r="V17" i="1"/>
  <c r="W17" i="1" s="1"/>
  <c r="X17" i="1" s="1"/>
  <c r="V18" i="1"/>
  <c r="W18" i="1" s="1"/>
  <c r="X18" i="1" s="1"/>
  <c r="V19" i="1"/>
  <c r="W19" i="1" s="1"/>
  <c r="X19" i="1" s="1"/>
  <c r="V20" i="1"/>
  <c r="W20" i="1" s="1"/>
  <c r="X20" i="1" s="1"/>
  <c r="V21" i="1"/>
  <c r="W21" i="1" s="1"/>
  <c r="X21" i="1" s="1"/>
  <c r="V22" i="1"/>
  <c r="W22" i="1" s="1"/>
  <c r="X22" i="1" s="1"/>
  <c r="V23" i="1"/>
  <c r="W23" i="1" s="1"/>
  <c r="X23" i="1" s="1"/>
  <c r="V24" i="1"/>
  <c r="W24" i="1" s="1"/>
  <c r="X24" i="1" s="1"/>
  <c r="V25" i="1"/>
  <c r="W25" i="1" s="1"/>
  <c r="X25" i="1" s="1"/>
  <c r="V26" i="1"/>
  <c r="W26" i="1" s="1"/>
  <c r="X26" i="1" s="1"/>
  <c r="V27" i="1"/>
  <c r="W27" i="1" s="1"/>
  <c r="X27" i="1" s="1"/>
  <c r="V28" i="1"/>
  <c r="W28" i="1" s="1"/>
  <c r="X28" i="1" s="1"/>
  <c r="V29" i="1"/>
  <c r="W29" i="1" s="1"/>
  <c r="X29" i="1" s="1"/>
  <c r="V30" i="1"/>
  <c r="W30" i="1" s="1"/>
  <c r="X30" i="1" s="1"/>
  <c r="V31" i="1"/>
  <c r="W31" i="1" s="1"/>
  <c r="X31" i="1" s="1"/>
  <c r="V32" i="1"/>
  <c r="W32" i="1" s="1"/>
  <c r="X32" i="1" s="1"/>
  <c r="V33" i="1"/>
  <c r="W33" i="1" s="1"/>
  <c r="X33" i="1" s="1"/>
  <c r="V34" i="1"/>
  <c r="W34" i="1" s="1"/>
  <c r="X34" i="1" s="1"/>
  <c r="V35" i="1"/>
  <c r="W35" i="1" s="1"/>
  <c r="X35" i="1" s="1"/>
  <c r="V36" i="1"/>
  <c r="W36" i="1" s="1"/>
  <c r="X36" i="1" s="1"/>
  <c r="V37" i="1"/>
  <c r="W37" i="1" s="1"/>
  <c r="X37" i="1" s="1"/>
  <c r="V38" i="1"/>
  <c r="W38" i="1" s="1"/>
  <c r="X38" i="1" s="1"/>
  <c r="V39" i="1"/>
  <c r="W39" i="1" s="1"/>
  <c r="X39" i="1" s="1"/>
  <c r="V40" i="1"/>
  <c r="W40" i="1" s="1"/>
  <c r="X40" i="1" s="1"/>
  <c r="V41" i="1"/>
  <c r="W41" i="1" s="1"/>
  <c r="X41" i="1" s="1"/>
  <c r="V42" i="1"/>
  <c r="W42" i="1" s="1"/>
  <c r="X42" i="1" s="1"/>
  <c r="V43" i="1"/>
  <c r="W43" i="1" s="1"/>
  <c r="X43" i="1" s="1"/>
  <c r="V44" i="1"/>
  <c r="W44" i="1" s="1"/>
  <c r="X44" i="1" s="1"/>
  <c r="V45" i="1"/>
  <c r="W45" i="1" s="1"/>
  <c r="X45" i="1" s="1"/>
  <c r="V46" i="1"/>
  <c r="W46" i="1" s="1"/>
  <c r="X46" i="1" s="1"/>
  <c r="V47" i="1"/>
  <c r="W47" i="1" s="1"/>
  <c r="X47" i="1" s="1"/>
  <c r="V48" i="1"/>
  <c r="W48" i="1" s="1"/>
  <c r="X48" i="1" s="1"/>
  <c r="V49" i="1"/>
  <c r="W49" i="1" s="1"/>
  <c r="X49" i="1" s="1"/>
  <c r="V50" i="1"/>
  <c r="W50" i="1" s="1"/>
  <c r="X50" i="1" s="1"/>
  <c r="V51" i="1"/>
  <c r="W51" i="1" s="1"/>
  <c r="X51" i="1" s="1"/>
  <c r="V52" i="1"/>
  <c r="W52" i="1" s="1"/>
  <c r="X52" i="1" s="1"/>
  <c r="V53" i="1"/>
  <c r="W53" i="1" s="1"/>
  <c r="X53" i="1" s="1"/>
  <c r="V54" i="1"/>
  <c r="W54" i="1" s="1"/>
  <c r="X54" i="1" s="1"/>
  <c r="V55" i="1"/>
  <c r="W55" i="1" s="1"/>
  <c r="X55" i="1" s="1"/>
  <c r="V56" i="1"/>
  <c r="W56" i="1" s="1"/>
  <c r="X56" i="1" s="1"/>
  <c r="V57" i="1"/>
  <c r="W57" i="1" s="1"/>
  <c r="X57" i="1" s="1"/>
  <c r="V58" i="1"/>
  <c r="W58" i="1" s="1"/>
  <c r="X58" i="1" s="1"/>
  <c r="V59" i="1"/>
  <c r="W59" i="1" s="1"/>
  <c r="X59" i="1" s="1"/>
  <c r="V60" i="1"/>
  <c r="W60" i="1" s="1"/>
  <c r="X60" i="1" s="1"/>
  <c r="V61" i="1"/>
  <c r="W61" i="1" s="1"/>
  <c r="X61" i="1" s="1"/>
  <c r="V62" i="1"/>
  <c r="W62" i="1" s="1"/>
  <c r="X62" i="1" s="1"/>
  <c r="V63" i="1"/>
  <c r="W63" i="1" s="1"/>
  <c r="X63" i="1" s="1"/>
  <c r="V64" i="1"/>
  <c r="W64" i="1" s="1"/>
  <c r="X64" i="1" s="1"/>
  <c r="V65" i="1"/>
  <c r="W65" i="1" s="1"/>
  <c r="X65" i="1" s="1"/>
  <c r="V66" i="1"/>
  <c r="W66" i="1" s="1"/>
  <c r="X66" i="1" s="1"/>
  <c r="V67" i="1"/>
  <c r="W67" i="1" s="1"/>
  <c r="X67" i="1" s="1"/>
  <c r="V68" i="1"/>
  <c r="W68" i="1" s="1"/>
  <c r="X68" i="1" s="1"/>
  <c r="V69" i="1"/>
  <c r="W69" i="1" s="1"/>
  <c r="X69" i="1" s="1"/>
  <c r="V70" i="1"/>
  <c r="W70" i="1" s="1"/>
  <c r="X70" i="1" s="1"/>
  <c r="V71" i="1"/>
  <c r="W71" i="1" s="1"/>
  <c r="X71" i="1" s="1"/>
  <c r="V72" i="1"/>
  <c r="W72" i="1" s="1"/>
  <c r="X72" i="1" s="1"/>
  <c r="V73" i="1"/>
  <c r="W73" i="1" s="1"/>
  <c r="X73" i="1" s="1"/>
  <c r="V74" i="1"/>
  <c r="W74" i="1" s="1"/>
  <c r="X74" i="1" s="1"/>
  <c r="V75" i="1"/>
  <c r="W75" i="1" s="1"/>
  <c r="X75" i="1" s="1"/>
  <c r="V76" i="1"/>
  <c r="W76" i="1" s="1"/>
  <c r="X76" i="1" s="1"/>
  <c r="V77" i="1"/>
  <c r="W77" i="1" s="1"/>
  <c r="X77" i="1" s="1"/>
  <c r="V78" i="1"/>
  <c r="W78" i="1" s="1"/>
  <c r="X78" i="1" s="1"/>
  <c r="V79" i="1"/>
  <c r="W79" i="1" s="1"/>
  <c r="X79" i="1" s="1"/>
  <c r="V80" i="1"/>
  <c r="W80" i="1" s="1"/>
  <c r="X80" i="1" s="1"/>
  <c r="V81" i="1"/>
  <c r="W81" i="1" s="1"/>
  <c r="X81" i="1" s="1"/>
  <c r="V82" i="1"/>
  <c r="W82" i="1" s="1"/>
  <c r="X82" i="1" s="1"/>
  <c r="V83" i="1"/>
  <c r="W83" i="1" s="1"/>
  <c r="X83" i="1" s="1"/>
  <c r="V84" i="1"/>
  <c r="W84" i="1" s="1"/>
  <c r="X84" i="1" s="1"/>
  <c r="V85" i="1"/>
  <c r="W85" i="1" s="1"/>
  <c r="X85" i="1" s="1"/>
  <c r="V86" i="1"/>
  <c r="W86" i="1" s="1"/>
  <c r="X86" i="1" s="1"/>
  <c r="V87" i="1"/>
  <c r="W87" i="1" s="1"/>
  <c r="X87" i="1" s="1"/>
  <c r="V88" i="1"/>
  <c r="W88" i="1" s="1"/>
  <c r="X88" i="1" s="1"/>
  <c r="V89" i="1"/>
  <c r="W89" i="1" s="1"/>
  <c r="X89" i="1" s="1"/>
  <c r="V90" i="1"/>
  <c r="W90" i="1" s="1"/>
  <c r="X90" i="1" s="1"/>
  <c r="V91" i="1"/>
  <c r="W91" i="1" s="1"/>
  <c r="X91" i="1" s="1"/>
  <c r="V92" i="1"/>
  <c r="W92" i="1" s="1"/>
  <c r="X92" i="1" s="1"/>
  <c r="V93" i="1"/>
  <c r="W93" i="1" s="1"/>
  <c r="X93" i="1" s="1"/>
  <c r="V94" i="1"/>
  <c r="W94" i="1" s="1"/>
  <c r="X94" i="1" s="1"/>
  <c r="V95" i="1"/>
  <c r="W95" i="1" s="1"/>
  <c r="X95" i="1" s="1"/>
  <c r="V96" i="1"/>
  <c r="W96" i="1" s="1"/>
  <c r="X96" i="1" s="1"/>
  <c r="V97" i="1"/>
  <c r="W97" i="1" s="1"/>
  <c r="X97" i="1" s="1"/>
  <c r="V98" i="1"/>
  <c r="W98" i="1" s="1"/>
  <c r="X98" i="1" s="1"/>
  <c r="V99" i="1"/>
  <c r="W99" i="1" s="1"/>
  <c r="X99" i="1" s="1"/>
  <c r="V100" i="1"/>
  <c r="W100" i="1" s="1"/>
  <c r="X100" i="1" s="1"/>
  <c r="V101" i="1"/>
  <c r="W101" i="1" s="1"/>
  <c r="X101" i="1" s="1"/>
  <c r="V102" i="1"/>
  <c r="W102" i="1" s="1"/>
  <c r="X102" i="1" s="1"/>
  <c r="V103" i="1"/>
  <c r="W103" i="1" s="1"/>
  <c r="X103" i="1" s="1"/>
  <c r="V104" i="1"/>
  <c r="W104" i="1" s="1"/>
  <c r="X104" i="1" s="1"/>
  <c r="V105" i="1"/>
  <c r="W105" i="1" s="1"/>
  <c r="X105" i="1" s="1"/>
  <c r="V106" i="1"/>
  <c r="W106" i="1" s="1"/>
  <c r="X106" i="1" s="1"/>
  <c r="V107" i="1"/>
  <c r="W107" i="1" s="1"/>
  <c r="X107" i="1" s="1"/>
  <c r="V108" i="1"/>
  <c r="W108" i="1" s="1"/>
  <c r="X108" i="1" s="1"/>
  <c r="V109" i="1"/>
  <c r="W109" i="1" s="1"/>
  <c r="X109" i="1" s="1"/>
  <c r="V110" i="1"/>
  <c r="W110" i="1" s="1"/>
  <c r="X110" i="1" s="1"/>
  <c r="V111" i="1"/>
  <c r="W111" i="1" s="1"/>
  <c r="X111" i="1" s="1"/>
  <c r="V112" i="1"/>
  <c r="W112" i="1" s="1"/>
  <c r="X112" i="1" s="1"/>
  <c r="V113" i="1"/>
  <c r="W113" i="1" s="1"/>
  <c r="X113" i="1" s="1"/>
  <c r="V114" i="1"/>
  <c r="W114" i="1" s="1"/>
  <c r="X114" i="1" s="1"/>
  <c r="V115" i="1"/>
  <c r="W115" i="1" s="1"/>
  <c r="X115" i="1" s="1"/>
  <c r="V116" i="1"/>
  <c r="W116" i="1" s="1"/>
  <c r="X116" i="1" s="1"/>
  <c r="V117" i="1"/>
  <c r="W117" i="1" s="1"/>
  <c r="X117" i="1" s="1"/>
  <c r="V118" i="1"/>
  <c r="W118" i="1" s="1"/>
  <c r="X118" i="1" s="1"/>
  <c r="V119" i="1"/>
  <c r="W119" i="1" s="1"/>
  <c r="X119" i="1" s="1"/>
  <c r="V120" i="1"/>
  <c r="W120" i="1" s="1"/>
  <c r="X120" i="1" s="1"/>
  <c r="V121" i="1"/>
  <c r="W121" i="1" s="1"/>
  <c r="X121" i="1" s="1"/>
  <c r="V122" i="1"/>
  <c r="W122" i="1" s="1"/>
  <c r="X122" i="1" s="1"/>
  <c r="V123" i="1"/>
  <c r="W123" i="1" s="1"/>
  <c r="X123" i="1" s="1"/>
  <c r="V124" i="1"/>
  <c r="W124" i="1" s="1"/>
  <c r="X124" i="1" s="1"/>
  <c r="V125" i="1"/>
  <c r="W125" i="1" s="1"/>
  <c r="X125" i="1" s="1"/>
  <c r="V126" i="1"/>
  <c r="W126" i="1" s="1"/>
  <c r="X126" i="1" s="1"/>
  <c r="V127" i="1"/>
  <c r="W127" i="1" s="1"/>
  <c r="X127" i="1" s="1"/>
  <c r="V128" i="1"/>
  <c r="W128" i="1" s="1"/>
  <c r="X128" i="1" s="1"/>
  <c r="V129" i="1"/>
  <c r="W129" i="1" s="1"/>
  <c r="X129" i="1" s="1"/>
  <c r="V130" i="1"/>
  <c r="W130" i="1" s="1"/>
  <c r="X130" i="1" s="1"/>
  <c r="V131" i="1"/>
  <c r="W131" i="1" s="1"/>
  <c r="X131" i="1" s="1"/>
  <c r="V132" i="1"/>
  <c r="W132" i="1" s="1"/>
  <c r="X132" i="1" s="1"/>
  <c r="V133" i="1"/>
  <c r="W133" i="1" s="1"/>
  <c r="X133" i="1" s="1"/>
  <c r="V134" i="1"/>
  <c r="W134" i="1" s="1"/>
  <c r="X134" i="1" s="1"/>
  <c r="V135" i="1"/>
  <c r="W135" i="1" s="1"/>
  <c r="X135" i="1" s="1"/>
  <c r="V136" i="1"/>
  <c r="W136" i="1" s="1"/>
  <c r="X136" i="1" s="1"/>
  <c r="V137" i="1"/>
  <c r="W137" i="1" s="1"/>
  <c r="X137" i="1" s="1"/>
  <c r="V138" i="1"/>
  <c r="W138" i="1" s="1"/>
  <c r="X138" i="1" s="1"/>
  <c r="V139" i="1"/>
  <c r="W139" i="1" s="1"/>
  <c r="X139" i="1" s="1"/>
  <c r="V140" i="1"/>
  <c r="W140" i="1" s="1"/>
  <c r="X140" i="1" s="1"/>
  <c r="V141" i="1"/>
  <c r="W141" i="1" s="1"/>
  <c r="X141" i="1" s="1"/>
  <c r="V142" i="1"/>
  <c r="W142" i="1" s="1"/>
  <c r="X142" i="1" s="1"/>
  <c r="V143" i="1"/>
  <c r="W143" i="1" s="1"/>
  <c r="X143" i="1" s="1"/>
  <c r="V144" i="1"/>
  <c r="W144" i="1" s="1"/>
  <c r="X144" i="1" s="1"/>
  <c r="V145" i="1"/>
  <c r="W145" i="1" s="1"/>
  <c r="X145" i="1" s="1"/>
  <c r="V146" i="1"/>
  <c r="W146" i="1" s="1"/>
  <c r="X146" i="1" s="1"/>
  <c r="V147" i="1"/>
  <c r="W147" i="1" s="1"/>
  <c r="X147" i="1" s="1"/>
  <c r="V148" i="1"/>
  <c r="W148" i="1" s="1"/>
  <c r="X148" i="1" s="1"/>
  <c r="V149" i="1"/>
  <c r="W149" i="1" s="1"/>
  <c r="X149" i="1" s="1"/>
  <c r="V150" i="1"/>
  <c r="W150" i="1" s="1"/>
  <c r="X150" i="1" s="1"/>
  <c r="V151" i="1"/>
  <c r="W151" i="1" s="1"/>
  <c r="X151" i="1" s="1"/>
  <c r="V152" i="1"/>
  <c r="W152" i="1" s="1"/>
  <c r="X152" i="1" s="1"/>
  <c r="V153" i="1"/>
  <c r="W153" i="1" s="1"/>
  <c r="X153" i="1" s="1"/>
  <c r="V154" i="1"/>
  <c r="W154" i="1" s="1"/>
  <c r="X154" i="1" s="1"/>
  <c r="V155" i="1"/>
  <c r="W155" i="1" s="1"/>
  <c r="X155" i="1" s="1"/>
  <c r="V156" i="1"/>
  <c r="W156" i="1" s="1"/>
  <c r="X156" i="1" s="1"/>
  <c r="V157" i="1"/>
  <c r="W157" i="1" s="1"/>
  <c r="X157" i="1" s="1"/>
  <c r="V158" i="1"/>
  <c r="W158" i="1" s="1"/>
  <c r="X158" i="1" s="1"/>
  <c r="V159" i="1"/>
  <c r="W159" i="1" s="1"/>
  <c r="X159" i="1" s="1"/>
  <c r="V160" i="1"/>
  <c r="W160" i="1" s="1"/>
  <c r="X160" i="1" s="1"/>
  <c r="V161" i="1"/>
  <c r="W161" i="1" s="1"/>
  <c r="X161" i="1" s="1"/>
  <c r="V162" i="1"/>
  <c r="W162" i="1" s="1"/>
  <c r="X162" i="1" s="1"/>
  <c r="V163" i="1"/>
  <c r="W163" i="1" s="1"/>
  <c r="X163" i="1" s="1"/>
  <c r="V164" i="1"/>
  <c r="W164" i="1" s="1"/>
  <c r="X164" i="1" s="1"/>
  <c r="V165" i="1"/>
  <c r="W165" i="1" s="1"/>
  <c r="X165" i="1" s="1"/>
  <c r="V166" i="1"/>
  <c r="W166" i="1" s="1"/>
  <c r="X166" i="1" s="1"/>
  <c r="V167" i="1"/>
  <c r="W167" i="1" s="1"/>
  <c r="X167" i="1" s="1"/>
  <c r="V168" i="1"/>
  <c r="W168" i="1" s="1"/>
  <c r="X168" i="1" s="1"/>
  <c r="V169" i="1"/>
  <c r="W169" i="1" s="1"/>
  <c r="X169" i="1" s="1"/>
  <c r="V170" i="1"/>
  <c r="W170" i="1" s="1"/>
  <c r="X170" i="1" s="1"/>
  <c r="V171" i="1"/>
  <c r="W171" i="1" s="1"/>
  <c r="X171" i="1" s="1"/>
  <c r="V172" i="1"/>
  <c r="W172" i="1" s="1"/>
  <c r="X172" i="1" s="1"/>
  <c r="V173" i="1"/>
  <c r="W173" i="1" s="1"/>
  <c r="X173" i="1" s="1"/>
  <c r="V174" i="1"/>
  <c r="W174" i="1" s="1"/>
  <c r="X174" i="1" s="1"/>
  <c r="V175" i="1"/>
  <c r="W175" i="1" s="1"/>
  <c r="X175" i="1" s="1"/>
  <c r="V176" i="1"/>
  <c r="W176" i="1" s="1"/>
  <c r="X176" i="1" s="1"/>
  <c r="V177" i="1"/>
  <c r="W177" i="1" s="1"/>
  <c r="X177" i="1" s="1"/>
  <c r="V178" i="1"/>
  <c r="W178" i="1" s="1"/>
  <c r="X178" i="1" s="1"/>
  <c r="V179" i="1"/>
  <c r="W179" i="1" s="1"/>
  <c r="X179" i="1" s="1"/>
  <c r="V180" i="1"/>
  <c r="W180" i="1" s="1"/>
  <c r="X180" i="1" s="1"/>
  <c r="V181" i="1"/>
  <c r="W181" i="1" s="1"/>
  <c r="X181" i="1" s="1"/>
  <c r="V182" i="1"/>
  <c r="W182" i="1" s="1"/>
  <c r="X182" i="1" s="1"/>
  <c r="V183" i="1"/>
  <c r="W183" i="1" s="1"/>
  <c r="X183" i="1" s="1"/>
  <c r="V184" i="1"/>
  <c r="W184" i="1" s="1"/>
  <c r="X184" i="1" s="1"/>
  <c r="V185" i="1"/>
  <c r="W185" i="1" s="1"/>
  <c r="X185" i="1" s="1"/>
  <c r="V186" i="1"/>
  <c r="W186" i="1" s="1"/>
  <c r="X186" i="1" s="1"/>
  <c r="V187" i="1"/>
  <c r="W187" i="1" s="1"/>
  <c r="X187" i="1" s="1"/>
  <c r="V188" i="1"/>
  <c r="W188" i="1" s="1"/>
  <c r="X188" i="1" s="1"/>
  <c r="V189" i="1"/>
  <c r="W189" i="1" s="1"/>
  <c r="X189" i="1" s="1"/>
  <c r="V190" i="1"/>
  <c r="W190" i="1" s="1"/>
  <c r="X190" i="1" s="1"/>
  <c r="V191" i="1"/>
  <c r="W191" i="1" s="1"/>
  <c r="X191" i="1" s="1"/>
  <c r="V192" i="1"/>
  <c r="W192" i="1" s="1"/>
  <c r="X192" i="1" s="1"/>
  <c r="V193" i="1"/>
  <c r="W193" i="1" s="1"/>
  <c r="X193" i="1" s="1"/>
  <c r="V194" i="1"/>
  <c r="W194" i="1" s="1"/>
  <c r="X194" i="1" s="1"/>
  <c r="V195" i="1"/>
  <c r="W195" i="1" s="1"/>
  <c r="X195" i="1" s="1"/>
  <c r="V196" i="1"/>
  <c r="W196" i="1" s="1"/>
  <c r="X196" i="1" s="1"/>
  <c r="V197" i="1"/>
  <c r="W197" i="1" s="1"/>
  <c r="X197" i="1" s="1"/>
  <c r="V198" i="1"/>
  <c r="W198" i="1" s="1"/>
  <c r="X198" i="1" s="1"/>
  <c r="V199" i="1"/>
  <c r="W199" i="1" s="1"/>
  <c r="X199" i="1" s="1"/>
  <c r="V200" i="1"/>
  <c r="W200" i="1" s="1"/>
  <c r="X200" i="1" s="1"/>
  <c r="V201" i="1"/>
  <c r="W201" i="1" s="1"/>
  <c r="X201" i="1" s="1"/>
  <c r="V202" i="1"/>
  <c r="W202" i="1" s="1"/>
  <c r="X202" i="1" s="1"/>
  <c r="V203" i="1"/>
  <c r="W203" i="1" s="1"/>
  <c r="X203" i="1" s="1"/>
  <c r="V204" i="1"/>
  <c r="W204" i="1" s="1"/>
  <c r="X204" i="1" s="1"/>
  <c r="V205" i="1"/>
  <c r="W205" i="1" s="1"/>
  <c r="X205" i="1" s="1"/>
  <c r="V206" i="1"/>
  <c r="W206" i="1" s="1"/>
  <c r="X206" i="1" s="1"/>
  <c r="V207" i="1"/>
  <c r="W207" i="1" s="1"/>
  <c r="X207" i="1" s="1"/>
  <c r="V208" i="1"/>
  <c r="W208" i="1" s="1"/>
  <c r="X208" i="1" s="1"/>
  <c r="V209" i="1"/>
  <c r="W209" i="1" s="1"/>
  <c r="X209" i="1" s="1"/>
  <c r="V210" i="1"/>
  <c r="W210" i="1" s="1"/>
  <c r="X210" i="1" s="1"/>
  <c r="V211" i="1"/>
  <c r="W211" i="1" s="1"/>
  <c r="X211" i="1" s="1"/>
  <c r="V212" i="1"/>
  <c r="W212" i="1" s="1"/>
  <c r="X212" i="1" s="1"/>
  <c r="V213" i="1"/>
  <c r="W213" i="1" s="1"/>
  <c r="X213" i="1" s="1"/>
  <c r="V214" i="1"/>
  <c r="W214" i="1" s="1"/>
  <c r="X214" i="1" s="1"/>
  <c r="V215" i="1"/>
  <c r="W215" i="1" s="1"/>
  <c r="X215" i="1" s="1"/>
  <c r="V216" i="1"/>
  <c r="W216" i="1" s="1"/>
  <c r="X216" i="1" s="1"/>
  <c r="V217" i="1"/>
  <c r="W217" i="1" s="1"/>
  <c r="X217" i="1" s="1"/>
  <c r="V218" i="1"/>
  <c r="W218" i="1" s="1"/>
  <c r="X218" i="1" s="1"/>
  <c r="V219" i="1"/>
  <c r="W219" i="1" s="1"/>
  <c r="X219" i="1" s="1"/>
  <c r="V220" i="1"/>
  <c r="W220" i="1" s="1"/>
  <c r="X220" i="1" s="1"/>
  <c r="V221" i="1"/>
  <c r="W221" i="1" s="1"/>
  <c r="X221" i="1" s="1"/>
  <c r="V222" i="1"/>
  <c r="W222" i="1" s="1"/>
  <c r="X222" i="1" s="1"/>
  <c r="V223" i="1"/>
  <c r="W223" i="1" s="1"/>
  <c r="X223" i="1" s="1"/>
  <c r="V224" i="1"/>
  <c r="W224" i="1" s="1"/>
  <c r="X224" i="1" s="1"/>
  <c r="V225" i="1"/>
  <c r="W225" i="1" s="1"/>
  <c r="X225" i="1" s="1"/>
  <c r="V226" i="1"/>
  <c r="W226" i="1" s="1"/>
  <c r="X226" i="1" s="1"/>
  <c r="V227" i="1"/>
  <c r="W227" i="1" s="1"/>
  <c r="X227" i="1" s="1"/>
  <c r="V228" i="1"/>
  <c r="W228" i="1" s="1"/>
  <c r="X228" i="1" s="1"/>
  <c r="V229" i="1"/>
  <c r="W229" i="1" s="1"/>
  <c r="X229" i="1" s="1"/>
  <c r="V230" i="1"/>
  <c r="W230" i="1" s="1"/>
  <c r="X230" i="1" s="1"/>
  <c r="V231" i="1"/>
  <c r="W231" i="1" s="1"/>
  <c r="X231" i="1" s="1"/>
  <c r="V232" i="1"/>
  <c r="W232" i="1" s="1"/>
  <c r="X232" i="1" s="1"/>
  <c r="V233" i="1"/>
  <c r="W233" i="1" s="1"/>
  <c r="X233" i="1" s="1"/>
  <c r="V234" i="1"/>
  <c r="W234" i="1" s="1"/>
  <c r="X234" i="1" s="1"/>
  <c r="V235" i="1"/>
  <c r="W235" i="1" s="1"/>
  <c r="X235" i="1" s="1"/>
  <c r="V236" i="1"/>
  <c r="W236" i="1" s="1"/>
  <c r="X236" i="1" s="1"/>
  <c r="V237" i="1"/>
  <c r="W237" i="1" s="1"/>
  <c r="X237" i="1" s="1"/>
  <c r="V238" i="1"/>
  <c r="W238" i="1" s="1"/>
  <c r="X238" i="1" s="1"/>
  <c r="V239" i="1"/>
  <c r="W239" i="1" s="1"/>
  <c r="X239" i="1" s="1"/>
  <c r="V240" i="1"/>
  <c r="W240" i="1" s="1"/>
  <c r="X240" i="1" s="1"/>
  <c r="V241" i="1"/>
  <c r="W241" i="1" s="1"/>
  <c r="X241" i="1" s="1"/>
  <c r="V242" i="1"/>
  <c r="W242" i="1" s="1"/>
  <c r="X242" i="1" s="1"/>
  <c r="V243" i="1"/>
  <c r="W243" i="1" s="1"/>
  <c r="X243" i="1" s="1"/>
  <c r="V244" i="1"/>
  <c r="W244" i="1" s="1"/>
  <c r="X244" i="1" s="1"/>
  <c r="V245" i="1"/>
  <c r="W245" i="1" s="1"/>
  <c r="X245" i="1" s="1"/>
  <c r="V246" i="1"/>
  <c r="W246" i="1" s="1"/>
  <c r="X246" i="1" s="1"/>
  <c r="V247" i="1"/>
  <c r="W247" i="1" s="1"/>
  <c r="X247" i="1" s="1"/>
  <c r="V248" i="1"/>
  <c r="W248" i="1" s="1"/>
  <c r="X248" i="1" s="1"/>
  <c r="V249" i="1"/>
  <c r="W249" i="1" s="1"/>
  <c r="X249" i="1" s="1"/>
  <c r="V250" i="1"/>
  <c r="W250" i="1" s="1"/>
  <c r="X250" i="1" s="1"/>
  <c r="V251" i="1"/>
  <c r="W251" i="1" s="1"/>
  <c r="X251" i="1" s="1"/>
  <c r="V252" i="1"/>
  <c r="W252" i="1" s="1"/>
  <c r="X252" i="1" s="1"/>
  <c r="V253" i="1"/>
  <c r="W253" i="1" s="1"/>
  <c r="X253" i="1" s="1"/>
  <c r="V254" i="1"/>
  <c r="W254" i="1" s="1"/>
  <c r="X254" i="1" s="1"/>
  <c r="V255" i="1"/>
  <c r="W255" i="1" s="1"/>
  <c r="X255" i="1" s="1"/>
  <c r="V256" i="1"/>
  <c r="W256" i="1" s="1"/>
  <c r="X256" i="1" s="1"/>
  <c r="V257" i="1"/>
  <c r="W257" i="1" s="1"/>
  <c r="X257" i="1" s="1"/>
  <c r="V258" i="1"/>
  <c r="W258" i="1" s="1"/>
  <c r="X258" i="1" s="1"/>
  <c r="V259" i="1"/>
  <c r="W259" i="1" s="1"/>
  <c r="X259" i="1" s="1"/>
  <c r="V260" i="1"/>
  <c r="W260" i="1" s="1"/>
  <c r="X260" i="1" s="1"/>
  <c r="V261" i="1"/>
  <c r="W261" i="1" s="1"/>
  <c r="X261" i="1" s="1"/>
  <c r="V262" i="1"/>
  <c r="W262" i="1" s="1"/>
  <c r="X262" i="1" s="1"/>
  <c r="V263" i="1"/>
  <c r="W263" i="1" s="1"/>
  <c r="X263" i="1" s="1"/>
  <c r="V264" i="1"/>
  <c r="W264" i="1" s="1"/>
  <c r="X264" i="1" s="1"/>
  <c r="V265" i="1"/>
  <c r="W265" i="1" s="1"/>
  <c r="X265" i="1" s="1"/>
  <c r="V266" i="1"/>
  <c r="W266" i="1" s="1"/>
  <c r="X266" i="1" s="1"/>
  <c r="V267" i="1"/>
  <c r="W267" i="1" s="1"/>
  <c r="X267" i="1" s="1"/>
  <c r="V268" i="1"/>
  <c r="W268" i="1" s="1"/>
  <c r="X268" i="1" s="1"/>
  <c r="V269" i="1"/>
  <c r="W269" i="1" s="1"/>
  <c r="X269" i="1" s="1"/>
  <c r="V270" i="1"/>
  <c r="W270" i="1" s="1"/>
  <c r="X270" i="1" s="1"/>
  <c r="V271" i="1"/>
  <c r="W271" i="1" s="1"/>
  <c r="X271" i="1" s="1"/>
  <c r="V272" i="1"/>
  <c r="W272" i="1" s="1"/>
  <c r="X272" i="1" s="1"/>
  <c r="V273" i="1"/>
  <c r="W273" i="1" s="1"/>
  <c r="X273" i="1" s="1"/>
  <c r="V274" i="1"/>
  <c r="W274" i="1" s="1"/>
  <c r="X274" i="1" s="1"/>
  <c r="V275" i="1"/>
  <c r="W275" i="1" s="1"/>
  <c r="X275" i="1" s="1"/>
  <c r="V276" i="1"/>
  <c r="W276" i="1" s="1"/>
  <c r="X276" i="1" s="1"/>
  <c r="V277" i="1"/>
  <c r="W277" i="1" s="1"/>
  <c r="X277" i="1" s="1"/>
  <c r="V278" i="1"/>
  <c r="W278" i="1" s="1"/>
  <c r="X278" i="1" s="1"/>
  <c r="V280" i="1"/>
  <c r="W280" i="1" s="1"/>
  <c r="X280" i="1" s="1"/>
  <c r="V281" i="1"/>
  <c r="W281" i="1" s="1"/>
  <c r="X281" i="1" s="1"/>
  <c r="V282" i="1"/>
  <c r="W282" i="1" s="1"/>
  <c r="X282" i="1" s="1"/>
  <c r="V283" i="1"/>
  <c r="W283" i="1" s="1"/>
  <c r="X283" i="1" s="1"/>
  <c r="V284" i="1"/>
  <c r="W284" i="1" s="1"/>
  <c r="X284" i="1" s="1"/>
  <c r="V285" i="1"/>
  <c r="W285" i="1" s="1"/>
  <c r="X285" i="1" s="1"/>
  <c r="V286" i="1"/>
  <c r="W286" i="1" s="1"/>
  <c r="X286" i="1" s="1"/>
  <c r="V287" i="1"/>
  <c r="W287" i="1" s="1"/>
  <c r="X287" i="1" s="1"/>
  <c r="V288" i="1"/>
  <c r="W288" i="1" s="1"/>
  <c r="X288" i="1" s="1"/>
  <c r="V289" i="1"/>
  <c r="W289" i="1" s="1"/>
  <c r="X289" i="1" s="1"/>
  <c r="V290" i="1"/>
  <c r="W290" i="1" s="1"/>
  <c r="X290" i="1" s="1"/>
  <c r="V291" i="1"/>
  <c r="W291" i="1" s="1"/>
  <c r="X291" i="1" s="1"/>
  <c r="V292" i="1"/>
  <c r="W292" i="1" s="1"/>
  <c r="X292" i="1" s="1"/>
  <c r="V293" i="1"/>
  <c r="W293" i="1" s="1"/>
  <c r="X293" i="1" s="1"/>
  <c r="V294" i="1"/>
  <c r="W294" i="1" s="1"/>
  <c r="X294" i="1" s="1"/>
  <c r="V295" i="1"/>
  <c r="W295" i="1" s="1"/>
  <c r="X295" i="1" s="1"/>
  <c r="V296" i="1"/>
  <c r="W296" i="1" s="1"/>
  <c r="X296" i="1" s="1"/>
  <c r="V297" i="1"/>
  <c r="W297" i="1" s="1"/>
  <c r="X297" i="1" s="1"/>
  <c r="V298" i="1"/>
  <c r="W298" i="1" s="1"/>
  <c r="X298" i="1" s="1"/>
  <c r="V299" i="1"/>
  <c r="W299" i="1" s="1"/>
  <c r="X299" i="1" s="1"/>
  <c r="V300" i="1"/>
  <c r="W300" i="1" s="1"/>
  <c r="X300" i="1" s="1"/>
  <c r="V301" i="1"/>
  <c r="W301" i="1" s="1"/>
  <c r="X301" i="1" s="1"/>
  <c r="V302" i="1"/>
  <c r="W302" i="1" s="1"/>
  <c r="X302" i="1" s="1"/>
  <c r="V303" i="1"/>
  <c r="W303" i="1" s="1"/>
  <c r="X303" i="1" s="1"/>
  <c r="V304" i="1"/>
  <c r="W304" i="1" s="1"/>
  <c r="X304" i="1" s="1"/>
  <c r="V305" i="1"/>
  <c r="W305" i="1" s="1"/>
  <c r="X305" i="1" s="1"/>
  <c r="V306" i="1"/>
  <c r="W306" i="1" s="1"/>
  <c r="X306" i="1" s="1"/>
  <c r="V307" i="1"/>
  <c r="W307" i="1" s="1"/>
  <c r="X307" i="1" s="1"/>
  <c r="V308" i="1"/>
  <c r="W308" i="1" s="1"/>
  <c r="X308" i="1" s="1"/>
  <c r="V309" i="1"/>
  <c r="W309" i="1" s="1"/>
  <c r="X309" i="1" s="1"/>
  <c r="V310" i="1"/>
  <c r="W310" i="1" s="1"/>
  <c r="X310" i="1" s="1"/>
  <c r="V311" i="1"/>
  <c r="W311" i="1" s="1"/>
  <c r="X311" i="1" s="1"/>
  <c r="V312" i="1"/>
  <c r="W312" i="1" s="1"/>
  <c r="X312" i="1" s="1"/>
  <c r="V313" i="1"/>
  <c r="W313" i="1" s="1"/>
  <c r="X313" i="1" s="1"/>
  <c r="V314" i="1"/>
  <c r="W314" i="1" s="1"/>
  <c r="X314" i="1" s="1"/>
  <c r="V315" i="1"/>
  <c r="W315" i="1" s="1"/>
  <c r="X315" i="1" s="1"/>
  <c r="V316" i="1"/>
  <c r="W316" i="1" s="1"/>
  <c r="X316" i="1" s="1"/>
  <c r="V317" i="1"/>
  <c r="W317" i="1" s="1"/>
  <c r="X317" i="1" s="1"/>
  <c r="V318" i="1"/>
  <c r="W318" i="1" s="1"/>
  <c r="X318" i="1" s="1"/>
  <c r="V319" i="1"/>
  <c r="W319" i="1" s="1"/>
  <c r="X319" i="1" s="1"/>
  <c r="V320" i="1"/>
  <c r="W320" i="1" s="1"/>
  <c r="X320" i="1" s="1"/>
  <c r="V321" i="1"/>
  <c r="W321" i="1" s="1"/>
  <c r="X321" i="1" s="1"/>
  <c r="V322" i="1"/>
  <c r="W322" i="1" s="1"/>
  <c r="X322" i="1" s="1"/>
  <c r="V323" i="1"/>
  <c r="W323" i="1" s="1"/>
  <c r="X323" i="1" s="1"/>
  <c r="V324" i="1"/>
  <c r="W324" i="1" s="1"/>
  <c r="X324" i="1" s="1"/>
  <c r="V325" i="1"/>
  <c r="W325" i="1" s="1"/>
  <c r="X325" i="1" s="1"/>
  <c r="V326" i="1"/>
  <c r="W326" i="1" s="1"/>
  <c r="X326" i="1" s="1"/>
  <c r="V327" i="1"/>
  <c r="W327" i="1" s="1"/>
  <c r="X327" i="1" s="1"/>
  <c r="V328" i="1"/>
  <c r="W328" i="1" s="1"/>
  <c r="X328" i="1" s="1"/>
  <c r="V329" i="1"/>
  <c r="W329" i="1" s="1"/>
  <c r="X329" i="1" s="1"/>
  <c r="V330" i="1"/>
  <c r="W330" i="1" s="1"/>
  <c r="X330" i="1" s="1"/>
  <c r="V331" i="1"/>
  <c r="W331" i="1" s="1"/>
  <c r="X331" i="1" s="1"/>
  <c r="V332" i="1"/>
  <c r="W332" i="1" s="1"/>
  <c r="X332" i="1" s="1"/>
  <c r="V333" i="1"/>
  <c r="W333" i="1" s="1"/>
  <c r="X333" i="1" s="1"/>
  <c r="V334" i="1"/>
  <c r="W334" i="1" s="1"/>
  <c r="X334" i="1" s="1"/>
  <c r="V335" i="1"/>
  <c r="W335" i="1" s="1"/>
  <c r="X335" i="1" s="1"/>
  <c r="V336" i="1"/>
  <c r="W336" i="1" s="1"/>
  <c r="X336" i="1" s="1"/>
  <c r="V337" i="1"/>
  <c r="W337" i="1" s="1"/>
  <c r="X337" i="1" s="1"/>
  <c r="V338" i="1"/>
  <c r="W338" i="1" s="1"/>
  <c r="X338" i="1" s="1"/>
  <c r="V339" i="1"/>
  <c r="W339" i="1" s="1"/>
  <c r="X339" i="1" s="1"/>
  <c r="V340" i="1"/>
  <c r="W340" i="1" s="1"/>
  <c r="X340" i="1" s="1"/>
  <c r="V341" i="1"/>
  <c r="W341" i="1" s="1"/>
  <c r="X341" i="1" s="1"/>
  <c r="V342" i="1"/>
  <c r="W342" i="1" s="1"/>
  <c r="X342" i="1" s="1"/>
  <c r="V343" i="1"/>
  <c r="W343" i="1" s="1"/>
  <c r="X343" i="1" s="1"/>
  <c r="V344" i="1"/>
  <c r="W344" i="1" s="1"/>
  <c r="X344" i="1" s="1"/>
  <c r="V345" i="1"/>
  <c r="W345" i="1" s="1"/>
  <c r="X345" i="1" s="1"/>
  <c r="V346" i="1"/>
  <c r="W346" i="1" s="1"/>
  <c r="X346" i="1" s="1"/>
  <c r="V347" i="1"/>
  <c r="W347" i="1" s="1"/>
  <c r="X347" i="1" s="1"/>
  <c r="V348" i="1"/>
  <c r="W348" i="1" s="1"/>
  <c r="X348" i="1" s="1"/>
  <c r="V349" i="1"/>
  <c r="W349" i="1" s="1"/>
  <c r="X349" i="1" s="1"/>
  <c r="V350" i="1"/>
  <c r="W350" i="1" s="1"/>
  <c r="X350" i="1" s="1"/>
  <c r="V351" i="1"/>
  <c r="W351" i="1" s="1"/>
  <c r="X351" i="1" s="1"/>
  <c r="V352" i="1"/>
  <c r="W352" i="1" s="1"/>
  <c r="X352" i="1" s="1"/>
  <c r="V353" i="1"/>
  <c r="W353" i="1" s="1"/>
  <c r="X353" i="1" s="1"/>
  <c r="V354" i="1"/>
  <c r="W354" i="1" s="1"/>
  <c r="X354" i="1" s="1"/>
  <c r="V355" i="1"/>
  <c r="W355" i="1" s="1"/>
  <c r="X355" i="1" s="1"/>
  <c r="V356" i="1"/>
  <c r="W356" i="1" s="1"/>
  <c r="X356" i="1" s="1"/>
  <c r="V357" i="1"/>
  <c r="W357" i="1" s="1"/>
  <c r="X357" i="1" s="1"/>
  <c r="V358" i="1"/>
  <c r="W358" i="1" s="1"/>
  <c r="X358" i="1" s="1"/>
  <c r="V359" i="1"/>
  <c r="W359" i="1" s="1"/>
  <c r="X359" i="1" s="1"/>
  <c r="V360" i="1"/>
  <c r="W360" i="1" s="1"/>
  <c r="X360" i="1" s="1"/>
  <c r="V361" i="1"/>
  <c r="W361" i="1" s="1"/>
  <c r="X361" i="1" s="1"/>
  <c r="V362" i="1"/>
  <c r="W362" i="1" s="1"/>
  <c r="X362" i="1" s="1"/>
  <c r="V363" i="1"/>
  <c r="W363" i="1" s="1"/>
  <c r="X363" i="1" s="1"/>
  <c r="V364" i="1"/>
  <c r="W364" i="1" s="1"/>
  <c r="X364" i="1" s="1"/>
  <c r="V365" i="1"/>
  <c r="W365" i="1" s="1"/>
  <c r="X365" i="1" s="1"/>
  <c r="V366" i="1"/>
  <c r="W366" i="1" s="1"/>
  <c r="X366" i="1" s="1"/>
  <c r="V367" i="1"/>
  <c r="W367" i="1" s="1"/>
  <c r="X367" i="1" s="1"/>
  <c r="V368" i="1"/>
  <c r="W368" i="1" s="1"/>
  <c r="X368" i="1" s="1"/>
  <c r="V369" i="1"/>
  <c r="W369" i="1" s="1"/>
  <c r="X369" i="1" s="1"/>
  <c r="V370" i="1"/>
  <c r="W370" i="1" s="1"/>
  <c r="X370" i="1" s="1"/>
  <c r="V371" i="1"/>
  <c r="W371" i="1" s="1"/>
  <c r="X371" i="1" s="1"/>
  <c r="V372" i="1"/>
  <c r="W372" i="1" s="1"/>
  <c r="X372" i="1" s="1"/>
  <c r="V373" i="1"/>
  <c r="W373" i="1" s="1"/>
  <c r="X373" i="1" s="1"/>
  <c r="V374" i="1"/>
  <c r="W374" i="1" s="1"/>
  <c r="X374" i="1" s="1"/>
  <c r="V375" i="1"/>
  <c r="W375" i="1" s="1"/>
  <c r="X375" i="1" s="1"/>
  <c r="V376" i="1"/>
  <c r="W376" i="1" s="1"/>
  <c r="X376" i="1" s="1"/>
  <c r="V377" i="1"/>
  <c r="W377" i="1" s="1"/>
  <c r="X377" i="1" s="1"/>
  <c r="V378" i="1"/>
  <c r="W378" i="1" s="1"/>
  <c r="X378" i="1" s="1"/>
  <c r="V379" i="1"/>
  <c r="W379" i="1" s="1"/>
  <c r="X379" i="1" s="1"/>
  <c r="V380" i="1"/>
  <c r="W380" i="1" s="1"/>
  <c r="X380" i="1" s="1"/>
  <c r="V381" i="1"/>
  <c r="W381" i="1" s="1"/>
  <c r="X381" i="1" s="1"/>
  <c r="V382" i="1"/>
  <c r="W382" i="1" s="1"/>
  <c r="X382" i="1" s="1"/>
  <c r="V383" i="1"/>
  <c r="W383" i="1" s="1"/>
  <c r="X383" i="1" s="1"/>
  <c r="V384" i="1"/>
  <c r="W384" i="1" s="1"/>
  <c r="X384" i="1" s="1"/>
  <c r="V385" i="1"/>
  <c r="W385" i="1" s="1"/>
  <c r="X385" i="1" s="1"/>
  <c r="V386" i="1"/>
  <c r="W386" i="1" s="1"/>
  <c r="X386" i="1" s="1"/>
  <c r="V387" i="1"/>
  <c r="W387" i="1" s="1"/>
  <c r="X387" i="1" s="1"/>
  <c r="V388" i="1"/>
  <c r="W388" i="1" s="1"/>
  <c r="X388" i="1" s="1"/>
  <c r="V389" i="1"/>
  <c r="W389" i="1" s="1"/>
  <c r="X389" i="1" s="1"/>
  <c r="V390" i="1"/>
  <c r="W390" i="1" s="1"/>
  <c r="X390" i="1" s="1"/>
  <c r="V391" i="1"/>
  <c r="W391" i="1" s="1"/>
  <c r="X391" i="1" s="1"/>
  <c r="V392" i="1"/>
  <c r="W392" i="1" s="1"/>
  <c r="X392" i="1" s="1"/>
  <c r="V393" i="1"/>
  <c r="W393" i="1" s="1"/>
  <c r="X393" i="1" s="1"/>
  <c r="V394" i="1"/>
  <c r="W394" i="1" s="1"/>
  <c r="X394" i="1" s="1"/>
  <c r="V395" i="1"/>
  <c r="W395" i="1" s="1"/>
  <c r="X395" i="1" s="1"/>
  <c r="V396" i="1"/>
  <c r="W396" i="1" s="1"/>
  <c r="X396" i="1" s="1"/>
  <c r="V397" i="1"/>
  <c r="W397" i="1" s="1"/>
  <c r="X397" i="1" s="1"/>
  <c r="V398" i="1"/>
  <c r="W398" i="1" s="1"/>
  <c r="X398" i="1" s="1"/>
  <c r="V399" i="1"/>
  <c r="W399" i="1" s="1"/>
  <c r="X399" i="1" s="1"/>
  <c r="V5" i="1"/>
  <c r="S6" i="1"/>
  <c r="T6" i="1" s="1"/>
  <c r="U6" i="1" s="1"/>
  <c r="S7" i="1"/>
  <c r="T7" i="1" s="1"/>
  <c r="U7" i="1" s="1"/>
  <c r="S8" i="1"/>
  <c r="T8" i="1" s="1"/>
  <c r="U8" i="1" s="1"/>
  <c r="S9" i="1"/>
  <c r="T9" i="1" s="1"/>
  <c r="U9" i="1" s="1"/>
  <c r="S10" i="1"/>
  <c r="T10" i="1" s="1"/>
  <c r="U10" i="1" s="1"/>
  <c r="S11" i="1"/>
  <c r="T11" i="1" s="1"/>
  <c r="U11" i="1" s="1"/>
  <c r="S12" i="1"/>
  <c r="T12" i="1" s="1"/>
  <c r="U12" i="1" s="1"/>
  <c r="S13" i="1"/>
  <c r="T13" i="1" s="1"/>
  <c r="U13" i="1" s="1"/>
  <c r="S14" i="1"/>
  <c r="T14" i="1" s="1"/>
  <c r="U14" i="1" s="1"/>
  <c r="S15" i="1"/>
  <c r="T15" i="1" s="1"/>
  <c r="U15" i="1" s="1"/>
  <c r="S16" i="1"/>
  <c r="T16" i="1" s="1"/>
  <c r="U16" i="1" s="1"/>
  <c r="S17" i="1"/>
  <c r="T17" i="1" s="1"/>
  <c r="U17" i="1" s="1"/>
  <c r="S18" i="1"/>
  <c r="T18" i="1" s="1"/>
  <c r="U18" i="1" s="1"/>
  <c r="S19" i="1"/>
  <c r="T19" i="1" s="1"/>
  <c r="U19" i="1" s="1"/>
  <c r="S20" i="1"/>
  <c r="T20" i="1" s="1"/>
  <c r="U20" i="1" s="1"/>
  <c r="S21" i="1"/>
  <c r="T21" i="1" s="1"/>
  <c r="U21" i="1" s="1"/>
  <c r="S22" i="1"/>
  <c r="T22" i="1" s="1"/>
  <c r="U22" i="1" s="1"/>
  <c r="S23" i="1"/>
  <c r="T23" i="1" s="1"/>
  <c r="U23" i="1" s="1"/>
  <c r="S24" i="1"/>
  <c r="T24" i="1" s="1"/>
  <c r="U24" i="1" s="1"/>
  <c r="S25" i="1"/>
  <c r="T25" i="1" s="1"/>
  <c r="U25" i="1" s="1"/>
  <c r="S26" i="1"/>
  <c r="T26" i="1" s="1"/>
  <c r="U26" i="1" s="1"/>
  <c r="S27" i="1"/>
  <c r="T27" i="1" s="1"/>
  <c r="U27" i="1" s="1"/>
  <c r="S28" i="1"/>
  <c r="T28" i="1" s="1"/>
  <c r="U28" i="1" s="1"/>
  <c r="S29" i="1"/>
  <c r="T29" i="1" s="1"/>
  <c r="U29" i="1" s="1"/>
  <c r="S30" i="1"/>
  <c r="T30" i="1" s="1"/>
  <c r="U30" i="1" s="1"/>
  <c r="S31" i="1"/>
  <c r="T31" i="1" s="1"/>
  <c r="U31" i="1" s="1"/>
  <c r="S32" i="1"/>
  <c r="T32" i="1" s="1"/>
  <c r="U32" i="1" s="1"/>
  <c r="S33" i="1"/>
  <c r="T33" i="1" s="1"/>
  <c r="U33" i="1" s="1"/>
  <c r="S34" i="1"/>
  <c r="T34" i="1" s="1"/>
  <c r="U34" i="1" s="1"/>
  <c r="S35" i="1"/>
  <c r="T35" i="1" s="1"/>
  <c r="U35" i="1" s="1"/>
  <c r="S36" i="1"/>
  <c r="T36" i="1" s="1"/>
  <c r="U36" i="1" s="1"/>
  <c r="S37" i="1"/>
  <c r="T37" i="1" s="1"/>
  <c r="U37" i="1" s="1"/>
  <c r="S38" i="1"/>
  <c r="T38" i="1" s="1"/>
  <c r="U38" i="1" s="1"/>
  <c r="S39" i="1"/>
  <c r="T39" i="1" s="1"/>
  <c r="U39" i="1" s="1"/>
  <c r="S40" i="1"/>
  <c r="T40" i="1" s="1"/>
  <c r="U40" i="1" s="1"/>
  <c r="S41" i="1"/>
  <c r="T41" i="1" s="1"/>
  <c r="U41" i="1" s="1"/>
  <c r="S42" i="1"/>
  <c r="T42" i="1" s="1"/>
  <c r="U42" i="1" s="1"/>
  <c r="S43" i="1"/>
  <c r="T43" i="1" s="1"/>
  <c r="U43" i="1" s="1"/>
  <c r="S44" i="1"/>
  <c r="T44" i="1" s="1"/>
  <c r="U44" i="1" s="1"/>
  <c r="S45" i="1"/>
  <c r="T45" i="1" s="1"/>
  <c r="U45" i="1" s="1"/>
  <c r="S46" i="1"/>
  <c r="T46" i="1" s="1"/>
  <c r="U46" i="1" s="1"/>
  <c r="S47" i="1"/>
  <c r="T47" i="1" s="1"/>
  <c r="U47" i="1" s="1"/>
  <c r="S48" i="1"/>
  <c r="T48" i="1" s="1"/>
  <c r="U48" i="1" s="1"/>
  <c r="S49" i="1"/>
  <c r="T49" i="1" s="1"/>
  <c r="U49" i="1" s="1"/>
  <c r="S50" i="1"/>
  <c r="T50" i="1" s="1"/>
  <c r="U50" i="1" s="1"/>
  <c r="S51" i="1"/>
  <c r="T51" i="1" s="1"/>
  <c r="U51" i="1" s="1"/>
  <c r="S52" i="1"/>
  <c r="T52" i="1" s="1"/>
  <c r="U52" i="1" s="1"/>
  <c r="S53" i="1"/>
  <c r="T53" i="1" s="1"/>
  <c r="U53" i="1" s="1"/>
  <c r="S54" i="1"/>
  <c r="T54" i="1" s="1"/>
  <c r="U54" i="1" s="1"/>
  <c r="S55" i="1"/>
  <c r="T55" i="1" s="1"/>
  <c r="U55" i="1" s="1"/>
  <c r="S56" i="1"/>
  <c r="T56" i="1" s="1"/>
  <c r="U56" i="1" s="1"/>
  <c r="S57" i="1"/>
  <c r="T57" i="1" s="1"/>
  <c r="U57" i="1" s="1"/>
  <c r="S58" i="1"/>
  <c r="T58" i="1" s="1"/>
  <c r="U58" i="1" s="1"/>
  <c r="S59" i="1"/>
  <c r="T59" i="1" s="1"/>
  <c r="U59" i="1" s="1"/>
  <c r="S60" i="1"/>
  <c r="T60" i="1" s="1"/>
  <c r="U60" i="1" s="1"/>
  <c r="S61" i="1"/>
  <c r="T61" i="1" s="1"/>
  <c r="U61" i="1" s="1"/>
  <c r="S62" i="1"/>
  <c r="T62" i="1" s="1"/>
  <c r="U62" i="1" s="1"/>
  <c r="S63" i="1"/>
  <c r="T63" i="1" s="1"/>
  <c r="U63" i="1" s="1"/>
  <c r="S64" i="1"/>
  <c r="T64" i="1" s="1"/>
  <c r="U64" i="1" s="1"/>
  <c r="S65" i="1"/>
  <c r="T65" i="1" s="1"/>
  <c r="U65" i="1" s="1"/>
  <c r="S66" i="1"/>
  <c r="T66" i="1" s="1"/>
  <c r="U66" i="1" s="1"/>
  <c r="S67" i="1"/>
  <c r="T67" i="1" s="1"/>
  <c r="U67" i="1" s="1"/>
  <c r="S68" i="1"/>
  <c r="T68" i="1" s="1"/>
  <c r="U68" i="1" s="1"/>
  <c r="S69" i="1"/>
  <c r="T69" i="1" s="1"/>
  <c r="U69" i="1" s="1"/>
  <c r="S70" i="1"/>
  <c r="T70" i="1" s="1"/>
  <c r="U70" i="1" s="1"/>
  <c r="S71" i="1"/>
  <c r="T71" i="1" s="1"/>
  <c r="U71" i="1" s="1"/>
  <c r="S72" i="1"/>
  <c r="T72" i="1" s="1"/>
  <c r="U72" i="1" s="1"/>
  <c r="S73" i="1"/>
  <c r="T73" i="1" s="1"/>
  <c r="U73" i="1" s="1"/>
  <c r="S74" i="1"/>
  <c r="T74" i="1" s="1"/>
  <c r="U74" i="1" s="1"/>
  <c r="S75" i="1"/>
  <c r="T75" i="1" s="1"/>
  <c r="U75" i="1" s="1"/>
  <c r="S76" i="1"/>
  <c r="T76" i="1" s="1"/>
  <c r="U76" i="1" s="1"/>
  <c r="S77" i="1"/>
  <c r="T77" i="1" s="1"/>
  <c r="U77" i="1" s="1"/>
  <c r="S78" i="1"/>
  <c r="T78" i="1" s="1"/>
  <c r="U78" i="1" s="1"/>
  <c r="S79" i="1"/>
  <c r="T79" i="1" s="1"/>
  <c r="U79" i="1" s="1"/>
  <c r="S80" i="1"/>
  <c r="T80" i="1" s="1"/>
  <c r="U80" i="1" s="1"/>
  <c r="S81" i="1"/>
  <c r="T81" i="1" s="1"/>
  <c r="U81" i="1" s="1"/>
  <c r="S82" i="1"/>
  <c r="T82" i="1" s="1"/>
  <c r="U82" i="1" s="1"/>
  <c r="S83" i="1"/>
  <c r="T83" i="1" s="1"/>
  <c r="U83" i="1" s="1"/>
  <c r="S84" i="1"/>
  <c r="T84" i="1" s="1"/>
  <c r="U84" i="1" s="1"/>
  <c r="S85" i="1"/>
  <c r="T85" i="1" s="1"/>
  <c r="U85" i="1" s="1"/>
  <c r="S86" i="1"/>
  <c r="T86" i="1" s="1"/>
  <c r="U86" i="1" s="1"/>
  <c r="S87" i="1"/>
  <c r="T87" i="1" s="1"/>
  <c r="U87" i="1" s="1"/>
  <c r="S88" i="1"/>
  <c r="T88" i="1" s="1"/>
  <c r="U88" i="1" s="1"/>
  <c r="S89" i="1"/>
  <c r="T89" i="1" s="1"/>
  <c r="U89" i="1" s="1"/>
  <c r="S90" i="1"/>
  <c r="T90" i="1" s="1"/>
  <c r="U90" i="1" s="1"/>
  <c r="S91" i="1"/>
  <c r="T91" i="1" s="1"/>
  <c r="U91" i="1" s="1"/>
  <c r="S92" i="1"/>
  <c r="T92" i="1" s="1"/>
  <c r="U92" i="1" s="1"/>
  <c r="S93" i="1"/>
  <c r="T93" i="1" s="1"/>
  <c r="U93" i="1" s="1"/>
  <c r="S94" i="1"/>
  <c r="T94" i="1" s="1"/>
  <c r="U94" i="1" s="1"/>
  <c r="S95" i="1"/>
  <c r="T95" i="1" s="1"/>
  <c r="U95" i="1" s="1"/>
  <c r="S96" i="1"/>
  <c r="T96" i="1" s="1"/>
  <c r="U96" i="1" s="1"/>
  <c r="S97" i="1"/>
  <c r="T97" i="1" s="1"/>
  <c r="U97" i="1" s="1"/>
  <c r="S98" i="1"/>
  <c r="T98" i="1" s="1"/>
  <c r="U98" i="1" s="1"/>
  <c r="S99" i="1"/>
  <c r="T99" i="1" s="1"/>
  <c r="U99" i="1" s="1"/>
  <c r="S100" i="1"/>
  <c r="T100" i="1" s="1"/>
  <c r="U100" i="1" s="1"/>
  <c r="S101" i="1"/>
  <c r="T101" i="1" s="1"/>
  <c r="U101" i="1" s="1"/>
  <c r="S102" i="1"/>
  <c r="T102" i="1" s="1"/>
  <c r="U102" i="1" s="1"/>
  <c r="S103" i="1"/>
  <c r="T103" i="1" s="1"/>
  <c r="U103" i="1" s="1"/>
  <c r="S104" i="1"/>
  <c r="T104" i="1" s="1"/>
  <c r="U104" i="1" s="1"/>
  <c r="S105" i="1"/>
  <c r="T105" i="1" s="1"/>
  <c r="U105" i="1" s="1"/>
  <c r="S106" i="1"/>
  <c r="T106" i="1" s="1"/>
  <c r="U106" i="1" s="1"/>
  <c r="S107" i="1"/>
  <c r="T107" i="1" s="1"/>
  <c r="U107" i="1" s="1"/>
  <c r="S108" i="1"/>
  <c r="T108" i="1" s="1"/>
  <c r="U108" i="1" s="1"/>
  <c r="S109" i="1"/>
  <c r="T109" i="1" s="1"/>
  <c r="U109" i="1" s="1"/>
  <c r="S110" i="1"/>
  <c r="T110" i="1" s="1"/>
  <c r="U110" i="1" s="1"/>
  <c r="S111" i="1"/>
  <c r="T111" i="1" s="1"/>
  <c r="U111" i="1" s="1"/>
  <c r="S112" i="1"/>
  <c r="T112" i="1" s="1"/>
  <c r="U112" i="1" s="1"/>
  <c r="S113" i="1"/>
  <c r="T113" i="1" s="1"/>
  <c r="U113" i="1" s="1"/>
  <c r="S114" i="1"/>
  <c r="T114" i="1" s="1"/>
  <c r="U114" i="1" s="1"/>
  <c r="S115" i="1"/>
  <c r="T115" i="1" s="1"/>
  <c r="U115" i="1" s="1"/>
  <c r="S116" i="1"/>
  <c r="T116" i="1" s="1"/>
  <c r="U116" i="1" s="1"/>
  <c r="S117" i="1"/>
  <c r="T117" i="1" s="1"/>
  <c r="U117" i="1" s="1"/>
  <c r="S118" i="1"/>
  <c r="T118" i="1" s="1"/>
  <c r="U118" i="1" s="1"/>
  <c r="S119" i="1"/>
  <c r="T119" i="1" s="1"/>
  <c r="U119" i="1" s="1"/>
  <c r="S120" i="1"/>
  <c r="T120" i="1" s="1"/>
  <c r="U120" i="1" s="1"/>
  <c r="S121" i="1"/>
  <c r="T121" i="1" s="1"/>
  <c r="U121" i="1" s="1"/>
  <c r="S122" i="1"/>
  <c r="T122" i="1" s="1"/>
  <c r="U122" i="1" s="1"/>
  <c r="S123" i="1"/>
  <c r="T123" i="1" s="1"/>
  <c r="U123" i="1" s="1"/>
  <c r="S124" i="1"/>
  <c r="T124" i="1" s="1"/>
  <c r="U124" i="1" s="1"/>
  <c r="S125" i="1"/>
  <c r="T125" i="1" s="1"/>
  <c r="U125" i="1" s="1"/>
  <c r="S126" i="1"/>
  <c r="T126" i="1" s="1"/>
  <c r="U126" i="1" s="1"/>
  <c r="S127" i="1"/>
  <c r="T127" i="1" s="1"/>
  <c r="U127" i="1" s="1"/>
  <c r="S128" i="1"/>
  <c r="T128" i="1" s="1"/>
  <c r="U128" i="1" s="1"/>
  <c r="S129" i="1"/>
  <c r="T129" i="1" s="1"/>
  <c r="U129" i="1" s="1"/>
  <c r="S130" i="1"/>
  <c r="T130" i="1" s="1"/>
  <c r="U130" i="1" s="1"/>
  <c r="S131" i="1"/>
  <c r="T131" i="1" s="1"/>
  <c r="U131" i="1" s="1"/>
  <c r="S132" i="1"/>
  <c r="T132" i="1" s="1"/>
  <c r="U132" i="1" s="1"/>
  <c r="S133" i="1"/>
  <c r="T133" i="1" s="1"/>
  <c r="U133" i="1" s="1"/>
  <c r="S134" i="1"/>
  <c r="T134" i="1" s="1"/>
  <c r="U134" i="1" s="1"/>
  <c r="S135" i="1"/>
  <c r="T135" i="1" s="1"/>
  <c r="U135" i="1" s="1"/>
  <c r="S136" i="1"/>
  <c r="T136" i="1" s="1"/>
  <c r="U136" i="1" s="1"/>
  <c r="S137" i="1"/>
  <c r="T137" i="1" s="1"/>
  <c r="U137" i="1" s="1"/>
  <c r="S138" i="1"/>
  <c r="T138" i="1" s="1"/>
  <c r="U138" i="1" s="1"/>
  <c r="S139" i="1"/>
  <c r="T139" i="1" s="1"/>
  <c r="U139" i="1" s="1"/>
  <c r="S140" i="1"/>
  <c r="T140" i="1" s="1"/>
  <c r="U140" i="1" s="1"/>
  <c r="S141" i="1"/>
  <c r="T141" i="1" s="1"/>
  <c r="U141" i="1" s="1"/>
  <c r="S142" i="1"/>
  <c r="T142" i="1" s="1"/>
  <c r="U142" i="1" s="1"/>
  <c r="S143" i="1"/>
  <c r="T143" i="1" s="1"/>
  <c r="U143" i="1" s="1"/>
  <c r="S144" i="1"/>
  <c r="T144" i="1" s="1"/>
  <c r="U144" i="1" s="1"/>
  <c r="S145" i="1"/>
  <c r="S146" i="1"/>
  <c r="T146" i="1" s="1"/>
  <c r="U146" i="1" s="1"/>
  <c r="S147" i="1"/>
  <c r="T147" i="1" s="1"/>
  <c r="U147" i="1" s="1"/>
  <c r="S148" i="1"/>
  <c r="T148" i="1" s="1"/>
  <c r="U148" i="1" s="1"/>
  <c r="S149" i="1"/>
  <c r="T149" i="1" s="1"/>
  <c r="U149" i="1" s="1"/>
  <c r="S150" i="1"/>
  <c r="T150" i="1" s="1"/>
  <c r="U150" i="1" s="1"/>
  <c r="S151" i="1"/>
  <c r="T151" i="1" s="1"/>
  <c r="U151" i="1" s="1"/>
  <c r="S152" i="1"/>
  <c r="T152" i="1" s="1"/>
  <c r="U152" i="1" s="1"/>
  <c r="S153" i="1"/>
  <c r="T153" i="1" s="1"/>
  <c r="U153" i="1" s="1"/>
  <c r="S154" i="1"/>
  <c r="T154" i="1" s="1"/>
  <c r="U154" i="1" s="1"/>
  <c r="S155" i="1"/>
  <c r="T155" i="1" s="1"/>
  <c r="U155" i="1" s="1"/>
  <c r="S156" i="1"/>
  <c r="T156" i="1" s="1"/>
  <c r="U156" i="1" s="1"/>
  <c r="S157" i="1"/>
  <c r="T157" i="1" s="1"/>
  <c r="U157" i="1" s="1"/>
  <c r="S158" i="1"/>
  <c r="T158" i="1" s="1"/>
  <c r="U158" i="1" s="1"/>
  <c r="S159" i="1"/>
  <c r="T159" i="1" s="1"/>
  <c r="U159" i="1" s="1"/>
  <c r="S160" i="1"/>
  <c r="T160" i="1" s="1"/>
  <c r="U160" i="1" s="1"/>
  <c r="S161" i="1"/>
  <c r="T161" i="1" s="1"/>
  <c r="U161" i="1" s="1"/>
  <c r="S162" i="1"/>
  <c r="T162" i="1" s="1"/>
  <c r="U162" i="1" s="1"/>
  <c r="S163" i="1"/>
  <c r="T163" i="1" s="1"/>
  <c r="U163" i="1" s="1"/>
  <c r="S164" i="1"/>
  <c r="T164" i="1" s="1"/>
  <c r="U164" i="1" s="1"/>
  <c r="S165" i="1"/>
  <c r="T165" i="1" s="1"/>
  <c r="U165" i="1" s="1"/>
  <c r="S166" i="1"/>
  <c r="T166" i="1" s="1"/>
  <c r="U166" i="1" s="1"/>
  <c r="S167" i="1"/>
  <c r="T167" i="1" s="1"/>
  <c r="U167" i="1" s="1"/>
  <c r="S168" i="1"/>
  <c r="T168" i="1" s="1"/>
  <c r="U168" i="1" s="1"/>
  <c r="S169" i="1"/>
  <c r="T169" i="1" s="1"/>
  <c r="U169" i="1" s="1"/>
  <c r="S170" i="1"/>
  <c r="T170" i="1" s="1"/>
  <c r="U170" i="1" s="1"/>
  <c r="S171" i="1"/>
  <c r="T171" i="1" s="1"/>
  <c r="U171" i="1" s="1"/>
  <c r="S172" i="1"/>
  <c r="T172" i="1" s="1"/>
  <c r="U172" i="1" s="1"/>
  <c r="S173" i="1"/>
  <c r="T173" i="1" s="1"/>
  <c r="U173" i="1" s="1"/>
  <c r="S174" i="1"/>
  <c r="T174" i="1" s="1"/>
  <c r="U174" i="1" s="1"/>
  <c r="S175" i="1"/>
  <c r="T175" i="1" s="1"/>
  <c r="U175" i="1" s="1"/>
  <c r="S176" i="1"/>
  <c r="T176" i="1" s="1"/>
  <c r="U176" i="1" s="1"/>
  <c r="S177" i="1"/>
  <c r="T177" i="1" s="1"/>
  <c r="U177" i="1" s="1"/>
  <c r="S178" i="1"/>
  <c r="T178" i="1" s="1"/>
  <c r="U178" i="1" s="1"/>
  <c r="S179" i="1"/>
  <c r="T179" i="1" s="1"/>
  <c r="U179" i="1" s="1"/>
  <c r="S180" i="1"/>
  <c r="T180" i="1" s="1"/>
  <c r="U180" i="1" s="1"/>
  <c r="S181" i="1"/>
  <c r="T181" i="1" s="1"/>
  <c r="U181" i="1" s="1"/>
  <c r="S182" i="1"/>
  <c r="T182" i="1" s="1"/>
  <c r="U182" i="1" s="1"/>
  <c r="S183" i="1"/>
  <c r="T183" i="1" s="1"/>
  <c r="U183" i="1" s="1"/>
  <c r="S184" i="1"/>
  <c r="T184" i="1" s="1"/>
  <c r="U184" i="1" s="1"/>
  <c r="S185" i="1"/>
  <c r="T185" i="1" s="1"/>
  <c r="U185" i="1" s="1"/>
  <c r="S186" i="1"/>
  <c r="T186" i="1" s="1"/>
  <c r="U186" i="1" s="1"/>
  <c r="S187" i="1"/>
  <c r="T187" i="1" s="1"/>
  <c r="U187" i="1" s="1"/>
  <c r="S188" i="1"/>
  <c r="T188" i="1" s="1"/>
  <c r="U188" i="1" s="1"/>
  <c r="S189" i="1"/>
  <c r="T189" i="1" s="1"/>
  <c r="U189" i="1" s="1"/>
  <c r="S190" i="1"/>
  <c r="T190" i="1" s="1"/>
  <c r="U190" i="1" s="1"/>
  <c r="S191" i="1"/>
  <c r="T191" i="1" s="1"/>
  <c r="U191" i="1" s="1"/>
  <c r="S192" i="1"/>
  <c r="T192" i="1" s="1"/>
  <c r="U192" i="1" s="1"/>
  <c r="S193" i="1"/>
  <c r="T193" i="1" s="1"/>
  <c r="U193" i="1" s="1"/>
  <c r="S194" i="1"/>
  <c r="T194" i="1" s="1"/>
  <c r="U194" i="1" s="1"/>
  <c r="S195" i="1"/>
  <c r="T195" i="1" s="1"/>
  <c r="U195" i="1" s="1"/>
  <c r="S196" i="1"/>
  <c r="T196" i="1" s="1"/>
  <c r="U196" i="1" s="1"/>
  <c r="S197" i="1"/>
  <c r="T197" i="1" s="1"/>
  <c r="U197" i="1" s="1"/>
  <c r="S198" i="1"/>
  <c r="T198" i="1" s="1"/>
  <c r="U198" i="1" s="1"/>
  <c r="S199" i="1"/>
  <c r="T199" i="1" s="1"/>
  <c r="U199" i="1" s="1"/>
  <c r="S200" i="1"/>
  <c r="T200" i="1" s="1"/>
  <c r="U200" i="1" s="1"/>
  <c r="S201" i="1"/>
  <c r="T201" i="1" s="1"/>
  <c r="U201" i="1" s="1"/>
  <c r="S202" i="1"/>
  <c r="T202" i="1" s="1"/>
  <c r="U202" i="1" s="1"/>
  <c r="S203" i="1"/>
  <c r="T203" i="1" s="1"/>
  <c r="U203" i="1" s="1"/>
  <c r="S204" i="1"/>
  <c r="T204" i="1" s="1"/>
  <c r="U204" i="1" s="1"/>
  <c r="S205" i="1"/>
  <c r="T205" i="1" s="1"/>
  <c r="U205" i="1" s="1"/>
  <c r="S206" i="1"/>
  <c r="T206" i="1" s="1"/>
  <c r="U206" i="1" s="1"/>
  <c r="S207" i="1"/>
  <c r="T207" i="1" s="1"/>
  <c r="U207" i="1" s="1"/>
  <c r="S208" i="1"/>
  <c r="T208" i="1" s="1"/>
  <c r="U208" i="1" s="1"/>
  <c r="S209" i="1"/>
  <c r="T209" i="1" s="1"/>
  <c r="U209" i="1" s="1"/>
  <c r="S210" i="1"/>
  <c r="T210" i="1" s="1"/>
  <c r="U210" i="1" s="1"/>
  <c r="S211" i="1"/>
  <c r="T211" i="1" s="1"/>
  <c r="U211" i="1" s="1"/>
  <c r="S212" i="1"/>
  <c r="T212" i="1" s="1"/>
  <c r="U212" i="1" s="1"/>
  <c r="S213" i="1"/>
  <c r="T213" i="1" s="1"/>
  <c r="U213" i="1" s="1"/>
  <c r="S214" i="1"/>
  <c r="T214" i="1" s="1"/>
  <c r="U214" i="1" s="1"/>
  <c r="S215" i="1"/>
  <c r="T215" i="1" s="1"/>
  <c r="U215" i="1" s="1"/>
  <c r="S216" i="1"/>
  <c r="T216" i="1" s="1"/>
  <c r="U216" i="1" s="1"/>
  <c r="S217" i="1"/>
  <c r="T217" i="1" s="1"/>
  <c r="U217" i="1" s="1"/>
  <c r="S218" i="1"/>
  <c r="T218" i="1" s="1"/>
  <c r="U218" i="1" s="1"/>
  <c r="S219" i="1"/>
  <c r="T219" i="1" s="1"/>
  <c r="U219" i="1" s="1"/>
  <c r="S220" i="1"/>
  <c r="T220" i="1" s="1"/>
  <c r="U220" i="1" s="1"/>
  <c r="S221" i="1"/>
  <c r="T221" i="1" s="1"/>
  <c r="U221" i="1" s="1"/>
  <c r="S222" i="1"/>
  <c r="T222" i="1" s="1"/>
  <c r="U222" i="1" s="1"/>
  <c r="S223" i="1"/>
  <c r="T223" i="1" s="1"/>
  <c r="U223" i="1" s="1"/>
  <c r="S224" i="1"/>
  <c r="T224" i="1" s="1"/>
  <c r="U224" i="1" s="1"/>
  <c r="S225" i="1"/>
  <c r="T225" i="1" s="1"/>
  <c r="U225" i="1" s="1"/>
  <c r="S226" i="1"/>
  <c r="T226" i="1" s="1"/>
  <c r="U226" i="1" s="1"/>
  <c r="S227" i="1"/>
  <c r="T227" i="1" s="1"/>
  <c r="U227" i="1" s="1"/>
  <c r="S228" i="1"/>
  <c r="T228" i="1" s="1"/>
  <c r="U228" i="1" s="1"/>
  <c r="S229" i="1"/>
  <c r="T229" i="1" s="1"/>
  <c r="U229" i="1" s="1"/>
  <c r="S230" i="1"/>
  <c r="T230" i="1" s="1"/>
  <c r="U230" i="1" s="1"/>
  <c r="S231" i="1"/>
  <c r="T231" i="1" s="1"/>
  <c r="U231" i="1" s="1"/>
  <c r="S232" i="1"/>
  <c r="T232" i="1" s="1"/>
  <c r="U232" i="1" s="1"/>
  <c r="S233" i="1"/>
  <c r="T233" i="1" s="1"/>
  <c r="U233" i="1" s="1"/>
  <c r="S234" i="1"/>
  <c r="T234" i="1" s="1"/>
  <c r="U234" i="1" s="1"/>
  <c r="S235" i="1"/>
  <c r="T235" i="1" s="1"/>
  <c r="U235" i="1" s="1"/>
  <c r="S236" i="1"/>
  <c r="T236" i="1" s="1"/>
  <c r="U236" i="1" s="1"/>
  <c r="S237" i="1"/>
  <c r="T237" i="1" s="1"/>
  <c r="U237" i="1" s="1"/>
  <c r="S238" i="1"/>
  <c r="T238" i="1" s="1"/>
  <c r="U238" i="1" s="1"/>
  <c r="S239" i="1"/>
  <c r="T239" i="1" s="1"/>
  <c r="U239" i="1" s="1"/>
  <c r="S240" i="1"/>
  <c r="T240" i="1" s="1"/>
  <c r="U240" i="1" s="1"/>
  <c r="S241" i="1"/>
  <c r="T241" i="1" s="1"/>
  <c r="U241" i="1" s="1"/>
  <c r="S242" i="1"/>
  <c r="T242" i="1" s="1"/>
  <c r="U242" i="1" s="1"/>
  <c r="S243" i="1"/>
  <c r="T243" i="1" s="1"/>
  <c r="U243" i="1" s="1"/>
  <c r="S244" i="1"/>
  <c r="T244" i="1" s="1"/>
  <c r="U244" i="1" s="1"/>
  <c r="S245" i="1"/>
  <c r="T245" i="1" s="1"/>
  <c r="U245" i="1" s="1"/>
  <c r="S246" i="1"/>
  <c r="T246" i="1" s="1"/>
  <c r="U246" i="1" s="1"/>
  <c r="S247" i="1"/>
  <c r="T247" i="1" s="1"/>
  <c r="U247" i="1" s="1"/>
  <c r="S248" i="1"/>
  <c r="T248" i="1" s="1"/>
  <c r="U248" i="1" s="1"/>
  <c r="S249" i="1"/>
  <c r="T249" i="1" s="1"/>
  <c r="U249" i="1" s="1"/>
  <c r="S250" i="1"/>
  <c r="T250" i="1" s="1"/>
  <c r="U250" i="1" s="1"/>
  <c r="S251" i="1"/>
  <c r="T251" i="1" s="1"/>
  <c r="U251" i="1" s="1"/>
  <c r="S252" i="1"/>
  <c r="T252" i="1" s="1"/>
  <c r="U252" i="1" s="1"/>
  <c r="S253" i="1"/>
  <c r="T253" i="1" s="1"/>
  <c r="U253" i="1" s="1"/>
  <c r="S254" i="1"/>
  <c r="T254" i="1" s="1"/>
  <c r="U254" i="1" s="1"/>
  <c r="S255" i="1"/>
  <c r="T255" i="1" s="1"/>
  <c r="U255" i="1" s="1"/>
  <c r="S256" i="1"/>
  <c r="T256" i="1" s="1"/>
  <c r="U256" i="1" s="1"/>
  <c r="S257" i="1"/>
  <c r="T257" i="1" s="1"/>
  <c r="U257" i="1" s="1"/>
  <c r="S258" i="1"/>
  <c r="T258" i="1" s="1"/>
  <c r="U258" i="1" s="1"/>
  <c r="S259" i="1"/>
  <c r="T259" i="1" s="1"/>
  <c r="U259" i="1" s="1"/>
  <c r="S260" i="1"/>
  <c r="T260" i="1" s="1"/>
  <c r="U260" i="1" s="1"/>
  <c r="S261" i="1"/>
  <c r="T261" i="1" s="1"/>
  <c r="U261" i="1" s="1"/>
  <c r="S262" i="1"/>
  <c r="T262" i="1" s="1"/>
  <c r="U262" i="1" s="1"/>
  <c r="S263" i="1"/>
  <c r="T263" i="1" s="1"/>
  <c r="U263" i="1" s="1"/>
  <c r="S264" i="1"/>
  <c r="T264" i="1" s="1"/>
  <c r="U264" i="1" s="1"/>
  <c r="S265" i="1"/>
  <c r="T265" i="1" s="1"/>
  <c r="U265" i="1" s="1"/>
  <c r="S266" i="1"/>
  <c r="T266" i="1" s="1"/>
  <c r="U266" i="1" s="1"/>
  <c r="S267" i="1"/>
  <c r="T267" i="1" s="1"/>
  <c r="U267" i="1" s="1"/>
  <c r="S268" i="1"/>
  <c r="T268" i="1" s="1"/>
  <c r="U268" i="1" s="1"/>
  <c r="S269" i="1"/>
  <c r="T269" i="1" s="1"/>
  <c r="U269" i="1" s="1"/>
  <c r="S270" i="1"/>
  <c r="T270" i="1" s="1"/>
  <c r="U270" i="1" s="1"/>
  <c r="S271" i="1"/>
  <c r="T271" i="1" s="1"/>
  <c r="U271" i="1" s="1"/>
  <c r="S272" i="1"/>
  <c r="T272" i="1" s="1"/>
  <c r="U272" i="1" s="1"/>
  <c r="S273" i="1"/>
  <c r="T273" i="1" s="1"/>
  <c r="U273" i="1" s="1"/>
  <c r="S274" i="1"/>
  <c r="T274" i="1" s="1"/>
  <c r="U274" i="1" s="1"/>
  <c r="S275" i="1"/>
  <c r="T275" i="1" s="1"/>
  <c r="U275" i="1" s="1"/>
  <c r="S276" i="1"/>
  <c r="T276" i="1" s="1"/>
  <c r="U276" i="1" s="1"/>
  <c r="S277" i="1"/>
  <c r="T277" i="1" s="1"/>
  <c r="U277" i="1" s="1"/>
  <c r="S278" i="1"/>
  <c r="T278" i="1" s="1"/>
  <c r="U278" i="1" s="1"/>
  <c r="S279" i="1"/>
  <c r="T279" i="1" s="1"/>
  <c r="U279" i="1" s="1"/>
  <c r="S280" i="1"/>
  <c r="T280" i="1" s="1"/>
  <c r="U280" i="1" s="1"/>
  <c r="S281" i="1"/>
  <c r="T281" i="1" s="1"/>
  <c r="U281" i="1" s="1"/>
  <c r="S282" i="1"/>
  <c r="T282" i="1" s="1"/>
  <c r="U282" i="1" s="1"/>
  <c r="S283" i="1"/>
  <c r="T283" i="1" s="1"/>
  <c r="U283" i="1" s="1"/>
  <c r="S284" i="1"/>
  <c r="T284" i="1" s="1"/>
  <c r="U284" i="1" s="1"/>
  <c r="S285" i="1"/>
  <c r="T285" i="1" s="1"/>
  <c r="U285" i="1" s="1"/>
  <c r="S286" i="1"/>
  <c r="T286" i="1" s="1"/>
  <c r="U286" i="1" s="1"/>
  <c r="S287" i="1"/>
  <c r="T287" i="1" s="1"/>
  <c r="U287" i="1" s="1"/>
  <c r="S288" i="1"/>
  <c r="T288" i="1" s="1"/>
  <c r="U288" i="1" s="1"/>
  <c r="S289" i="1"/>
  <c r="T289" i="1" s="1"/>
  <c r="U289" i="1" s="1"/>
  <c r="S290" i="1"/>
  <c r="T290" i="1" s="1"/>
  <c r="U290" i="1" s="1"/>
  <c r="S291" i="1"/>
  <c r="T291" i="1" s="1"/>
  <c r="U291" i="1" s="1"/>
  <c r="S292" i="1"/>
  <c r="T292" i="1" s="1"/>
  <c r="U292" i="1" s="1"/>
  <c r="S293" i="1"/>
  <c r="T293" i="1" s="1"/>
  <c r="U293" i="1" s="1"/>
  <c r="S294" i="1"/>
  <c r="T294" i="1" s="1"/>
  <c r="U294" i="1" s="1"/>
  <c r="S295" i="1"/>
  <c r="T295" i="1" s="1"/>
  <c r="U295" i="1" s="1"/>
  <c r="S296" i="1"/>
  <c r="T296" i="1" s="1"/>
  <c r="U296" i="1" s="1"/>
  <c r="S297" i="1"/>
  <c r="T297" i="1" s="1"/>
  <c r="U297" i="1" s="1"/>
  <c r="S298" i="1"/>
  <c r="T298" i="1" s="1"/>
  <c r="U298" i="1" s="1"/>
  <c r="S299" i="1"/>
  <c r="T299" i="1" s="1"/>
  <c r="U299" i="1" s="1"/>
  <c r="S300" i="1"/>
  <c r="T300" i="1" s="1"/>
  <c r="U300" i="1" s="1"/>
  <c r="S301" i="1"/>
  <c r="T301" i="1" s="1"/>
  <c r="U301" i="1" s="1"/>
  <c r="S302" i="1"/>
  <c r="T302" i="1" s="1"/>
  <c r="U302" i="1" s="1"/>
  <c r="S303" i="1"/>
  <c r="T303" i="1" s="1"/>
  <c r="U303" i="1" s="1"/>
  <c r="S304" i="1"/>
  <c r="T304" i="1" s="1"/>
  <c r="U304" i="1" s="1"/>
  <c r="S305" i="1"/>
  <c r="T305" i="1" s="1"/>
  <c r="U305" i="1" s="1"/>
  <c r="S306" i="1"/>
  <c r="T306" i="1" s="1"/>
  <c r="U306" i="1" s="1"/>
  <c r="S307" i="1"/>
  <c r="T307" i="1" s="1"/>
  <c r="U307" i="1" s="1"/>
  <c r="S308" i="1"/>
  <c r="T308" i="1" s="1"/>
  <c r="U308" i="1" s="1"/>
  <c r="S309" i="1"/>
  <c r="T309" i="1" s="1"/>
  <c r="U309" i="1" s="1"/>
  <c r="S310" i="1"/>
  <c r="T310" i="1" s="1"/>
  <c r="U310" i="1" s="1"/>
  <c r="S311" i="1"/>
  <c r="T311" i="1" s="1"/>
  <c r="U311" i="1" s="1"/>
  <c r="S312" i="1"/>
  <c r="T312" i="1" s="1"/>
  <c r="U312" i="1" s="1"/>
  <c r="S313" i="1"/>
  <c r="T313" i="1" s="1"/>
  <c r="U313" i="1" s="1"/>
  <c r="S314" i="1"/>
  <c r="T314" i="1" s="1"/>
  <c r="U314" i="1" s="1"/>
  <c r="S315" i="1"/>
  <c r="T315" i="1" s="1"/>
  <c r="U315" i="1" s="1"/>
  <c r="S316" i="1"/>
  <c r="T316" i="1" s="1"/>
  <c r="U316" i="1" s="1"/>
  <c r="S317" i="1"/>
  <c r="T317" i="1" s="1"/>
  <c r="U317" i="1" s="1"/>
  <c r="S318" i="1"/>
  <c r="T318" i="1" s="1"/>
  <c r="U318" i="1" s="1"/>
  <c r="S319" i="1"/>
  <c r="T319" i="1" s="1"/>
  <c r="U319" i="1" s="1"/>
  <c r="S320" i="1"/>
  <c r="T320" i="1" s="1"/>
  <c r="U320" i="1" s="1"/>
  <c r="S321" i="1"/>
  <c r="T321" i="1" s="1"/>
  <c r="U321" i="1" s="1"/>
  <c r="S322" i="1"/>
  <c r="T322" i="1" s="1"/>
  <c r="U322" i="1" s="1"/>
  <c r="S323" i="1"/>
  <c r="T323" i="1" s="1"/>
  <c r="U323" i="1" s="1"/>
  <c r="S324" i="1"/>
  <c r="T324" i="1" s="1"/>
  <c r="U324" i="1" s="1"/>
  <c r="S325" i="1"/>
  <c r="T325" i="1" s="1"/>
  <c r="U325" i="1" s="1"/>
  <c r="S326" i="1"/>
  <c r="T326" i="1" s="1"/>
  <c r="U326" i="1" s="1"/>
  <c r="S327" i="1"/>
  <c r="T327" i="1" s="1"/>
  <c r="U327" i="1" s="1"/>
  <c r="S328" i="1"/>
  <c r="T328" i="1" s="1"/>
  <c r="U328" i="1" s="1"/>
  <c r="S329" i="1"/>
  <c r="T329" i="1" s="1"/>
  <c r="U329" i="1" s="1"/>
  <c r="S330" i="1"/>
  <c r="T330" i="1" s="1"/>
  <c r="U330" i="1" s="1"/>
  <c r="S331" i="1"/>
  <c r="T331" i="1" s="1"/>
  <c r="U331" i="1" s="1"/>
  <c r="S332" i="1"/>
  <c r="T332" i="1" s="1"/>
  <c r="U332" i="1" s="1"/>
  <c r="S333" i="1"/>
  <c r="T333" i="1" s="1"/>
  <c r="U333" i="1" s="1"/>
  <c r="S334" i="1"/>
  <c r="T334" i="1" s="1"/>
  <c r="U334" i="1" s="1"/>
  <c r="S335" i="1"/>
  <c r="T335" i="1" s="1"/>
  <c r="U335" i="1" s="1"/>
  <c r="S336" i="1"/>
  <c r="T336" i="1" s="1"/>
  <c r="U336" i="1" s="1"/>
  <c r="S337" i="1"/>
  <c r="T337" i="1" s="1"/>
  <c r="U337" i="1" s="1"/>
  <c r="S338" i="1"/>
  <c r="T338" i="1" s="1"/>
  <c r="U338" i="1" s="1"/>
  <c r="S339" i="1"/>
  <c r="T339" i="1" s="1"/>
  <c r="U339" i="1" s="1"/>
  <c r="S340" i="1"/>
  <c r="T340" i="1" s="1"/>
  <c r="U340" i="1" s="1"/>
  <c r="S341" i="1"/>
  <c r="T341" i="1" s="1"/>
  <c r="U341" i="1" s="1"/>
  <c r="S342" i="1"/>
  <c r="T342" i="1" s="1"/>
  <c r="U342" i="1" s="1"/>
  <c r="S343" i="1"/>
  <c r="T343" i="1" s="1"/>
  <c r="U343" i="1" s="1"/>
  <c r="S344" i="1"/>
  <c r="T344" i="1" s="1"/>
  <c r="U344" i="1" s="1"/>
  <c r="S345" i="1"/>
  <c r="T345" i="1" s="1"/>
  <c r="U345" i="1" s="1"/>
  <c r="S346" i="1"/>
  <c r="T346" i="1" s="1"/>
  <c r="U346" i="1" s="1"/>
  <c r="S347" i="1"/>
  <c r="T347" i="1" s="1"/>
  <c r="U347" i="1" s="1"/>
  <c r="S348" i="1"/>
  <c r="T348" i="1" s="1"/>
  <c r="U348" i="1" s="1"/>
  <c r="S349" i="1"/>
  <c r="T349" i="1" s="1"/>
  <c r="U349" i="1" s="1"/>
  <c r="S350" i="1"/>
  <c r="T350" i="1" s="1"/>
  <c r="U350" i="1" s="1"/>
  <c r="S351" i="1"/>
  <c r="T351" i="1" s="1"/>
  <c r="U351" i="1" s="1"/>
  <c r="S352" i="1"/>
  <c r="T352" i="1" s="1"/>
  <c r="U352" i="1" s="1"/>
  <c r="S353" i="1"/>
  <c r="T353" i="1" s="1"/>
  <c r="U353" i="1" s="1"/>
  <c r="S354" i="1"/>
  <c r="T354" i="1" s="1"/>
  <c r="U354" i="1" s="1"/>
  <c r="S355" i="1"/>
  <c r="T355" i="1" s="1"/>
  <c r="U355" i="1" s="1"/>
  <c r="S356" i="1"/>
  <c r="T356" i="1" s="1"/>
  <c r="U356" i="1" s="1"/>
  <c r="S357" i="1"/>
  <c r="T357" i="1" s="1"/>
  <c r="U357" i="1" s="1"/>
  <c r="S358" i="1"/>
  <c r="T358" i="1" s="1"/>
  <c r="U358" i="1" s="1"/>
  <c r="S359" i="1"/>
  <c r="T359" i="1" s="1"/>
  <c r="U359" i="1" s="1"/>
  <c r="S360" i="1"/>
  <c r="T360" i="1" s="1"/>
  <c r="U360" i="1" s="1"/>
  <c r="S361" i="1"/>
  <c r="T361" i="1" s="1"/>
  <c r="U361" i="1" s="1"/>
  <c r="S362" i="1"/>
  <c r="T362" i="1" s="1"/>
  <c r="U362" i="1" s="1"/>
  <c r="S363" i="1"/>
  <c r="T363" i="1" s="1"/>
  <c r="U363" i="1" s="1"/>
  <c r="S364" i="1"/>
  <c r="T364" i="1" s="1"/>
  <c r="U364" i="1" s="1"/>
  <c r="S365" i="1"/>
  <c r="T365" i="1" s="1"/>
  <c r="U365" i="1" s="1"/>
  <c r="S366" i="1"/>
  <c r="T366" i="1" s="1"/>
  <c r="U366" i="1" s="1"/>
  <c r="S367" i="1"/>
  <c r="T367" i="1" s="1"/>
  <c r="U367" i="1" s="1"/>
  <c r="S368" i="1"/>
  <c r="T368" i="1" s="1"/>
  <c r="U368" i="1" s="1"/>
  <c r="S369" i="1"/>
  <c r="T369" i="1" s="1"/>
  <c r="U369" i="1" s="1"/>
  <c r="S370" i="1"/>
  <c r="T370" i="1" s="1"/>
  <c r="U370" i="1" s="1"/>
  <c r="S371" i="1"/>
  <c r="T371" i="1" s="1"/>
  <c r="U371" i="1" s="1"/>
  <c r="S372" i="1"/>
  <c r="T372" i="1" s="1"/>
  <c r="U372" i="1" s="1"/>
  <c r="S373" i="1"/>
  <c r="T373" i="1" s="1"/>
  <c r="U373" i="1" s="1"/>
  <c r="S374" i="1"/>
  <c r="T374" i="1" s="1"/>
  <c r="U374" i="1" s="1"/>
  <c r="S375" i="1"/>
  <c r="T375" i="1" s="1"/>
  <c r="U375" i="1" s="1"/>
  <c r="S376" i="1"/>
  <c r="T376" i="1" s="1"/>
  <c r="U376" i="1" s="1"/>
  <c r="S377" i="1"/>
  <c r="T377" i="1" s="1"/>
  <c r="U377" i="1" s="1"/>
  <c r="S378" i="1"/>
  <c r="T378" i="1" s="1"/>
  <c r="U378" i="1" s="1"/>
  <c r="S379" i="1"/>
  <c r="T379" i="1" s="1"/>
  <c r="U379" i="1" s="1"/>
  <c r="S380" i="1"/>
  <c r="T380" i="1" s="1"/>
  <c r="U380" i="1" s="1"/>
  <c r="S381" i="1"/>
  <c r="T381" i="1" s="1"/>
  <c r="U381" i="1" s="1"/>
  <c r="S382" i="1"/>
  <c r="T382" i="1" s="1"/>
  <c r="U382" i="1" s="1"/>
  <c r="S383" i="1"/>
  <c r="T383" i="1" s="1"/>
  <c r="U383" i="1" s="1"/>
  <c r="S384" i="1"/>
  <c r="T384" i="1" s="1"/>
  <c r="U384" i="1" s="1"/>
  <c r="S385" i="1"/>
  <c r="T385" i="1" s="1"/>
  <c r="U385" i="1" s="1"/>
  <c r="S386" i="1"/>
  <c r="T386" i="1" s="1"/>
  <c r="U386" i="1" s="1"/>
  <c r="S387" i="1"/>
  <c r="T387" i="1" s="1"/>
  <c r="U387" i="1" s="1"/>
  <c r="S388" i="1"/>
  <c r="T388" i="1" s="1"/>
  <c r="U388" i="1" s="1"/>
  <c r="S389" i="1"/>
  <c r="T389" i="1" s="1"/>
  <c r="U389" i="1" s="1"/>
  <c r="S390" i="1"/>
  <c r="T390" i="1" s="1"/>
  <c r="U390" i="1" s="1"/>
  <c r="S391" i="1"/>
  <c r="T391" i="1" s="1"/>
  <c r="U391" i="1" s="1"/>
  <c r="S392" i="1"/>
  <c r="T392" i="1" s="1"/>
  <c r="U392" i="1" s="1"/>
  <c r="S393" i="1"/>
  <c r="T393" i="1" s="1"/>
  <c r="U393" i="1" s="1"/>
  <c r="S394" i="1"/>
  <c r="T394" i="1" s="1"/>
  <c r="U394" i="1" s="1"/>
  <c r="S395" i="1"/>
  <c r="T395" i="1" s="1"/>
  <c r="U395" i="1" s="1"/>
  <c r="S396" i="1"/>
  <c r="T396" i="1" s="1"/>
  <c r="U396" i="1" s="1"/>
  <c r="S397" i="1"/>
  <c r="T397" i="1" s="1"/>
  <c r="U397" i="1" s="1"/>
  <c r="S398" i="1"/>
  <c r="T398" i="1" s="1"/>
  <c r="U398" i="1" s="1"/>
  <c r="S399" i="1"/>
  <c r="T399" i="1" s="1"/>
  <c r="U399" i="1" s="1"/>
  <c r="S5" i="1"/>
  <c r="T5" i="1" s="1"/>
  <c r="U5" i="1" s="1"/>
  <c r="Q6" i="1"/>
  <c r="R6" i="1" s="1"/>
  <c r="Q7" i="1"/>
  <c r="R7" i="1" s="1"/>
  <c r="Q8" i="1"/>
  <c r="R8" i="1" s="1"/>
  <c r="Q9" i="1"/>
  <c r="R9" i="1" s="1"/>
  <c r="Q10" i="1"/>
  <c r="R10" i="1" s="1"/>
  <c r="Q11" i="1"/>
  <c r="R11" i="1" s="1"/>
  <c r="Q12" i="1"/>
  <c r="R12" i="1" s="1"/>
  <c r="Q13" i="1"/>
  <c r="R13" i="1" s="1"/>
  <c r="Q14" i="1"/>
  <c r="R14" i="1" s="1"/>
  <c r="Q15" i="1"/>
  <c r="R15" i="1" s="1"/>
  <c r="Q16" i="1"/>
  <c r="R16" i="1" s="1"/>
  <c r="Q17" i="1"/>
  <c r="R17" i="1" s="1"/>
  <c r="Q18" i="1"/>
  <c r="R18" i="1" s="1"/>
  <c r="Q19" i="1"/>
  <c r="R19" i="1" s="1"/>
  <c r="Q20" i="1"/>
  <c r="R20" i="1" s="1"/>
  <c r="Q21" i="1"/>
  <c r="R21" i="1" s="1"/>
  <c r="Q22" i="1"/>
  <c r="R22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R31" i="1" s="1"/>
  <c r="Q32" i="1"/>
  <c r="R32" i="1" s="1"/>
  <c r="Q33" i="1"/>
  <c r="R33" i="1" s="1"/>
  <c r="Q34" i="1"/>
  <c r="R34" i="1" s="1"/>
  <c r="Q35" i="1"/>
  <c r="R35" i="1" s="1"/>
  <c r="Q36" i="1"/>
  <c r="R36" i="1" s="1"/>
  <c r="Q37" i="1"/>
  <c r="R37" i="1" s="1"/>
  <c r="Q38" i="1"/>
  <c r="R38" i="1" s="1"/>
  <c r="Q39" i="1"/>
  <c r="R39" i="1" s="1"/>
  <c r="Q40" i="1"/>
  <c r="R40" i="1" s="1"/>
  <c r="Q41" i="1"/>
  <c r="R41" i="1" s="1"/>
  <c r="Q42" i="1"/>
  <c r="R42" i="1" s="1"/>
  <c r="Q43" i="1"/>
  <c r="R43" i="1" s="1"/>
  <c r="Q44" i="1"/>
  <c r="R44" i="1" s="1"/>
  <c r="Q45" i="1"/>
  <c r="R45" i="1" s="1"/>
  <c r="Q46" i="1"/>
  <c r="R46" i="1" s="1"/>
  <c r="Q47" i="1"/>
  <c r="R47" i="1" s="1"/>
  <c r="Q48" i="1"/>
  <c r="R48" i="1" s="1"/>
  <c r="Q49" i="1"/>
  <c r="R49" i="1" s="1"/>
  <c r="Q50" i="1"/>
  <c r="R50" i="1" s="1"/>
  <c r="Q51" i="1"/>
  <c r="R51" i="1" s="1"/>
  <c r="Q52" i="1"/>
  <c r="R52" i="1" s="1"/>
  <c r="Q53" i="1"/>
  <c r="R53" i="1" s="1"/>
  <c r="Q54" i="1"/>
  <c r="R54" i="1" s="1"/>
  <c r="Q55" i="1"/>
  <c r="R55" i="1" s="1"/>
  <c r="Q56" i="1"/>
  <c r="R56" i="1" s="1"/>
  <c r="Q57" i="1"/>
  <c r="R57" i="1" s="1"/>
  <c r="Q58" i="1"/>
  <c r="R58" i="1" s="1"/>
  <c r="Q59" i="1"/>
  <c r="R59" i="1" s="1"/>
  <c r="Q60" i="1"/>
  <c r="R60" i="1" s="1"/>
  <c r="Q61" i="1"/>
  <c r="R61" i="1" s="1"/>
  <c r="Q62" i="1"/>
  <c r="R62" i="1" s="1"/>
  <c r="Q63" i="1"/>
  <c r="R63" i="1" s="1"/>
  <c r="Q64" i="1"/>
  <c r="R64" i="1" s="1"/>
  <c r="Q65" i="1"/>
  <c r="R65" i="1" s="1"/>
  <c r="Q66" i="1"/>
  <c r="R66" i="1" s="1"/>
  <c r="Q67" i="1"/>
  <c r="R67" i="1" s="1"/>
  <c r="Q68" i="1"/>
  <c r="R68" i="1" s="1"/>
  <c r="Q69" i="1"/>
  <c r="R69" i="1" s="1"/>
  <c r="Q70" i="1"/>
  <c r="R70" i="1" s="1"/>
  <c r="Q71" i="1"/>
  <c r="R71" i="1" s="1"/>
  <c r="Q72" i="1"/>
  <c r="R72" i="1" s="1"/>
  <c r="Q73" i="1"/>
  <c r="R73" i="1" s="1"/>
  <c r="Q74" i="1"/>
  <c r="R74" i="1" s="1"/>
  <c r="Q75" i="1"/>
  <c r="R75" i="1" s="1"/>
  <c r="Q76" i="1"/>
  <c r="R76" i="1" s="1"/>
  <c r="Q77" i="1"/>
  <c r="R77" i="1" s="1"/>
  <c r="Q78" i="1"/>
  <c r="R78" i="1" s="1"/>
  <c r="Q79" i="1"/>
  <c r="R79" i="1" s="1"/>
  <c r="Q80" i="1"/>
  <c r="R80" i="1" s="1"/>
  <c r="Q81" i="1"/>
  <c r="R81" i="1" s="1"/>
  <c r="Q82" i="1"/>
  <c r="R82" i="1" s="1"/>
  <c r="Q83" i="1"/>
  <c r="R83" i="1" s="1"/>
  <c r="Q84" i="1"/>
  <c r="R84" i="1" s="1"/>
  <c r="Q85" i="1"/>
  <c r="R85" i="1" s="1"/>
  <c r="Q86" i="1"/>
  <c r="R86" i="1" s="1"/>
  <c r="Q87" i="1"/>
  <c r="R87" i="1" s="1"/>
  <c r="Q88" i="1"/>
  <c r="R88" i="1" s="1"/>
  <c r="Q89" i="1"/>
  <c r="R89" i="1" s="1"/>
  <c r="Q90" i="1"/>
  <c r="R90" i="1" s="1"/>
  <c r="Q91" i="1"/>
  <c r="R91" i="1" s="1"/>
  <c r="Q92" i="1"/>
  <c r="R92" i="1" s="1"/>
  <c r="Q93" i="1"/>
  <c r="R93" i="1" s="1"/>
  <c r="Q94" i="1"/>
  <c r="R94" i="1" s="1"/>
  <c r="Q95" i="1"/>
  <c r="R95" i="1" s="1"/>
  <c r="Q96" i="1"/>
  <c r="R96" i="1" s="1"/>
  <c r="Q97" i="1"/>
  <c r="R97" i="1" s="1"/>
  <c r="Q98" i="1"/>
  <c r="R98" i="1" s="1"/>
  <c r="Q99" i="1"/>
  <c r="R99" i="1" s="1"/>
  <c r="Q100" i="1"/>
  <c r="R100" i="1" s="1"/>
  <c r="Q101" i="1"/>
  <c r="R101" i="1" s="1"/>
  <c r="Q102" i="1"/>
  <c r="R102" i="1" s="1"/>
  <c r="Q103" i="1"/>
  <c r="R103" i="1" s="1"/>
  <c r="Q104" i="1"/>
  <c r="R104" i="1" s="1"/>
  <c r="Q105" i="1"/>
  <c r="R105" i="1" s="1"/>
  <c r="Q106" i="1"/>
  <c r="R106" i="1" s="1"/>
  <c r="Q107" i="1"/>
  <c r="R107" i="1" s="1"/>
  <c r="Q108" i="1"/>
  <c r="R108" i="1" s="1"/>
  <c r="Q109" i="1"/>
  <c r="R109" i="1" s="1"/>
  <c r="Q110" i="1"/>
  <c r="R110" i="1" s="1"/>
  <c r="Q111" i="1"/>
  <c r="R111" i="1" s="1"/>
  <c r="Q112" i="1"/>
  <c r="R112" i="1" s="1"/>
  <c r="Q113" i="1"/>
  <c r="R113" i="1" s="1"/>
  <c r="Q114" i="1"/>
  <c r="R114" i="1" s="1"/>
  <c r="Q115" i="1"/>
  <c r="R115" i="1" s="1"/>
  <c r="Q116" i="1"/>
  <c r="R116" i="1" s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R126" i="1" s="1"/>
  <c r="Q127" i="1"/>
  <c r="R127" i="1" s="1"/>
  <c r="Q128" i="1"/>
  <c r="R128" i="1" s="1"/>
  <c r="Q129" i="1"/>
  <c r="R129" i="1" s="1"/>
  <c r="Q130" i="1"/>
  <c r="R130" i="1" s="1"/>
  <c r="Q131" i="1"/>
  <c r="R131" i="1" s="1"/>
  <c r="Q132" i="1"/>
  <c r="R132" i="1" s="1"/>
  <c r="Q133" i="1"/>
  <c r="R133" i="1" s="1"/>
  <c r="Q134" i="1"/>
  <c r="R134" i="1" s="1"/>
  <c r="Q135" i="1"/>
  <c r="R135" i="1" s="1"/>
  <c r="Q136" i="1"/>
  <c r="R136" i="1" s="1"/>
  <c r="Q137" i="1"/>
  <c r="R137" i="1" s="1"/>
  <c r="Q138" i="1"/>
  <c r="R138" i="1" s="1"/>
  <c r="Q139" i="1"/>
  <c r="R139" i="1" s="1"/>
  <c r="Q140" i="1"/>
  <c r="R140" i="1" s="1"/>
  <c r="Q141" i="1"/>
  <c r="R141" i="1" s="1"/>
  <c r="Q142" i="1"/>
  <c r="R142" i="1" s="1"/>
  <c r="Q143" i="1"/>
  <c r="R143" i="1" s="1"/>
  <c r="Q144" i="1"/>
  <c r="R144" i="1" s="1"/>
  <c r="Q145" i="1"/>
  <c r="R145" i="1" s="1"/>
  <c r="Q146" i="1"/>
  <c r="R146" i="1" s="1"/>
  <c r="Q147" i="1"/>
  <c r="R147" i="1" s="1"/>
  <c r="Q148" i="1"/>
  <c r="R148" i="1" s="1"/>
  <c r="Q149" i="1"/>
  <c r="R149" i="1" s="1"/>
  <c r="Q150" i="1"/>
  <c r="R150" i="1" s="1"/>
  <c r="Q151" i="1"/>
  <c r="R151" i="1" s="1"/>
  <c r="Q152" i="1"/>
  <c r="R152" i="1" s="1"/>
  <c r="Q153" i="1"/>
  <c r="R153" i="1" s="1"/>
  <c r="Q154" i="1"/>
  <c r="R154" i="1" s="1"/>
  <c r="Q155" i="1"/>
  <c r="R155" i="1" s="1"/>
  <c r="Q156" i="1"/>
  <c r="R156" i="1" s="1"/>
  <c r="Q157" i="1"/>
  <c r="R157" i="1" s="1"/>
  <c r="Q158" i="1"/>
  <c r="R158" i="1" s="1"/>
  <c r="Q159" i="1"/>
  <c r="R159" i="1" s="1"/>
  <c r="Q160" i="1"/>
  <c r="R160" i="1" s="1"/>
  <c r="Q161" i="1"/>
  <c r="R161" i="1" s="1"/>
  <c r="Q162" i="1"/>
  <c r="R162" i="1" s="1"/>
  <c r="Q163" i="1"/>
  <c r="R163" i="1" s="1"/>
  <c r="Q164" i="1"/>
  <c r="R164" i="1" s="1"/>
  <c r="Q165" i="1"/>
  <c r="R165" i="1" s="1"/>
  <c r="Q166" i="1"/>
  <c r="R166" i="1" s="1"/>
  <c r="Q167" i="1"/>
  <c r="R167" i="1" s="1"/>
  <c r="Q168" i="1"/>
  <c r="R168" i="1" s="1"/>
  <c r="Q169" i="1"/>
  <c r="R169" i="1" s="1"/>
  <c r="Q170" i="1"/>
  <c r="R170" i="1" s="1"/>
  <c r="Q171" i="1"/>
  <c r="R171" i="1" s="1"/>
  <c r="Q172" i="1"/>
  <c r="R172" i="1" s="1"/>
  <c r="Q173" i="1"/>
  <c r="R173" i="1" s="1"/>
  <c r="Q174" i="1"/>
  <c r="R174" i="1" s="1"/>
  <c r="Q175" i="1"/>
  <c r="R175" i="1" s="1"/>
  <c r="Q176" i="1"/>
  <c r="R176" i="1" s="1"/>
  <c r="Q177" i="1"/>
  <c r="R177" i="1" s="1"/>
  <c r="Q178" i="1"/>
  <c r="R178" i="1" s="1"/>
  <c r="Q179" i="1"/>
  <c r="R179" i="1" s="1"/>
  <c r="Q180" i="1"/>
  <c r="R180" i="1" s="1"/>
  <c r="Q181" i="1"/>
  <c r="R181" i="1" s="1"/>
  <c r="Q182" i="1"/>
  <c r="R182" i="1" s="1"/>
  <c r="Q183" i="1"/>
  <c r="R183" i="1" s="1"/>
  <c r="Q184" i="1"/>
  <c r="R184" i="1" s="1"/>
  <c r="Q185" i="1"/>
  <c r="R185" i="1" s="1"/>
  <c r="Q186" i="1"/>
  <c r="R186" i="1" s="1"/>
  <c r="Q187" i="1"/>
  <c r="R187" i="1" s="1"/>
  <c r="Q188" i="1"/>
  <c r="R188" i="1" s="1"/>
  <c r="Q189" i="1"/>
  <c r="R189" i="1" s="1"/>
  <c r="Q190" i="1"/>
  <c r="R190" i="1" s="1"/>
  <c r="Q191" i="1"/>
  <c r="R191" i="1" s="1"/>
  <c r="Q192" i="1"/>
  <c r="R192" i="1" s="1"/>
  <c r="Q193" i="1"/>
  <c r="R193" i="1" s="1"/>
  <c r="Q194" i="1"/>
  <c r="R194" i="1" s="1"/>
  <c r="Q195" i="1"/>
  <c r="R195" i="1" s="1"/>
  <c r="Q196" i="1"/>
  <c r="R196" i="1" s="1"/>
  <c r="Q197" i="1"/>
  <c r="R197" i="1" s="1"/>
  <c r="Q198" i="1"/>
  <c r="R198" i="1" s="1"/>
  <c r="Q199" i="1"/>
  <c r="R199" i="1" s="1"/>
  <c r="Q200" i="1"/>
  <c r="R200" i="1" s="1"/>
  <c r="Q201" i="1"/>
  <c r="R201" i="1" s="1"/>
  <c r="Q202" i="1"/>
  <c r="R202" i="1" s="1"/>
  <c r="Q203" i="1"/>
  <c r="R203" i="1" s="1"/>
  <c r="Q204" i="1"/>
  <c r="R204" i="1" s="1"/>
  <c r="Q205" i="1"/>
  <c r="R205" i="1" s="1"/>
  <c r="Q206" i="1"/>
  <c r="R206" i="1" s="1"/>
  <c r="Q207" i="1"/>
  <c r="R207" i="1" s="1"/>
  <c r="Q208" i="1"/>
  <c r="R208" i="1" s="1"/>
  <c r="Q209" i="1"/>
  <c r="R209" i="1" s="1"/>
  <c r="Q210" i="1"/>
  <c r="R210" i="1" s="1"/>
  <c r="Q211" i="1"/>
  <c r="R211" i="1" s="1"/>
  <c r="Q212" i="1"/>
  <c r="R212" i="1" s="1"/>
  <c r="Q213" i="1"/>
  <c r="R213" i="1" s="1"/>
  <c r="Q214" i="1"/>
  <c r="R214" i="1" s="1"/>
  <c r="Q215" i="1"/>
  <c r="R215" i="1" s="1"/>
  <c r="Q216" i="1"/>
  <c r="R216" i="1" s="1"/>
  <c r="Q217" i="1"/>
  <c r="R217" i="1" s="1"/>
  <c r="Q218" i="1"/>
  <c r="R218" i="1" s="1"/>
  <c r="Q219" i="1"/>
  <c r="R219" i="1" s="1"/>
  <c r="Q220" i="1"/>
  <c r="R220" i="1" s="1"/>
  <c r="Q221" i="1"/>
  <c r="R221" i="1" s="1"/>
  <c r="Q222" i="1"/>
  <c r="R222" i="1" s="1"/>
  <c r="Q223" i="1"/>
  <c r="R223" i="1" s="1"/>
  <c r="Q224" i="1"/>
  <c r="R224" i="1" s="1"/>
  <c r="Q225" i="1"/>
  <c r="R225" i="1" s="1"/>
  <c r="Q226" i="1"/>
  <c r="R226" i="1" s="1"/>
  <c r="Q227" i="1"/>
  <c r="R227" i="1" s="1"/>
  <c r="Q228" i="1"/>
  <c r="R228" i="1" s="1"/>
  <c r="Q229" i="1"/>
  <c r="R229" i="1" s="1"/>
  <c r="Q230" i="1"/>
  <c r="R230" i="1" s="1"/>
  <c r="Q231" i="1"/>
  <c r="R231" i="1" s="1"/>
  <c r="Q232" i="1"/>
  <c r="R232" i="1" s="1"/>
  <c r="Q233" i="1"/>
  <c r="R233" i="1" s="1"/>
  <c r="Q234" i="1"/>
  <c r="R234" i="1" s="1"/>
  <c r="Q235" i="1"/>
  <c r="R235" i="1" s="1"/>
  <c r="Q236" i="1"/>
  <c r="R236" i="1" s="1"/>
  <c r="Q237" i="1"/>
  <c r="R237" i="1" s="1"/>
  <c r="Q238" i="1"/>
  <c r="R238" i="1" s="1"/>
  <c r="Q239" i="1"/>
  <c r="R239" i="1" s="1"/>
  <c r="Q240" i="1"/>
  <c r="R240" i="1" s="1"/>
  <c r="Q241" i="1"/>
  <c r="R241" i="1" s="1"/>
  <c r="Q242" i="1"/>
  <c r="R242" i="1" s="1"/>
  <c r="Q243" i="1"/>
  <c r="R243" i="1" s="1"/>
  <c r="Q244" i="1"/>
  <c r="R244" i="1" s="1"/>
  <c r="Q245" i="1"/>
  <c r="R245" i="1" s="1"/>
  <c r="Q246" i="1"/>
  <c r="R246" i="1" s="1"/>
  <c r="Q247" i="1"/>
  <c r="R247" i="1" s="1"/>
  <c r="Q248" i="1"/>
  <c r="R248" i="1" s="1"/>
  <c r="Q249" i="1"/>
  <c r="R249" i="1" s="1"/>
  <c r="Q250" i="1"/>
  <c r="R250" i="1" s="1"/>
  <c r="Q251" i="1"/>
  <c r="R251" i="1" s="1"/>
  <c r="Q252" i="1"/>
  <c r="R252" i="1" s="1"/>
  <c r="Q253" i="1"/>
  <c r="R253" i="1" s="1"/>
  <c r="Q254" i="1"/>
  <c r="R254" i="1" s="1"/>
  <c r="Q255" i="1"/>
  <c r="R255" i="1" s="1"/>
  <c r="Q256" i="1"/>
  <c r="R256" i="1" s="1"/>
  <c r="Q257" i="1"/>
  <c r="R257" i="1" s="1"/>
  <c r="Q258" i="1"/>
  <c r="R258" i="1" s="1"/>
  <c r="Q259" i="1"/>
  <c r="R259" i="1" s="1"/>
  <c r="Q260" i="1"/>
  <c r="R260" i="1" s="1"/>
  <c r="Q261" i="1"/>
  <c r="R261" i="1" s="1"/>
  <c r="Q262" i="1"/>
  <c r="R262" i="1" s="1"/>
  <c r="Q263" i="1"/>
  <c r="R263" i="1" s="1"/>
  <c r="Q264" i="1"/>
  <c r="R264" i="1" s="1"/>
  <c r="Q265" i="1"/>
  <c r="R265" i="1" s="1"/>
  <c r="Q266" i="1"/>
  <c r="R266" i="1" s="1"/>
  <c r="Q267" i="1"/>
  <c r="R267" i="1" s="1"/>
  <c r="Q268" i="1"/>
  <c r="R268" i="1" s="1"/>
  <c r="Q269" i="1"/>
  <c r="R269" i="1" s="1"/>
  <c r="Q270" i="1"/>
  <c r="R270" i="1" s="1"/>
  <c r="Q271" i="1"/>
  <c r="R271" i="1" s="1"/>
  <c r="Q272" i="1"/>
  <c r="R272" i="1" s="1"/>
  <c r="Q273" i="1"/>
  <c r="R273" i="1" s="1"/>
  <c r="Q274" i="1"/>
  <c r="R274" i="1" s="1"/>
  <c r="Q275" i="1"/>
  <c r="R275" i="1" s="1"/>
  <c r="Q276" i="1"/>
  <c r="R276" i="1" s="1"/>
  <c r="Q277" i="1"/>
  <c r="R277" i="1" s="1"/>
  <c r="Q278" i="1"/>
  <c r="R278" i="1" s="1"/>
  <c r="Q279" i="1"/>
  <c r="R279" i="1" s="1"/>
  <c r="Q280" i="1"/>
  <c r="R280" i="1" s="1"/>
  <c r="Q281" i="1"/>
  <c r="R281" i="1" s="1"/>
  <c r="Q282" i="1"/>
  <c r="R282" i="1" s="1"/>
  <c r="Q283" i="1"/>
  <c r="R283" i="1" s="1"/>
  <c r="Q284" i="1"/>
  <c r="R284" i="1" s="1"/>
  <c r="Q285" i="1"/>
  <c r="R285" i="1" s="1"/>
  <c r="Q286" i="1"/>
  <c r="R286" i="1" s="1"/>
  <c r="Q287" i="1"/>
  <c r="R287" i="1" s="1"/>
  <c r="Q288" i="1"/>
  <c r="R288" i="1" s="1"/>
  <c r="Q289" i="1"/>
  <c r="R289" i="1" s="1"/>
  <c r="Q290" i="1"/>
  <c r="R290" i="1" s="1"/>
  <c r="Q291" i="1"/>
  <c r="R291" i="1" s="1"/>
  <c r="Q292" i="1"/>
  <c r="R292" i="1" s="1"/>
  <c r="Q293" i="1"/>
  <c r="R293" i="1" s="1"/>
  <c r="Q294" i="1"/>
  <c r="R294" i="1" s="1"/>
  <c r="Q295" i="1"/>
  <c r="R295" i="1" s="1"/>
  <c r="Q296" i="1"/>
  <c r="R296" i="1" s="1"/>
  <c r="Q297" i="1"/>
  <c r="R297" i="1" s="1"/>
  <c r="Q298" i="1"/>
  <c r="R298" i="1" s="1"/>
  <c r="Q299" i="1"/>
  <c r="R299" i="1" s="1"/>
  <c r="Q300" i="1"/>
  <c r="R300" i="1" s="1"/>
  <c r="Q301" i="1"/>
  <c r="R301" i="1" s="1"/>
  <c r="Q302" i="1"/>
  <c r="R302" i="1" s="1"/>
  <c r="Q303" i="1"/>
  <c r="R303" i="1" s="1"/>
  <c r="Q304" i="1"/>
  <c r="R304" i="1" s="1"/>
  <c r="Q305" i="1"/>
  <c r="R305" i="1" s="1"/>
  <c r="Q306" i="1"/>
  <c r="R306" i="1" s="1"/>
  <c r="Q307" i="1"/>
  <c r="R307" i="1" s="1"/>
  <c r="Q308" i="1"/>
  <c r="R308" i="1" s="1"/>
  <c r="Q309" i="1"/>
  <c r="R309" i="1" s="1"/>
  <c r="Q310" i="1"/>
  <c r="R310" i="1" s="1"/>
  <c r="Q311" i="1"/>
  <c r="R311" i="1" s="1"/>
  <c r="Q312" i="1"/>
  <c r="R312" i="1" s="1"/>
  <c r="Q313" i="1"/>
  <c r="R313" i="1" s="1"/>
  <c r="Q314" i="1"/>
  <c r="R314" i="1" s="1"/>
  <c r="Q315" i="1"/>
  <c r="R315" i="1" s="1"/>
  <c r="Q316" i="1"/>
  <c r="R316" i="1" s="1"/>
  <c r="Q317" i="1"/>
  <c r="R317" i="1" s="1"/>
  <c r="Q318" i="1"/>
  <c r="R318" i="1" s="1"/>
  <c r="Q319" i="1"/>
  <c r="R319" i="1" s="1"/>
  <c r="Q320" i="1"/>
  <c r="R320" i="1" s="1"/>
  <c r="Q321" i="1"/>
  <c r="R321" i="1" s="1"/>
  <c r="Q322" i="1"/>
  <c r="R322" i="1" s="1"/>
  <c r="Q323" i="1"/>
  <c r="R323" i="1" s="1"/>
  <c r="Q324" i="1"/>
  <c r="R324" i="1" s="1"/>
  <c r="Q325" i="1"/>
  <c r="R325" i="1" s="1"/>
  <c r="Q326" i="1"/>
  <c r="R326" i="1" s="1"/>
  <c r="Q327" i="1"/>
  <c r="R327" i="1" s="1"/>
  <c r="Q328" i="1"/>
  <c r="R328" i="1" s="1"/>
  <c r="Q329" i="1"/>
  <c r="R329" i="1" s="1"/>
  <c r="Q330" i="1"/>
  <c r="R330" i="1" s="1"/>
  <c r="Q331" i="1"/>
  <c r="R331" i="1" s="1"/>
  <c r="Q332" i="1"/>
  <c r="R332" i="1" s="1"/>
  <c r="Q333" i="1"/>
  <c r="R333" i="1" s="1"/>
  <c r="Q334" i="1"/>
  <c r="R334" i="1" s="1"/>
  <c r="Q335" i="1"/>
  <c r="R335" i="1" s="1"/>
  <c r="Q336" i="1"/>
  <c r="R336" i="1" s="1"/>
  <c r="Q337" i="1"/>
  <c r="R337" i="1" s="1"/>
  <c r="Q338" i="1"/>
  <c r="R338" i="1" s="1"/>
  <c r="Q339" i="1"/>
  <c r="R339" i="1" s="1"/>
  <c r="Q340" i="1"/>
  <c r="R340" i="1" s="1"/>
  <c r="Q341" i="1"/>
  <c r="R341" i="1" s="1"/>
  <c r="Q342" i="1"/>
  <c r="R342" i="1" s="1"/>
  <c r="Q343" i="1"/>
  <c r="R343" i="1" s="1"/>
  <c r="Q344" i="1"/>
  <c r="R344" i="1" s="1"/>
  <c r="Q345" i="1"/>
  <c r="R345" i="1" s="1"/>
  <c r="Q346" i="1"/>
  <c r="R346" i="1" s="1"/>
  <c r="Q347" i="1"/>
  <c r="R347" i="1" s="1"/>
  <c r="Q348" i="1"/>
  <c r="R348" i="1" s="1"/>
  <c r="Q349" i="1"/>
  <c r="R349" i="1" s="1"/>
  <c r="Q350" i="1"/>
  <c r="R350" i="1" s="1"/>
  <c r="Q351" i="1"/>
  <c r="R351" i="1" s="1"/>
  <c r="Q352" i="1"/>
  <c r="R352" i="1" s="1"/>
  <c r="Q353" i="1"/>
  <c r="R353" i="1" s="1"/>
  <c r="Q354" i="1"/>
  <c r="R354" i="1" s="1"/>
  <c r="Q355" i="1"/>
  <c r="R355" i="1" s="1"/>
  <c r="Q356" i="1"/>
  <c r="R356" i="1" s="1"/>
  <c r="Q357" i="1"/>
  <c r="R357" i="1" s="1"/>
  <c r="Q358" i="1"/>
  <c r="R358" i="1" s="1"/>
  <c r="Q359" i="1"/>
  <c r="R359" i="1" s="1"/>
  <c r="Q360" i="1"/>
  <c r="R360" i="1" s="1"/>
  <c r="Q361" i="1"/>
  <c r="R361" i="1" s="1"/>
  <c r="Q362" i="1"/>
  <c r="R362" i="1" s="1"/>
  <c r="Q363" i="1"/>
  <c r="R363" i="1" s="1"/>
  <c r="Q364" i="1"/>
  <c r="R364" i="1" s="1"/>
  <c r="Q365" i="1"/>
  <c r="R365" i="1" s="1"/>
  <c r="Q366" i="1"/>
  <c r="R366" i="1" s="1"/>
  <c r="Q367" i="1"/>
  <c r="R367" i="1" s="1"/>
  <c r="Q368" i="1"/>
  <c r="R368" i="1" s="1"/>
  <c r="Q369" i="1"/>
  <c r="R369" i="1" s="1"/>
  <c r="Q370" i="1"/>
  <c r="R370" i="1" s="1"/>
  <c r="Q371" i="1"/>
  <c r="R371" i="1" s="1"/>
  <c r="Q372" i="1"/>
  <c r="R372" i="1" s="1"/>
  <c r="Q373" i="1"/>
  <c r="R373" i="1" s="1"/>
  <c r="Q374" i="1"/>
  <c r="R374" i="1" s="1"/>
  <c r="Q375" i="1"/>
  <c r="R375" i="1" s="1"/>
  <c r="Q376" i="1"/>
  <c r="R376" i="1" s="1"/>
  <c r="Q377" i="1"/>
  <c r="R377" i="1" s="1"/>
  <c r="Q378" i="1"/>
  <c r="R378" i="1" s="1"/>
  <c r="Q379" i="1"/>
  <c r="R379" i="1" s="1"/>
  <c r="Q380" i="1"/>
  <c r="R380" i="1" s="1"/>
  <c r="Q381" i="1"/>
  <c r="R381" i="1" s="1"/>
  <c r="Q382" i="1"/>
  <c r="R382" i="1" s="1"/>
  <c r="Q383" i="1"/>
  <c r="R383" i="1" s="1"/>
  <c r="Q384" i="1"/>
  <c r="R384" i="1" s="1"/>
  <c r="Q385" i="1"/>
  <c r="R385" i="1" s="1"/>
  <c r="Q386" i="1"/>
  <c r="R386" i="1" s="1"/>
  <c r="Q387" i="1"/>
  <c r="R387" i="1" s="1"/>
  <c r="Q388" i="1"/>
  <c r="R388" i="1" s="1"/>
  <c r="Q389" i="1"/>
  <c r="R389" i="1" s="1"/>
  <c r="Q390" i="1"/>
  <c r="R390" i="1" s="1"/>
  <c r="Q391" i="1"/>
  <c r="R391" i="1" s="1"/>
  <c r="Q392" i="1"/>
  <c r="R392" i="1" s="1"/>
  <c r="Q393" i="1"/>
  <c r="R393" i="1" s="1"/>
  <c r="Q394" i="1"/>
  <c r="R394" i="1" s="1"/>
  <c r="Q395" i="1"/>
  <c r="R395" i="1" s="1"/>
  <c r="Q396" i="1"/>
  <c r="R396" i="1" s="1"/>
  <c r="Q397" i="1"/>
  <c r="R397" i="1" s="1"/>
  <c r="Q398" i="1"/>
  <c r="R398" i="1" s="1"/>
  <c r="Q399" i="1"/>
  <c r="R399" i="1" s="1"/>
  <c r="N7" i="1"/>
  <c r="O7" i="1" s="1"/>
  <c r="N8" i="1"/>
  <c r="O8" i="1" s="1"/>
  <c r="N9" i="1"/>
  <c r="O9" i="1" s="1"/>
  <c r="N10" i="1"/>
  <c r="O10" i="1" s="1"/>
  <c r="N11" i="1"/>
  <c r="O11" i="1" s="1"/>
  <c r="N12" i="1"/>
  <c r="O12" i="1" s="1"/>
  <c r="N13" i="1"/>
  <c r="O13" i="1" s="1"/>
  <c r="N14" i="1"/>
  <c r="O14" i="1" s="1"/>
  <c r="N15" i="1"/>
  <c r="O15" i="1" s="1"/>
  <c r="N16" i="1"/>
  <c r="O16" i="1" s="1"/>
  <c r="N17" i="1"/>
  <c r="O17" i="1" s="1"/>
  <c r="N18" i="1"/>
  <c r="O18" i="1" s="1"/>
  <c r="N19" i="1"/>
  <c r="O19" i="1" s="1"/>
  <c r="N20" i="1"/>
  <c r="O20" i="1" s="1"/>
  <c r="N21" i="1"/>
  <c r="O21" i="1" s="1"/>
  <c r="N22" i="1"/>
  <c r="O22" i="1" s="1"/>
  <c r="N23" i="1"/>
  <c r="O23" i="1" s="1"/>
  <c r="N24" i="1"/>
  <c r="O24" i="1" s="1"/>
  <c r="N25" i="1"/>
  <c r="O25" i="1" s="1"/>
  <c r="N26" i="1"/>
  <c r="O26" i="1" s="1"/>
  <c r="N27" i="1"/>
  <c r="O27" i="1" s="1"/>
  <c r="N28" i="1"/>
  <c r="O28" i="1" s="1"/>
  <c r="N29" i="1"/>
  <c r="O29" i="1" s="1"/>
  <c r="N30" i="1"/>
  <c r="O30" i="1" s="1"/>
  <c r="N31" i="1"/>
  <c r="O31" i="1" s="1"/>
  <c r="N32" i="1"/>
  <c r="O32" i="1" s="1"/>
  <c r="N33" i="1"/>
  <c r="O33" i="1" s="1"/>
  <c r="N34" i="1"/>
  <c r="O34" i="1" s="1"/>
  <c r="N35" i="1"/>
  <c r="O35" i="1" s="1"/>
  <c r="N36" i="1"/>
  <c r="O36" i="1" s="1"/>
  <c r="N37" i="1"/>
  <c r="O37" i="1" s="1"/>
  <c r="N38" i="1"/>
  <c r="O38" i="1" s="1"/>
  <c r="N39" i="1"/>
  <c r="O39" i="1" s="1"/>
  <c r="N40" i="1"/>
  <c r="O40" i="1" s="1"/>
  <c r="N41" i="1"/>
  <c r="O41" i="1" s="1"/>
  <c r="N42" i="1"/>
  <c r="O42" i="1" s="1"/>
  <c r="N43" i="1"/>
  <c r="O43" i="1" s="1"/>
  <c r="N44" i="1"/>
  <c r="O44" i="1" s="1"/>
  <c r="N45" i="1"/>
  <c r="O45" i="1" s="1"/>
  <c r="N46" i="1"/>
  <c r="O46" i="1" s="1"/>
  <c r="N47" i="1"/>
  <c r="O47" i="1" s="1"/>
  <c r="N48" i="1"/>
  <c r="O48" i="1" s="1"/>
  <c r="N49" i="1"/>
  <c r="O49" i="1" s="1"/>
  <c r="N50" i="1"/>
  <c r="O50" i="1" s="1"/>
  <c r="N51" i="1"/>
  <c r="O51" i="1" s="1"/>
  <c r="N52" i="1"/>
  <c r="O52" i="1" s="1"/>
  <c r="N53" i="1"/>
  <c r="O53" i="1" s="1"/>
  <c r="N54" i="1"/>
  <c r="O54" i="1" s="1"/>
  <c r="N55" i="1"/>
  <c r="O55" i="1" s="1"/>
  <c r="N56" i="1"/>
  <c r="O56" i="1" s="1"/>
  <c r="N57" i="1"/>
  <c r="O57" i="1" s="1"/>
  <c r="N58" i="1"/>
  <c r="O58" i="1" s="1"/>
  <c r="N59" i="1"/>
  <c r="O59" i="1" s="1"/>
  <c r="N60" i="1"/>
  <c r="O60" i="1" s="1"/>
  <c r="N61" i="1"/>
  <c r="O61" i="1" s="1"/>
  <c r="N62" i="1"/>
  <c r="O62" i="1" s="1"/>
  <c r="N63" i="1"/>
  <c r="O63" i="1" s="1"/>
  <c r="N64" i="1"/>
  <c r="O64" i="1" s="1"/>
  <c r="N65" i="1"/>
  <c r="O65" i="1" s="1"/>
  <c r="N66" i="1"/>
  <c r="O66" i="1" s="1"/>
  <c r="N67" i="1"/>
  <c r="O67" i="1" s="1"/>
  <c r="N68" i="1"/>
  <c r="O68" i="1" s="1"/>
  <c r="N69" i="1"/>
  <c r="O69" i="1" s="1"/>
  <c r="N70" i="1"/>
  <c r="O70" i="1" s="1"/>
  <c r="N71" i="1"/>
  <c r="O71" i="1" s="1"/>
  <c r="N72" i="1"/>
  <c r="O72" i="1" s="1"/>
  <c r="N73" i="1"/>
  <c r="O73" i="1" s="1"/>
  <c r="N74" i="1"/>
  <c r="O74" i="1" s="1"/>
  <c r="N75" i="1"/>
  <c r="O75" i="1" s="1"/>
  <c r="N76" i="1"/>
  <c r="O76" i="1" s="1"/>
  <c r="N77" i="1"/>
  <c r="O77" i="1" s="1"/>
  <c r="N78" i="1"/>
  <c r="O78" i="1" s="1"/>
  <c r="N79" i="1"/>
  <c r="O79" i="1" s="1"/>
  <c r="N80" i="1"/>
  <c r="O80" i="1" s="1"/>
  <c r="N81" i="1"/>
  <c r="O81" i="1" s="1"/>
  <c r="N82" i="1"/>
  <c r="O82" i="1" s="1"/>
  <c r="N83" i="1"/>
  <c r="O83" i="1" s="1"/>
  <c r="N84" i="1"/>
  <c r="O84" i="1" s="1"/>
  <c r="N85" i="1"/>
  <c r="O85" i="1" s="1"/>
  <c r="N86" i="1"/>
  <c r="O86" i="1" s="1"/>
  <c r="N87" i="1"/>
  <c r="O87" i="1" s="1"/>
  <c r="N88" i="1"/>
  <c r="O88" i="1" s="1"/>
  <c r="N89" i="1"/>
  <c r="O89" i="1" s="1"/>
  <c r="N90" i="1"/>
  <c r="O90" i="1" s="1"/>
  <c r="N91" i="1"/>
  <c r="O91" i="1" s="1"/>
  <c r="N92" i="1"/>
  <c r="O92" i="1" s="1"/>
  <c r="N93" i="1"/>
  <c r="O93" i="1" s="1"/>
  <c r="N94" i="1"/>
  <c r="O94" i="1" s="1"/>
  <c r="N95" i="1"/>
  <c r="O95" i="1" s="1"/>
  <c r="N96" i="1"/>
  <c r="O96" i="1" s="1"/>
  <c r="N97" i="1"/>
  <c r="O97" i="1" s="1"/>
  <c r="N98" i="1"/>
  <c r="O98" i="1" s="1"/>
  <c r="N99" i="1"/>
  <c r="O99" i="1" s="1"/>
  <c r="N100" i="1"/>
  <c r="O100" i="1" s="1"/>
  <c r="N101" i="1"/>
  <c r="O101" i="1" s="1"/>
  <c r="N102" i="1"/>
  <c r="O102" i="1" s="1"/>
  <c r="N103" i="1"/>
  <c r="O103" i="1" s="1"/>
  <c r="N104" i="1"/>
  <c r="O104" i="1" s="1"/>
  <c r="N105" i="1"/>
  <c r="O105" i="1" s="1"/>
  <c r="N106" i="1"/>
  <c r="O106" i="1" s="1"/>
  <c r="N107" i="1"/>
  <c r="O107" i="1" s="1"/>
  <c r="N108" i="1"/>
  <c r="O108" i="1" s="1"/>
  <c r="N109" i="1"/>
  <c r="O109" i="1" s="1"/>
  <c r="N110" i="1"/>
  <c r="O110" i="1" s="1"/>
  <c r="N111" i="1"/>
  <c r="O111" i="1" s="1"/>
  <c r="N112" i="1"/>
  <c r="O112" i="1" s="1"/>
  <c r="N113" i="1"/>
  <c r="O113" i="1" s="1"/>
  <c r="N114" i="1"/>
  <c r="O114" i="1" s="1"/>
  <c r="N115" i="1"/>
  <c r="O115" i="1" s="1"/>
  <c r="N116" i="1"/>
  <c r="O116" i="1" s="1"/>
  <c r="N117" i="1"/>
  <c r="O117" i="1" s="1"/>
  <c r="N118" i="1"/>
  <c r="O118" i="1" s="1"/>
  <c r="N119" i="1"/>
  <c r="O119" i="1" s="1"/>
  <c r="N120" i="1"/>
  <c r="O120" i="1" s="1"/>
  <c r="N121" i="1"/>
  <c r="O121" i="1" s="1"/>
  <c r="N122" i="1"/>
  <c r="O122" i="1" s="1"/>
  <c r="N123" i="1"/>
  <c r="O123" i="1" s="1"/>
  <c r="N124" i="1"/>
  <c r="O124" i="1" s="1"/>
  <c r="N125" i="1"/>
  <c r="O125" i="1" s="1"/>
  <c r="N126" i="1"/>
  <c r="O126" i="1" s="1"/>
  <c r="N127" i="1"/>
  <c r="O127" i="1" s="1"/>
  <c r="N128" i="1"/>
  <c r="O128" i="1" s="1"/>
  <c r="N129" i="1"/>
  <c r="O129" i="1" s="1"/>
  <c r="N130" i="1"/>
  <c r="O130" i="1" s="1"/>
  <c r="N131" i="1"/>
  <c r="O131" i="1" s="1"/>
  <c r="N132" i="1"/>
  <c r="O132" i="1" s="1"/>
  <c r="N133" i="1"/>
  <c r="O133" i="1" s="1"/>
  <c r="N134" i="1"/>
  <c r="O134" i="1" s="1"/>
  <c r="N135" i="1"/>
  <c r="O135" i="1" s="1"/>
  <c r="N136" i="1"/>
  <c r="O136" i="1" s="1"/>
  <c r="N137" i="1"/>
  <c r="O137" i="1" s="1"/>
  <c r="N138" i="1"/>
  <c r="O138" i="1" s="1"/>
  <c r="N139" i="1"/>
  <c r="O139" i="1" s="1"/>
  <c r="N140" i="1"/>
  <c r="O140" i="1" s="1"/>
  <c r="N141" i="1"/>
  <c r="O141" i="1" s="1"/>
  <c r="N142" i="1"/>
  <c r="O142" i="1" s="1"/>
  <c r="N143" i="1"/>
  <c r="O143" i="1" s="1"/>
  <c r="N144" i="1"/>
  <c r="O144" i="1" s="1"/>
  <c r="N145" i="1"/>
  <c r="O145" i="1" s="1"/>
  <c r="N146" i="1"/>
  <c r="O146" i="1" s="1"/>
  <c r="N147" i="1"/>
  <c r="O147" i="1" s="1"/>
  <c r="N148" i="1"/>
  <c r="O148" i="1" s="1"/>
  <c r="N149" i="1"/>
  <c r="O149" i="1" s="1"/>
  <c r="N150" i="1"/>
  <c r="O150" i="1" s="1"/>
  <c r="N151" i="1"/>
  <c r="O151" i="1" s="1"/>
  <c r="N152" i="1"/>
  <c r="O152" i="1" s="1"/>
  <c r="N153" i="1"/>
  <c r="O153" i="1" s="1"/>
  <c r="N154" i="1"/>
  <c r="O154" i="1" s="1"/>
  <c r="N155" i="1"/>
  <c r="O155" i="1" s="1"/>
  <c r="N156" i="1"/>
  <c r="O156" i="1" s="1"/>
  <c r="N157" i="1"/>
  <c r="O157" i="1" s="1"/>
  <c r="N158" i="1"/>
  <c r="O158" i="1" s="1"/>
  <c r="N159" i="1"/>
  <c r="O159" i="1" s="1"/>
  <c r="N160" i="1"/>
  <c r="O160" i="1" s="1"/>
  <c r="N161" i="1"/>
  <c r="O161" i="1" s="1"/>
  <c r="N162" i="1"/>
  <c r="O162" i="1" s="1"/>
  <c r="N163" i="1"/>
  <c r="O163" i="1" s="1"/>
  <c r="N164" i="1"/>
  <c r="O164" i="1" s="1"/>
  <c r="N165" i="1"/>
  <c r="O165" i="1" s="1"/>
  <c r="N166" i="1"/>
  <c r="O166" i="1" s="1"/>
  <c r="N167" i="1"/>
  <c r="O167" i="1" s="1"/>
  <c r="N168" i="1"/>
  <c r="O168" i="1" s="1"/>
  <c r="N169" i="1"/>
  <c r="O169" i="1" s="1"/>
  <c r="N170" i="1"/>
  <c r="O170" i="1" s="1"/>
  <c r="N171" i="1"/>
  <c r="O171" i="1" s="1"/>
  <c r="N172" i="1"/>
  <c r="O172" i="1" s="1"/>
  <c r="N173" i="1"/>
  <c r="O173" i="1" s="1"/>
  <c r="N174" i="1"/>
  <c r="O174" i="1" s="1"/>
  <c r="N175" i="1"/>
  <c r="O175" i="1" s="1"/>
  <c r="N176" i="1"/>
  <c r="O176" i="1" s="1"/>
  <c r="N177" i="1"/>
  <c r="O177" i="1" s="1"/>
  <c r="N178" i="1"/>
  <c r="O178" i="1" s="1"/>
  <c r="N179" i="1"/>
  <c r="O179" i="1" s="1"/>
  <c r="N180" i="1"/>
  <c r="O180" i="1" s="1"/>
  <c r="N181" i="1"/>
  <c r="O181" i="1" s="1"/>
  <c r="N182" i="1"/>
  <c r="O182" i="1" s="1"/>
  <c r="N183" i="1"/>
  <c r="O183" i="1" s="1"/>
  <c r="N184" i="1"/>
  <c r="O184" i="1" s="1"/>
  <c r="N185" i="1"/>
  <c r="O185" i="1" s="1"/>
  <c r="N186" i="1"/>
  <c r="O186" i="1" s="1"/>
  <c r="N187" i="1"/>
  <c r="O187" i="1" s="1"/>
  <c r="N188" i="1"/>
  <c r="O188" i="1" s="1"/>
  <c r="N189" i="1"/>
  <c r="O189" i="1" s="1"/>
  <c r="N190" i="1"/>
  <c r="O190" i="1" s="1"/>
  <c r="N191" i="1"/>
  <c r="O191" i="1" s="1"/>
  <c r="N192" i="1"/>
  <c r="O192" i="1" s="1"/>
  <c r="N193" i="1"/>
  <c r="O193" i="1" s="1"/>
  <c r="N194" i="1"/>
  <c r="O194" i="1" s="1"/>
  <c r="N195" i="1"/>
  <c r="O195" i="1" s="1"/>
  <c r="N196" i="1"/>
  <c r="O196" i="1" s="1"/>
  <c r="N197" i="1"/>
  <c r="O197" i="1" s="1"/>
  <c r="N198" i="1"/>
  <c r="O198" i="1" s="1"/>
  <c r="N199" i="1"/>
  <c r="O199" i="1" s="1"/>
  <c r="N200" i="1"/>
  <c r="O200" i="1" s="1"/>
  <c r="N201" i="1"/>
  <c r="O201" i="1" s="1"/>
  <c r="N202" i="1"/>
  <c r="O202" i="1" s="1"/>
  <c r="N203" i="1"/>
  <c r="O203" i="1" s="1"/>
  <c r="N204" i="1"/>
  <c r="O204" i="1" s="1"/>
  <c r="N205" i="1"/>
  <c r="O205" i="1" s="1"/>
  <c r="N206" i="1"/>
  <c r="O206" i="1" s="1"/>
  <c r="N207" i="1"/>
  <c r="O207" i="1" s="1"/>
  <c r="N208" i="1"/>
  <c r="O208" i="1" s="1"/>
  <c r="N209" i="1"/>
  <c r="O209" i="1" s="1"/>
  <c r="N210" i="1"/>
  <c r="O210" i="1" s="1"/>
  <c r="N211" i="1"/>
  <c r="O211" i="1" s="1"/>
  <c r="N212" i="1"/>
  <c r="O212" i="1" s="1"/>
  <c r="N213" i="1"/>
  <c r="O213" i="1" s="1"/>
  <c r="N214" i="1"/>
  <c r="O214" i="1" s="1"/>
  <c r="N215" i="1"/>
  <c r="O215" i="1" s="1"/>
  <c r="N216" i="1"/>
  <c r="O216" i="1" s="1"/>
  <c r="N217" i="1"/>
  <c r="O217" i="1" s="1"/>
  <c r="N218" i="1"/>
  <c r="O218" i="1" s="1"/>
  <c r="N219" i="1"/>
  <c r="O219" i="1" s="1"/>
  <c r="N220" i="1"/>
  <c r="O220" i="1" s="1"/>
  <c r="N221" i="1"/>
  <c r="O221" i="1" s="1"/>
  <c r="N222" i="1"/>
  <c r="O222" i="1" s="1"/>
  <c r="N223" i="1"/>
  <c r="O223" i="1" s="1"/>
  <c r="N224" i="1"/>
  <c r="O224" i="1" s="1"/>
  <c r="N225" i="1"/>
  <c r="O225" i="1" s="1"/>
  <c r="N226" i="1"/>
  <c r="O226" i="1" s="1"/>
  <c r="N227" i="1"/>
  <c r="O227" i="1" s="1"/>
  <c r="N228" i="1"/>
  <c r="O228" i="1" s="1"/>
  <c r="N229" i="1"/>
  <c r="O229" i="1" s="1"/>
  <c r="N230" i="1"/>
  <c r="O230" i="1" s="1"/>
  <c r="N231" i="1"/>
  <c r="O231" i="1" s="1"/>
  <c r="N232" i="1"/>
  <c r="O232" i="1" s="1"/>
  <c r="N233" i="1"/>
  <c r="O233" i="1" s="1"/>
  <c r="N234" i="1"/>
  <c r="O234" i="1" s="1"/>
  <c r="N235" i="1"/>
  <c r="O235" i="1" s="1"/>
  <c r="N236" i="1"/>
  <c r="O236" i="1" s="1"/>
  <c r="N237" i="1"/>
  <c r="O237" i="1" s="1"/>
  <c r="N238" i="1"/>
  <c r="O238" i="1" s="1"/>
  <c r="N239" i="1"/>
  <c r="O239" i="1" s="1"/>
  <c r="N240" i="1"/>
  <c r="O240" i="1" s="1"/>
  <c r="N241" i="1"/>
  <c r="O241" i="1" s="1"/>
  <c r="N242" i="1"/>
  <c r="O242" i="1" s="1"/>
  <c r="N243" i="1"/>
  <c r="O243" i="1" s="1"/>
  <c r="N244" i="1"/>
  <c r="O244" i="1" s="1"/>
  <c r="N245" i="1"/>
  <c r="O245" i="1" s="1"/>
  <c r="N246" i="1"/>
  <c r="O246" i="1" s="1"/>
  <c r="N247" i="1"/>
  <c r="O247" i="1" s="1"/>
  <c r="N248" i="1"/>
  <c r="O248" i="1" s="1"/>
  <c r="N249" i="1"/>
  <c r="O249" i="1" s="1"/>
  <c r="N250" i="1"/>
  <c r="O250" i="1" s="1"/>
  <c r="N251" i="1"/>
  <c r="O251" i="1" s="1"/>
  <c r="N252" i="1"/>
  <c r="O252" i="1" s="1"/>
  <c r="N253" i="1"/>
  <c r="O253" i="1" s="1"/>
  <c r="N254" i="1"/>
  <c r="O254" i="1" s="1"/>
  <c r="N255" i="1"/>
  <c r="O255" i="1" s="1"/>
  <c r="N256" i="1"/>
  <c r="O256" i="1" s="1"/>
  <c r="N257" i="1"/>
  <c r="O257" i="1" s="1"/>
  <c r="N258" i="1"/>
  <c r="O258" i="1" s="1"/>
  <c r="N259" i="1"/>
  <c r="O259" i="1" s="1"/>
  <c r="N260" i="1"/>
  <c r="O260" i="1" s="1"/>
  <c r="N261" i="1"/>
  <c r="O261" i="1" s="1"/>
  <c r="N262" i="1"/>
  <c r="O262" i="1" s="1"/>
  <c r="N263" i="1"/>
  <c r="O263" i="1" s="1"/>
  <c r="N264" i="1"/>
  <c r="O264" i="1" s="1"/>
  <c r="N265" i="1"/>
  <c r="O265" i="1" s="1"/>
  <c r="N266" i="1"/>
  <c r="O266" i="1" s="1"/>
  <c r="N267" i="1"/>
  <c r="O267" i="1" s="1"/>
  <c r="N268" i="1"/>
  <c r="O268" i="1" s="1"/>
  <c r="N269" i="1"/>
  <c r="O269" i="1" s="1"/>
  <c r="N270" i="1"/>
  <c r="O270" i="1" s="1"/>
  <c r="N271" i="1"/>
  <c r="O271" i="1" s="1"/>
  <c r="N272" i="1"/>
  <c r="O272" i="1" s="1"/>
  <c r="N273" i="1"/>
  <c r="O273" i="1" s="1"/>
  <c r="N274" i="1"/>
  <c r="O274" i="1" s="1"/>
  <c r="N275" i="1"/>
  <c r="O275" i="1" s="1"/>
  <c r="N276" i="1"/>
  <c r="O276" i="1" s="1"/>
  <c r="N277" i="1"/>
  <c r="O277" i="1" s="1"/>
  <c r="N278" i="1"/>
  <c r="O278" i="1" s="1"/>
  <c r="N279" i="1"/>
  <c r="O279" i="1" s="1"/>
  <c r="N280" i="1"/>
  <c r="O280" i="1" s="1"/>
  <c r="N281" i="1"/>
  <c r="O281" i="1" s="1"/>
  <c r="N282" i="1"/>
  <c r="O282" i="1" s="1"/>
  <c r="N283" i="1"/>
  <c r="O283" i="1" s="1"/>
  <c r="N284" i="1"/>
  <c r="O284" i="1" s="1"/>
  <c r="N285" i="1"/>
  <c r="O285" i="1" s="1"/>
  <c r="N286" i="1"/>
  <c r="O286" i="1" s="1"/>
  <c r="N287" i="1"/>
  <c r="O287" i="1" s="1"/>
  <c r="N288" i="1"/>
  <c r="O288" i="1" s="1"/>
  <c r="N289" i="1"/>
  <c r="O289" i="1" s="1"/>
  <c r="N290" i="1"/>
  <c r="O290" i="1" s="1"/>
  <c r="N291" i="1"/>
  <c r="O291" i="1" s="1"/>
  <c r="N292" i="1"/>
  <c r="O292" i="1" s="1"/>
  <c r="N293" i="1"/>
  <c r="O293" i="1" s="1"/>
  <c r="N294" i="1"/>
  <c r="O294" i="1" s="1"/>
  <c r="N295" i="1"/>
  <c r="O295" i="1" s="1"/>
  <c r="N296" i="1"/>
  <c r="O296" i="1" s="1"/>
  <c r="N297" i="1"/>
  <c r="O297" i="1" s="1"/>
  <c r="N298" i="1"/>
  <c r="O298" i="1" s="1"/>
  <c r="N299" i="1"/>
  <c r="O299" i="1" s="1"/>
  <c r="N300" i="1"/>
  <c r="O300" i="1" s="1"/>
  <c r="N301" i="1"/>
  <c r="O301" i="1" s="1"/>
  <c r="N302" i="1"/>
  <c r="O302" i="1" s="1"/>
  <c r="N303" i="1"/>
  <c r="O303" i="1" s="1"/>
  <c r="N304" i="1"/>
  <c r="O304" i="1" s="1"/>
  <c r="N305" i="1"/>
  <c r="O305" i="1" s="1"/>
  <c r="N306" i="1"/>
  <c r="O306" i="1" s="1"/>
  <c r="N307" i="1"/>
  <c r="O307" i="1" s="1"/>
  <c r="N308" i="1"/>
  <c r="O308" i="1" s="1"/>
  <c r="N309" i="1"/>
  <c r="O309" i="1" s="1"/>
  <c r="N310" i="1"/>
  <c r="O310" i="1" s="1"/>
  <c r="N311" i="1"/>
  <c r="O311" i="1" s="1"/>
  <c r="N312" i="1"/>
  <c r="O312" i="1" s="1"/>
  <c r="N313" i="1"/>
  <c r="O313" i="1" s="1"/>
  <c r="N314" i="1"/>
  <c r="O314" i="1" s="1"/>
  <c r="N315" i="1"/>
  <c r="O315" i="1" s="1"/>
  <c r="N316" i="1"/>
  <c r="O316" i="1" s="1"/>
  <c r="N317" i="1"/>
  <c r="O317" i="1" s="1"/>
  <c r="N318" i="1"/>
  <c r="O318" i="1" s="1"/>
  <c r="N319" i="1"/>
  <c r="O319" i="1" s="1"/>
  <c r="N320" i="1"/>
  <c r="O320" i="1" s="1"/>
  <c r="N321" i="1"/>
  <c r="O321" i="1" s="1"/>
  <c r="N322" i="1"/>
  <c r="O322" i="1" s="1"/>
  <c r="N323" i="1"/>
  <c r="O323" i="1" s="1"/>
  <c r="N324" i="1"/>
  <c r="O324" i="1" s="1"/>
  <c r="N325" i="1"/>
  <c r="O325" i="1" s="1"/>
  <c r="N326" i="1"/>
  <c r="O326" i="1" s="1"/>
  <c r="N327" i="1"/>
  <c r="O327" i="1" s="1"/>
  <c r="N328" i="1"/>
  <c r="O328" i="1" s="1"/>
  <c r="N329" i="1"/>
  <c r="O329" i="1" s="1"/>
  <c r="N330" i="1"/>
  <c r="O330" i="1" s="1"/>
  <c r="N331" i="1"/>
  <c r="O331" i="1" s="1"/>
  <c r="N332" i="1"/>
  <c r="O332" i="1" s="1"/>
  <c r="N333" i="1"/>
  <c r="O333" i="1" s="1"/>
  <c r="N334" i="1"/>
  <c r="O334" i="1" s="1"/>
  <c r="N335" i="1"/>
  <c r="O335" i="1" s="1"/>
  <c r="N336" i="1"/>
  <c r="O336" i="1" s="1"/>
  <c r="N337" i="1"/>
  <c r="O337" i="1" s="1"/>
  <c r="N338" i="1"/>
  <c r="O338" i="1" s="1"/>
  <c r="N339" i="1"/>
  <c r="O339" i="1" s="1"/>
  <c r="N340" i="1"/>
  <c r="O340" i="1" s="1"/>
  <c r="N341" i="1"/>
  <c r="O341" i="1" s="1"/>
  <c r="N342" i="1"/>
  <c r="O342" i="1" s="1"/>
  <c r="N343" i="1"/>
  <c r="O343" i="1" s="1"/>
  <c r="N344" i="1"/>
  <c r="O344" i="1" s="1"/>
  <c r="N345" i="1"/>
  <c r="O345" i="1" s="1"/>
  <c r="N346" i="1"/>
  <c r="O346" i="1" s="1"/>
  <c r="N347" i="1"/>
  <c r="O347" i="1" s="1"/>
  <c r="N348" i="1"/>
  <c r="O348" i="1" s="1"/>
  <c r="N349" i="1"/>
  <c r="O349" i="1" s="1"/>
  <c r="N350" i="1"/>
  <c r="O350" i="1" s="1"/>
  <c r="N351" i="1"/>
  <c r="O351" i="1" s="1"/>
  <c r="N352" i="1"/>
  <c r="O352" i="1" s="1"/>
  <c r="N353" i="1"/>
  <c r="O353" i="1" s="1"/>
  <c r="N354" i="1"/>
  <c r="O354" i="1" s="1"/>
  <c r="N355" i="1"/>
  <c r="O355" i="1" s="1"/>
  <c r="N356" i="1"/>
  <c r="O356" i="1" s="1"/>
  <c r="N357" i="1"/>
  <c r="O357" i="1" s="1"/>
  <c r="N358" i="1"/>
  <c r="O358" i="1" s="1"/>
  <c r="N359" i="1"/>
  <c r="O359" i="1" s="1"/>
  <c r="N360" i="1"/>
  <c r="O360" i="1" s="1"/>
  <c r="N361" i="1"/>
  <c r="O361" i="1" s="1"/>
  <c r="N362" i="1"/>
  <c r="O362" i="1" s="1"/>
  <c r="N363" i="1"/>
  <c r="O363" i="1" s="1"/>
  <c r="N364" i="1"/>
  <c r="O364" i="1" s="1"/>
  <c r="N365" i="1"/>
  <c r="O365" i="1" s="1"/>
  <c r="N366" i="1"/>
  <c r="O366" i="1" s="1"/>
  <c r="N367" i="1"/>
  <c r="O367" i="1" s="1"/>
  <c r="N368" i="1"/>
  <c r="O368" i="1" s="1"/>
  <c r="N369" i="1"/>
  <c r="O369" i="1" s="1"/>
  <c r="N370" i="1"/>
  <c r="O370" i="1" s="1"/>
  <c r="N371" i="1"/>
  <c r="O371" i="1" s="1"/>
  <c r="N372" i="1"/>
  <c r="O372" i="1" s="1"/>
  <c r="N373" i="1"/>
  <c r="O373" i="1" s="1"/>
  <c r="N374" i="1"/>
  <c r="O374" i="1" s="1"/>
  <c r="N375" i="1"/>
  <c r="O375" i="1" s="1"/>
  <c r="N376" i="1"/>
  <c r="O376" i="1" s="1"/>
  <c r="N377" i="1"/>
  <c r="O377" i="1" s="1"/>
  <c r="N378" i="1"/>
  <c r="O378" i="1" s="1"/>
  <c r="N379" i="1"/>
  <c r="O379" i="1" s="1"/>
  <c r="N380" i="1"/>
  <c r="O380" i="1" s="1"/>
  <c r="N381" i="1"/>
  <c r="O381" i="1" s="1"/>
  <c r="N382" i="1"/>
  <c r="O382" i="1" s="1"/>
  <c r="N383" i="1"/>
  <c r="O383" i="1" s="1"/>
  <c r="N384" i="1"/>
  <c r="O384" i="1" s="1"/>
  <c r="N385" i="1"/>
  <c r="O385" i="1" s="1"/>
  <c r="N386" i="1"/>
  <c r="O386" i="1" s="1"/>
  <c r="N387" i="1"/>
  <c r="O387" i="1" s="1"/>
  <c r="N388" i="1"/>
  <c r="O388" i="1" s="1"/>
  <c r="N389" i="1"/>
  <c r="O389" i="1" s="1"/>
  <c r="N390" i="1"/>
  <c r="O390" i="1" s="1"/>
  <c r="N391" i="1"/>
  <c r="O391" i="1" s="1"/>
  <c r="N392" i="1"/>
  <c r="O392" i="1" s="1"/>
  <c r="N393" i="1"/>
  <c r="O393" i="1" s="1"/>
  <c r="N394" i="1"/>
  <c r="O394" i="1" s="1"/>
  <c r="N395" i="1"/>
  <c r="O395" i="1" s="1"/>
  <c r="N396" i="1"/>
  <c r="O396" i="1" s="1"/>
  <c r="N397" i="1"/>
  <c r="O397" i="1" s="1"/>
  <c r="N398" i="1"/>
  <c r="O398" i="1" s="1"/>
  <c r="N399" i="1"/>
  <c r="O399" i="1" s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5" i="1"/>
  <c r="G5" i="1"/>
  <c r="G6" i="1"/>
  <c r="G7" i="1"/>
  <c r="G8" i="1"/>
  <c r="G9" i="1"/>
  <c r="G148" i="1"/>
  <c r="G152" i="1"/>
  <c r="G154" i="1"/>
  <c r="G156" i="1"/>
  <c r="G157" i="1"/>
  <c r="G160" i="1"/>
  <c r="G164" i="1"/>
  <c r="G165" i="1"/>
  <c r="G166" i="1"/>
  <c r="G169" i="1"/>
  <c r="G172" i="1"/>
  <c r="G174" i="1"/>
  <c r="G176" i="1"/>
  <c r="G178" i="1"/>
  <c r="G180" i="1"/>
  <c r="G182" i="1"/>
  <c r="Q5" i="1"/>
  <c r="R5" i="1" s="1"/>
  <c r="R297" i="14" l="1"/>
  <c r="Q297" i="14" s="1"/>
  <c r="R296" i="14"/>
  <c r="Q296" i="14" s="1"/>
  <c r="R295" i="14"/>
  <c r="Q295" i="14" s="1"/>
  <c r="R294" i="14"/>
  <c r="Q294" i="14" s="1"/>
  <c r="R293" i="14"/>
  <c r="Q293" i="14" s="1"/>
  <c r="R292" i="14"/>
  <c r="Q292" i="14" s="1"/>
  <c r="R291" i="14"/>
  <c r="Q291" i="14" s="1"/>
  <c r="R290" i="14"/>
  <c r="Q290" i="14" s="1"/>
  <c r="R289" i="14"/>
  <c r="Q289" i="14" s="1"/>
  <c r="R288" i="14"/>
  <c r="Q288" i="14" s="1"/>
  <c r="R287" i="14"/>
  <c r="Q287" i="14" s="1"/>
  <c r="R286" i="14"/>
  <c r="Q286" i="14" s="1"/>
  <c r="R285" i="14"/>
  <c r="Q285" i="14" s="1"/>
  <c r="R284" i="14"/>
  <c r="Q284" i="14" s="1"/>
  <c r="R283" i="14"/>
  <c r="Q283" i="14" s="1"/>
  <c r="R282" i="14"/>
  <c r="Q282" i="14" s="1"/>
  <c r="R281" i="14"/>
  <c r="Q281" i="14" s="1"/>
  <c r="R280" i="14"/>
  <c r="Q280" i="14" s="1"/>
  <c r="G393" i="1"/>
  <c r="K393" i="1" s="1"/>
  <c r="L393" i="1" s="1"/>
  <c r="G392" i="1"/>
  <c r="K392" i="1" s="1"/>
  <c r="L392" i="1" s="1"/>
  <c r="G391" i="1"/>
  <c r="K391" i="1" s="1"/>
  <c r="L391" i="1" s="1"/>
  <c r="G390" i="1"/>
  <c r="K390" i="1" s="1"/>
  <c r="L390" i="1" s="1"/>
  <c r="G389" i="1"/>
  <c r="K389" i="1" s="1"/>
  <c r="L389" i="1" s="1"/>
  <c r="G388" i="1"/>
  <c r="K388" i="1" s="1"/>
  <c r="L388" i="1" s="1"/>
  <c r="G387" i="1"/>
  <c r="K387" i="1" s="1"/>
  <c r="L387" i="1" s="1"/>
  <c r="G386" i="1"/>
  <c r="K386" i="1" s="1"/>
  <c r="L386" i="1" s="1"/>
  <c r="G385" i="1"/>
  <c r="K385" i="1" s="1"/>
  <c r="L385" i="1" s="1"/>
  <c r="G384" i="1"/>
  <c r="K384" i="1" s="1"/>
  <c r="L384" i="1" s="1"/>
  <c r="G383" i="1"/>
  <c r="K383" i="1" s="1"/>
  <c r="L383" i="1" s="1"/>
  <c r="G382" i="1"/>
  <c r="K382" i="1" s="1"/>
  <c r="L382" i="1" s="1"/>
  <c r="G381" i="1"/>
  <c r="K381" i="1" s="1"/>
  <c r="L381" i="1" s="1"/>
  <c r="G380" i="1"/>
  <c r="K380" i="1" s="1"/>
  <c r="L380" i="1" s="1"/>
  <c r="G379" i="1"/>
  <c r="K379" i="1" s="1"/>
  <c r="L379" i="1" s="1"/>
  <c r="G378" i="1"/>
  <c r="K378" i="1" s="1"/>
  <c r="L378" i="1" s="1"/>
  <c r="G377" i="1"/>
  <c r="K377" i="1" s="1"/>
  <c r="L377" i="1" s="1"/>
  <c r="G376" i="1"/>
  <c r="K376" i="1" s="1"/>
  <c r="L376" i="1" s="1"/>
  <c r="G375" i="1"/>
  <c r="K375" i="1" s="1"/>
  <c r="L375" i="1" s="1"/>
  <c r="G374" i="1"/>
  <c r="K374" i="1" s="1"/>
  <c r="L374" i="1" s="1"/>
  <c r="G373" i="1"/>
  <c r="K373" i="1" s="1"/>
  <c r="L373" i="1" s="1"/>
  <c r="G372" i="1"/>
  <c r="K372" i="1" s="1"/>
  <c r="L372" i="1" s="1"/>
  <c r="G371" i="1"/>
  <c r="K371" i="1" s="1"/>
  <c r="L371" i="1" s="1"/>
  <c r="G370" i="1"/>
  <c r="K370" i="1" s="1"/>
  <c r="L370" i="1" s="1"/>
  <c r="G369" i="1"/>
  <c r="K369" i="1" s="1"/>
  <c r="L369" i="1" s="1"/>
  <c r="G368" i="1"/>
  <c r="K368" i="1" s="1"/>
  <c r="L368" i="1" s="1"/>
  <c r="G367" i="1"/>
  <c r="K367" i="1" s="1"/>
  <c r="L367" i="1" s="1"/>
  <c r="G366" i="1"/>
  <c r="K366" i="1" s="1"/>
  <c r="L366" i="1" s="1"/>
  <c r="G365" i="1"/>
  <c r="K365" i="1" s="1"/>
  <c r="L365" i="1" s="1"/>
  <c r="G364" i="1"/>
  <c r="K364" i="1" s="1"/>
  <c r="L364" i="1" s="1"/>
  <c r="G363" i="1"/>
  <c r="K363" i="1" s="1"/>
  <c r="L363" i="1" s="1"/>
  <c r="G362" i="1"/>
  <c r="K362" i="1" s="1"/>
  <c r="L362" i="1" s="1"/>
  <c r="G361" i="1"/>
  <c r="K361" i="1" s="1"/>
  <c r="L361" i="1" s="1"/>
  <c r="G360" i="1"/>
  <c r="K360" i="1" s="1"/>
  <c r="L360" i="1" s="1"/>
  <c r="G359" i="1"/>
  <c r="K359" i="1" s="1"/>
  <c r="L359" i="1" s="1"/>
  <c r="G358" i="1"/>
  <c r="K358" i="1" s="1"/>
  <c r="L358" i="1" s="1"/>
  <c r="G357" i="1"/>
  <c r="K357" i="1" s="1"/>
  <c r="L357" i="1" s="1"/>
  <c r="G356" i="1"/>
  <c r="K356" i="1" s="1"/>
  <c r="L356" i="1" s="1"/>
  <c r="G355" i="1"/>
  <c r="K355" i="1" s="1"/>
  <c r="L355" i="1" s="1"/>
  <c r="G354" i="1"/>
  <c r="K354" i="1" s="1"/>
  <c r="L354" i="1" s="1"/>
  <c r="G353" i="1"/>
  <c r="K353" i="1" s="1"/>
  <c r="L353" i="1" s="1"/>
  <c r="G352" i="1"/>
  <c r="K352" i="1" s="1"/>
  <c r="L352" i="1" s="1"/>
  <c r="G351" i="1"/>
  <c r="K351" i="1" s="1"/>
  <c r="L351" i="1" s="1"/>
  <c r="G350" i="1"/>
  <c r="K350" i="1" s="1"/>
  <c r="L350" i="1" s="1"/>
  <c r="G349" i="1"/>
  <c r="K349" i="1" s="1"/>
  <c r="L349" i="1" s="1"/>
  <c r="G348" i="1"/>
  <c r="K348" i="1" s="1"/>
  <c r="L348" i="1" s="1"/>
  <c r="G347" i="1"/>
  <c r="K347" i="1" s="1"/>
  <c r="L347" i="1" s="1"/>
  <c r="G346" i="1"/>
  <c r="K346" i="1" s="1"/>
  <c r="L346" i="1" s="1"/>
  <c r="G345" i="1"/>
  <c r="K345" i="1" s="1"/>
  <c r="L345" i="1" s="1"/>
  <c r="G344" i="1"/>
  <c r="K344" i="1" s="1"/>
  <c r="L344" i="1" s="1"/>
  <c r="G343" i="1"/>
  <c r="K343" i="1" s="1"/>
  <c r="L343" i="1" s="1"/>
  <c r="G342" i="1"/>
  <c r="K342" i="1" s="1"/>
  <c r="L342" i="1" s="1"/>
  <c r="G341" i="1"/>
  <c r="K341" i="1" s="1"/>
  <c r="L341" i="1" s="1"/>
  <c r="G340" i="1"/>
  <c r="K340" i="1" s="1"/>
  <c r="L340" i="1" s="1"/>
  <c r="G339" i="1"/>
  <c r="K339" i="1" s="1"/>
  <c r="L339" i="1" s="1"/>
  <c r="G338" i="1"/>
  <c r="K338" i="1" s="1"/>
  <c r="L338" i="1" s="1"/>
  <c r="G337" i="1"/>
  <c r="K337" i="1" s="1"/>
  <c r="L337" i="1" s="1"/>
  <c r="G336" i="1"/>
  <c r="K336" i="1" s="1"/>
  <c r="L336" i="1" s="1"/>
  <c r="G335" i="1"/>
  <c r="K335" i="1" s="1"/>
  <c r="L335" i="1" s="1"/>
  <c r="G334" i="1"/>
  <c r="K334" i="1" s="1"/>
  <c r="L334" i="1" s="1"/>
  <c r="G333" i="1"/>
  <c r="K333" i="1" s="1"/>
  <c r="L333" i="1" s="1"/>
  <c r="G332" i="1"/>
  <c r="K332" i="1" s="1"/>
  <c r="L332" i="1" s="1"/>
  <c r="G331" i="1"/>
  <c r="K331" i="1" s="1"/>
  <c r="L331" i="1" s="1"/>
  <c r="G330" i="1"/>
  <c r="K330" i="1" s="1"/>
  <c r="L330" i="1" s="1"/>
  <c r="G329" i="1"/>
  <c r="K329" i="1" s="1"/>
  <c r="L329" i="1" s="1"/>
  <c r="G328" i="1"/>
  <c r="K328" i="1" s="1"/>
  <c r="L328" i="1" s="1"/>
  <c r="G327" i="1"/>
  <c r="K327" i="1" s="1"/>
  <c r="L327" i="1" s="1"/>
  <c r="G326" i="1"/>
  <c r="K326" i="1" s="1"/>
  <c r="L326" i="1" s="1"/>
  <c r="G325" i="1"/>
  <c r="K325" i="1" s="1"/>
  <c r="L325" i="1" s="1"/>
  <c r="G324" i="1"/>
  <c r="K324" i="1" s="1"/>
  <c r="L324" i="1" s="1"/>
  <c r="G323" i="1"/>
  <c r="K323" i="1" s="1"/>
  <c r="L323" i="1" s="1"/>
  <c r="G322" i="1"/>
  <c r="K322" i="1" s="1"/>
  <c r="L322" i="1" s="1"/>
  <c r="G321" i="1"/>
  <c r="K321" i="1" s="1"/>
  <c r="L321" i="1" s="1"/>
  <c r="G320" i="1"/>
  <c r="K320" i="1" s="1"/>
  <c r="L320" i="1" s="1"/>
  <c r="G319" i="1"/>
  <c r="K319" i="1" s="1"/>
  <c r="L319" i="1" s="1"/>
  <c r="G318" i="1"/>
  <c r="K318" i="1" s="1"/>
  <c r="L318" i="1" s="1"/>
  <c r="G317" i="1"/>
  <c r="K317" i="1" s="1"/>
  <c r="L317" i="1" s="1"/>
  <c r="G316" i="1"/>
  <c r="K316" i="1" s="1"/>
  <c r="L316" i="1" s="1"/>
  <c r="G315" i="1"/>
  <c r="K315" i="1" s="1"/>
  <c r="L315" i="1" s="1"/>
  <c r="G314" i="1"/>
  <c r="K314" i="1" s="1"/>
  <c r="L314" i="1" s="1"/>
  <c r="G313" i="1"/>
  <c r="K313" i="1" s="1"/>
  <c r="L313" i="1" s="1"/>
  <c r="G312" i="1"/>
  <c r="K312" i="1" s="1"/>
  <c r="L312" i="1" s="1"/>
  <c r="G311" i="1"/>
  <c r="K311" i="1" s="1"/>
  <c r="L311" i="1" s="1"/>
  <c r="G310" i="1"/>
  <c r="K310" i="1" s="1"/>
  <c r="L310" i="1" s="1"/>
  <c r="G309" i="1"/>
  <c r="K309" i="1" s="1"/>
  <c r="L309" i="1" s="1"/>
  <c r="G308" i="1"/>
  <c r="K308" i="1" s="1"/>
  <c r="L308" i="1" s="1"/>
  <c r="G307" i="1"/>
  <c r="K307" i="1" s="1"/>
  <c r="L307" i="1" s="1"/>
  <c r="G306" i="1"/>
  <c r="K306" i="1" s="1"/>
  <c r="L306" i="1" s="1"/>
  <c r="G305" i="1"/>
  <c r="K305" i="1" s="1"/>
  <c r="L305" i="1" s="1"/>
  <c r="G304" i="1"/>
  <c r="K304" i="1" s="1"/>
  <c r="L304" i="1" s="1"/>
  <c r="G303" i="1"/>
  <c r="K303" i="1" s="1"/>
  <c r="L303" i="1" s="1"/>
  <c r="G302" i="1"/>
  <c r="K302" i="1" s="1"/>
  <c r="L302" i="1" s="1"/>
  <c r="G301" i="1"/>
  <c r="K301" i="1" s="1"/>
  <c r="L301" i="1" s="1"/>
  <c r="U301" i="12" s="1"/>
  <c r="T301" i="12" s="1"/>
  <c r="G300" i="1"/>
  <c r="K300" i="1" s="1"/>
  <c r="L300" i="1" s="1"/>
  <c r="U300" i="12" s="1"/>
  <c r="T300" i="12" s="1"/>
  <c r="G299" i="1"/>
  <c r="K299" i="1" s="1"/>
  <c r="L299" i="1" s="1"/>
  <c r="U299" i="12" s="1"/>
  <c r="T299" i="12" s="1"/>
  <c r="G298" i="1"/>
  <c r="K298" i="1" s="1"/>
  <c r="L298" i="1" s="1"/>
  <c r="U298" i="12" s="1"/>
  <c r="T298" i="12" s="1"/>
  <c r="G297" i="1"/>
  <c r="K297" i="1" s="1"/>
  <c r="L297" i="1" s="1"/>
  <c r="U297" i="12" s="1"/>
  <c r="T297" i="12" s="1"/>
  <c r="G278" i="1"/>
  <c r="K278" i="1" s="1"/>
  <c r="L278" i="1" s="1"/>
  <c r="G277" i="1"/>
  <c r="K277" i="1" s="1"/>
  <c r="L277" i="1" s="1"/>
  <c r="G276" i="1"/>
  <c r="K276" i="1" s="1"/>
  <c r="L276" i="1" s="1"/>
  <c r="G275" i="1"/>
  <c r="K275" i="1" s="1"/>
  <c r="L275" i="1" s="1"/>
  <c r="G274" i="1"/>
  <c r="K274" i="1" s="1"/>
  <c r="L274" i="1" s="1"/>
  <c r="G273" i="1"/>
  <c r="K273" i="1" s="1"/>
  <c r="L273" i="1" s="1"/>
  <c r="G272" i="1"/>
  <c r="K272" i="1" s="1"/>
  <c r="L272" i="1" s="1"/>
  <c r="G271" i="1"/>
  <c r="K271" i="1" s="1"/>
  <c r="L271" i="1" s="1"/>
  <c r="G270" i="1"/>
  <c r="K270" i="1" s="1"/>
  <c r="L270" i="1" s="1"/>
  <c r="G269" i="1"/>
  <c r="K269" i="1" s="1"/>
  <c r="L269" i="1" s="1"/>
  <c r="G268" i="1"/>
  <c r="K268" i="1" s="1"/>
  <c r="L268" i="1" s="1"/>
  <c r="G267" i="1"/>
  <c r="K267" i="1" s="1"/>
  <c r="L267" i="1" s="1"/>
  <c r="G266" i="1"/>
  <c r="K266" i="1" s="1"/>
  <c r="L266" i="1" s="1"/>
  <c r="G265" i="1"/>
  <c r="K265" i="1" s="1"/>
  <c r="L265" i="1" s="1"/>
  <c r="G264" i="1"/>
  <c r="K264" i="1" s="1"/>
  <c r="L264" i="1" s="1"/>
  <c r="G263" i="1"/>
  <c r="K263" i="1" s="1"/>
  <c r="L263" i="1" s="1"/>
  <c r="G262" i="1"/>
  <c r="K262" i="1" s="1"/>
  <c r="L262" i="1" s="1"/>
  <c r="G261" i="1"/>
  <c r="K261" i="1" s="1"/>
  <c r="L261" i="1" s="1"/>
  <c r="G260" i="1"/>
  <c r="K260" i="1" s="1"/>
  <c r="L260" i="1" s="1"/>
  <c r="G259" i="1"/>
  <c r="K259" i="1" s="1"/>
  <c r="L259" i="1" s="1"/>
  <c r="G258" i="1"/>
  <c r="K258" i="1" s="1"/>
  <c r="L258" i="1" s="1"/>
  <c r="G257" i="1"/>
  <c r="K257" i="1" s="1"/>
  <c r="L257" i="1" s="1"/>
  <c r="G256" i="1"/>
  <c r="K256" i="1" s="1"/>
  <c r="L256" i="1" s="1"/>
  <c r="G255" i="1"/>
  <c r="K255" i="1" s="1"/>
  <c r="L255" i="1" s="1"/>
  <c r="G254" i="1"/>
  <c r="K254" i="1" s="1"/>
  <c r="L254" i="1" s="1"/>
  <c r="G253" i="1"/>
  <c r="K253" i="1" s="1"/>
  <c r="L253" i="1" s="1"/>
  <c r="G252" i="1"/>
  <c r="K252" i="1" s="1"/>
  <c r="L252" i="1" s="1"/>
  <c r="G251" i="1"/>
  <c r="K251" i="1" s="1"/>
  <c r="L251" i="1" s="1"/>
  <c r="G250" i="1"/>
  <c r="K250" i="1" s="1"/>
  <c r="L250" i="1" s="1"/>
  <c r="G249" i="1"/>
  <c r="K249" i="1" s="1"/>
  <c r="L249" i="1" s="1"/>
  <c r="G248" i="1"/>
  <c r="K248" i="1" s="1"/>
  <c r="L248" i="1" s="1"/>
  <c r="G247" i="1"/>
  <c r="K247" i="1" s="1"/>
  <c r="L247" i="1" s="1"/>
  <c r="G246" i="1"/>
  <c r="K246" i="1" s="1"/>
  <c r="L246" i="1" s="1"/>
  <c r="G245" i="1"/>
  <c r="K245" i="1" s="1"/>
  <c r="L245" i="1" s="1"/>
  <c r="G244" i="1"/>
  <c r="K244" i="1" s="1"/>
  <c r="L244" i="1" s="1"/>
  <c r="G243" i="1"/>
  <c r="K243" i="1" s="1"/>
  <c r="L243" i="1" s="1"/>
  <c r="G242" i="1"/>
  <c r="K242" i="1" s="1"/>
  <c r="L242" i="1" s="1"/>
  <c r="G241" i="1"/>
  <c r="K241" i="1" s="1"/>
  <c r="L241" i="1" s="1"/>
  <c r="G240" i="1"/>
  <c r="K240" i="1" s="1"/>
  <c r="L240" i="1" s="1"/>
  <c r="G239" i="1"/>
  <c r="K239" i="1" s="1"/>
  <c r="L239" i="1" s="1"/>
  <c r="G238" i="1"/>
  <c r="K238" i="1" s="1"/>
  <c r="L238" i="1" s="1"/>
  <c r="G237" i="1"/>
  <c r="K237" i="1" s="1"/>
  <c r="L237" i="1" s="1"/>
  <c r="G236" i="1"/>
  <c r="K236" i="1" s="1"/>
  <c r="L236" i="1" s="1"/>
  <c r="G235" i="1"/>
  <c r="K235" i="1" s="1"/>
  <c r="L235" i="1" s="1"/>
  <c r="G234" i="1"/>
  <c r="K234" i="1" s="1"/>
  <c r="L234" i="1" s="1"/>
  <c r="G233" i="1"/>
  <c r="K233" i="1" s="1"/>
  <c r="L233" i="1" s="1"/>
  <c r="G232" i="1"/>
  <c r="K232" i="1" s="1"/>
  <c r="L232" i="1" s="1"/>
  <c r="G231" i="1"/>
  <c r="K231" i="1" s="1"/>
  <c r="L231" i="1" s="1"/>
  <c r="G230" i="1"/>
  <c r="K230" i="1" s="1"/>
  <c r="L230" i="1" s="1"/>
  <c r="G229" i="1"/>
  <c r="K229" i="1" s="1"/>
  <c r="L229" i="1" s="1"/>
  <c r="G228" i="1"/>
  <c r="K228" i="1" s="1"/>
  <c r="L228" i="1" s="1"/>
  <c r="G227" i="1"/>
  <c r="K227" i="1" s="1"/>
  <c r="L227" i="1" s="1"/>
  <c r="G226" i="1"/>
  <c r="K226" i="1" s="1"/>
  <c r="L226" i="1" s="1"/>
  <c r="G225" i="1"/>
  <c r="K225" i="1" s="1"/>
  <c r="L225" i="1" s="1"/>
  <c r="G224" i="1"/>
  <c r="K224" i="1" s="1"/>
  <c r="L224" i="1" s="1"/>
  <c r="G223" i="1"/>
  <c r="K223" i="1" s="1"/>
  <c r="L223" i="1" s="1"/>
  <c r="G222" i="1"/>
  <c r="K222" i="1" s="1"/>
  <c r="L222" i="1" s="1"/>
  <c r="G221" i="1"/>
  <c r="K221" i="1" s="1"/>
  <c r="L221" i="1" s="1"/>
  <c r="G220" i="1"/>
  <c r="K220" i="1" s="1"/>
  <c r="L220" i="1" s="1"/>
  <c r="G219" i="1"/>
  <c r="K219" i="1" s="1"/>
  <c r="L219" i="1" s="1"/>
  <c r="G218" i="1"/>
  <c r="K218" i="1" s="1"/>
  <c r="L218" i="1" s="1"/>
  <c r="G217" i="1"/>
  <c r="K217" i="1" s="1"/>
  <c r="L217" i="1" s="1"/>
  <c r="G216" i="1"/>
  <c r="K216" i="1" s="1"/>
  <c r="L216" i="1" s="1"/>
  <c r="G215" i="1"/>
  <c r="K215" i="1" s="1"/>
  <c r="L215" i="1" s="1"/>
  <c r="G214" i="1"/>
  <c r="K214" i="1" s="1"/>
  <c r="L214" i="1" s="1"/>
  <c r="G213" i="1"/>
  <c r="K213" i="1" s="1"/>
  <c r="L213" i="1" s="1"/>
  <c r="G212" i="1"/>
  <c r="K212" i="1" s="1"/>
  <c r="L212" i="1" s="1"/>
  <c r="G211" i="1"/>
  <c r="K211" i="1" s="1"/>
  <c r="L211" i="1" s="1"/>
  <c r="G210" i="1"/>
  <c r="K210" i="1" s="1"/>
  <c r="L210" i="1" s="1"/>
  <c r="G209" i="1"/>
  <c r="K209" i="1" s="1"/>
  <c r="L209" i="1" s="1"/>
  <c r="G208" i="1"/>
  <c r="K208" i="1" s="1"/>
  <c r="L208" i="1" s="1"/>
  <c r="G207" i="1"/>
  <c r="K207" i="1" s="1"/>
  <c r="L207" i="1" s="1"/>
  <c r="G206" i="1"/>
  <c r="K206" i="1" s="1"/>
  <c r="L206" i="1" s="1"/>
  <c r="G205" i="1"/>
  <c r="K205" i="1" s="1"/>
  <c r="L205" i="1" s="1"/>
  <c r="G204" i="1"/>
  <c r="K204" i="1" s="1"/>
  <c r="L204" i="1" s="1"/>
  <c r="G203" i="1"/>
  <c r="K203" i="1" s="1"/>
  <c r="L203" i="1" s="1"/>
  <c r="G202" i="1"/>
  <c r="K202" i="1" s="1"/>
  <c r="L202" i="1" s="1"/>
  <c r="G201" i="1"/>
  <c r="K201" i="1" s="1"/>
  <c r="L201" i="1" s="1"/>
  <c r="G200" i="1"/>
  <c r="K200" i="1" s="1"/>
  <c r="L200" i="1" s="1"/>
  <c r="G199" i="1"/>
  <c r="K199" i="1" s="1"/>
  <c r="L199" i="1" s="1"/>
  <c r="G198" i="1"/>
  <c r="K198" i="1" s="1"/>
  <c r="L198" i="1" s="1"/>
  <c r="G197" i="1"/>
  <c r="K197" i="1" s="1"/>
  <c r="L197" i="1" s="1"/>
  <c r="G196" i="1"/>
  <c r="K196" i="1" s="1"/>
  <c r="L196" i="1" s="1"/>
  <c r="G195" i="1"/>
  <c r="K195" i="1" s="1"/>
  <c r="L195" i="1" s="1"/>
  <c r="G194" i="1"/>
  <c r="K194" i="1" s="1"/>
  <c r="L194" i="1" s="1"/>
  <c r="G193" i="1"/>
  <c r="K193" i="1" s="1"/>
  <c r="L193" i="1" s="1"/>
  <c r="G192" i="1"/>
  <c r="K192" i="1" s="1"/>
  <c r="L192" i="1" s="1"/>
  <c r="G191" i="1"/>
  <c r="K191" i="1" s="1"/>
  <c r="L191" i="1" s="1"/>
  <c r="G190" i="1"/>
  <c r="K190" i="1" s="1"/>
  <c r="L190" i="1" s="1"/>
  <c r="G189" i="1"/>
  <c r="K189" i="1" s="1"/>
  <c r="L189" i="1" s="1"/>
  <c r="G188" i="1"/>
  <c r="K188" i="1" s="1"/>
  <c r="L188" i="1" s="1"/>
  <c r="G187" i="1"/>
  <c r="K187" i="1" s="1"/>
  <c r="L187" i="1" s="1"/>
  <c r="G186" i="1"/>
  <c r="K186" i="1" s="1"/>
  <c r="L186" i="1" s="1"/>
  <c r="G185" i="1"/>
  <c r="K185" i="1" s="1"/>
  <c r="L185" i="1" s="1"/>
  <c r="G184" i="1"/>
  <c r="K184" i="1" s="1"/>
  <c r="L184" i="1" s="1"/>
  <c r="G183" i="1"/>
  <c r="K183" i="1" s="1"/>
  <c r="L183" i="1" s="1"/>
  <c r="G181" i="1"/>
  <c r="K181" i="1" s="1"/>
  <c r="L181" i="1" s="1"/>
  <c r="G179" i="1"/>
  <c r="K179" i="1" s="1"/>
  <c r="L179" i="1" s="1"/>
  <c r="G177" i="1"/>
  <c r="K177" i="1" s="1"/>
  <c r="L177" i="1" s="1"/>
  <c r="G175" i="1"/>
  <c r="K175" i="1" s="1"/>
  <c r="L175" i="1" s="1"/>
  <c r="G173" i="1"/>
  <c r="K173" i="1" s="1"/>
  <c r="L173" i="1" s="1"/>
  <c r="G171" i="1"/>
  <c r="K171" i="1" s="1"/>
  <c r="L171" i="1" s="1"/>
  <c r="G170" i="1"/>
  <c r="K170" i="1" s="1"/>
  <c r="L170" i="1" s="1"/>
  <c r="G168" i="1"/>
  <c r="K168" i="1" s="1"/>
  <c r="L168" i="1" s="1"/>
  <c r="G167" i="1"/>
  <c r="K167" i="1" s="1"/>
  <c r="L167" i="1" s="1"/>
  <c r="G163" i="1"/>
  <c r="K163" i="1" s="1"/>
  <c r="L163" i="1" s="1"/>
  <c r="G162" i="1"/>
  <c r="K162" i="1" s="1"/>
  <c r="L162" i="1" s="1"/>
  <c r="G161" i="1"/>
  <c r="K161" i="1" s="1"/>
  <c r="L161" i="1" s="1"/>
  <c r="G159" i="1"/>
  <c r="K159" i="1" s="1"/>
  <c r="L159" i="1" s="1"/>
  <c r="G158" i="1"/>
  <c r="K158" i="1" s="1"/>
  <c r="L158" i="1" s="1"/>
  <c r="G155" i="1"/>
  <c r="K155" i="1" s="1"/>
  <c r="L155" i="1" s="1"/>
  <c r="G153" i="1"/>
  <c r="K153" i="1" s="1"/>
  <c r="L153" i="1" s="1"/>
  <c r="G151" i="1"/>
  <c r="K151" i="1" s="1"/>
  <c r="L151" i="1" s="1"/>
  <c r="G150" i="1"/>
  <c r="K150" i="1" s="1"/>
  <c r="L150" i="1" s="1"/>
  <c r="G149" i="1"/>
  <c r="K149" i="1" s="1"/>
  <c r="L149" i="1" s="1"/>
  <c r="G147" i="1"/>
  <c r="K147" i="1" s="1"/>
  <c r="L147" i="1" s="1"/>
  <c r="G146" i="1"/>
  <c r="K146" i="1" s="1"/>
  <c r="L146" i="1" s="1"/>
  <c r="G145" i="1"/>
  <c r="K145" i="1" s="1"/>
  <c r="L145" i="1" s="1"/>
  <c r="G144" i="1"/>
  <c r="K144" i="1" s="1"/>
  <c r="L144" i="1" s="1"/>
  <c r="G143" i="1"/>
  <c r="K143" i="1" s="1"/>
  <c r="L143" i="1" s="1"/>
  <c r="G142" i="1"/>
  <c r="K142" i="1" s="1"/>
  <c r="L142" i="1" s="1"/>
  <c r="G138" i="1"/>
  <c r="K138" i="1" s="1"/>
  <c r="L138" i="1" s="1"/>
  <c r="G137" i="1"/>
  <c r="K137" i="1" s="1"/>
  <c r="L137" i="1" s="1"/>
  <c r="G136" i="1"/>
  <c r="K136" i="1" s="1"/>
  <c r="L136" i="1" s="1"/>
  <c r="G135" i="1"/>
  <c r="K135" i="1" s="1"/>
  <c r="L135" i="1" s="1"/>
  <c r="G134" i="1"/>
  <c r="K134" i="1" s="1"/>
  <c r="L134" i="1" s="1"/>
  <c r="G133" i="1"/>
  <c r="K133" i="1" s="1"/>
  <c r="L133" i="1" s="1"/>
  <c r="G132" i="1"/>
  <c r="K132" i="1" s="1"/>
  <c r="L132" i="1" s="1"/>
  <c r="G131" i="1"/>
  <c r="K131" i="1" s="1"/>
  <c r="L131" i="1" s="1"/>
  <c r="G130" i="1"/>
  <c r="K130" i="1" s="1"/>
  <c r="L130" i="1" s="1"/>
  <c r="G129" i="1"/>
  <c r="K129" i="1" s="1"/>
  <c r="L129" i="1" s="1"/>
  <c r="G128" i="1"/>
  <c r="K128" i="1" s="1"/>
  <c r="L128" i="1" s="1"/>
  <c r="G127" i="1"/>
  <c r="K127" i="1" s="1"/>
  <c r="L127" i="1" s="1"/>
  <c r="G126" i="1"/>
  <c r="K126" i="1" s="1"/>
  <c r="L126" i="1" s="1"/>
  <c r="G125" i="1"/>
  <c r="K125" i="1" s="1"/>
  <c r="L125" i="1" s="1"/>
  <c r="G124" i="1"/>
  <c r="K124" i="1" s="1"/>
  <c r="L124" i="1" s="1"/>
  <c r="G123" i="1"/>
  <c r="K123" i="1" s="1"/>
  <c r="L123" i="1" s="1"/>
  <c r="G122" i="1"/>
  <c r="K122" i="1" s="1"/>
  <c r="L122" i="1" s="1"/>
  <c r="G121" i="1"/>
  <c r="K121" i="1" s="1"/>
  <c r="L121" i="1" s="1"/>
  <c r="G120" i="1"/>
  <c r="K120" i="1" s="1"/>
  <c r="L120" i="1" s="1"/>
  <c r="G119" i="1"/>
  <c r="K119" i="1" s="1"/>
  <c r="L119" i="1" s="1"/>
  <c r="G118" i="1"/>
  <c r="K118" i="1" s="1"/>
  <c r="L118" i="1" s="1"/>
  <c r="G117" i="1"/>
  <c r="K117" i="1" s="1"/>
  <c r="L117" i="1" s="1"/>
  <c r="G116" i="1"/>
  <c r="K116" i="1" s="1"/>
  <c r="L116" i="1" s="1"/>
  <c r="G115" i="1"/>
  <c r="K115" i="1" s="1"/>
  <c r="L115" i="1" s="1"/>
  <c r="G114" i="1"/>
  <c r="K114" i="1" s="1"/>
  <c r="L114" i="1" s="1"/>
  <c r="G113" i="1"/>
  <c r="K113" i="1" s="1"/>
  <c r="L113" i="1" s="1"/>
  <c r="G109" i="1"/>
  <c r="K109" i="1" s="1"/>
  <c r="L109" i="1" s="1"/>
  <c r="G108" i="1"/>
  <c r="K108" i="1" s="1"/>
  <c r="L108" i="1" s="1"/>
  <c r="G107" i="1"/>
  <c r="K107" i="1" s="1"/>
  <c r="L107" i="1" s="1"/>
  <c r="G106" i="1"/>
  <c r="K106" i="1" s="1"/>
  <c r="L106" i="1" s="1"/>
  <c r="G105" i="1"/>
  <c r="K105" i="1" s="1"/>
  <c r="L105" i="1" s="1"/>
  <c r="G104" i="1"/>
  <c r="K104" i="1" s="1"/>
  <c r="L104" i="1" s="1"/>
  <c r="G103" i="1"/>
  <c r="K103" i="1" s="1"/>
  <c r="L103" i="1" s="1"/>
  <c r="G102" i="1"/>
  <c r="K102" i="1" s="1"/>
  <c r="L102" i="1" s="1"/>
  <c r="G101" i="1"/>
  <c r="K101" i="1" s="1"/>
  <c r="L101" i="1" s="1"/>
  <c r="G100" i="1"/>
  <c r="K100" i="1" s="1"/>
  <c r="L100" i="1" s="1"/>
  <c r="G99" i="1"/>
  <c r="K99" i="1" s="1"/>
  <c r="L99" i="1" s="1"/>
  <c r="G98" i="1"/>
  <c r="K98" i="1" s="1"/>
  <c r="L98" i="1" s="1"/>
  <c r="G97" i="1"/>
  <c r="K97" i="1" s="1"/>
  <c r="L97" i="1" s="1"/>
  <c r="G96" i="1"/>
  <c r="K96" i="1" s="1"/>
  <c r="L96" i="1" s="1"/>
  <c r="G95" i="1"/>
  <c r="K95" i="1" s="1"/>
  <c r="L95" i="1" s="1"/>
  <c r="G94" i="1"/>
  <c r="K94" i="1" s="1"/>
  <c r="L94" i="1" s="1"/>
  <c r="G93" i="1"/>
  <c r="K93" i="1" s="1"/>
  <c r="L93" i="1" s="1"/>
  <c r="G92" i="1"/>
  <c r="K92" i="1" s="1"/>
  <c r="L92" i="1" s="1"/>
  <c r="G91" i="1"/>
  <c r="K91" i="1" s="1"/>
  <c r="L91" i="1" s="1"/>
  <c r="G90" i="1"/>
  <c r="K90" i="1" s="1"/>
  <c r="L90" i="1" s="1"/>
  <c r="G89" i="1"/>
  <c r="K89" i="1" s="1"/>
  <c r="L89" i="1" s="1"/>
  <c r="G88" i="1"/>
  <c r="K88" i="1" s="1"/>
  <c r="L88" i="1" s="1"/>
  <c r="G87" i="1"/>
  <c r="K87" i="1" s="1"/>
  <c r="L87" i="1" s="1"/>
  <c r="G86" i="1"/>
  <c r="K86" i="1" s="1"/>
  <c r="L86" i="1" s="1"/>
  <c r="G85" i="1"/>
  <c r="K85" i="1" s="1"/>
  <c r="L85" i="1" s="1"/>
  <c r="G84" i="1"/>
  <c r="K84" i="1" s="1"/>
  <c r="L84" i="1" s="1"/>
  <c r="G83" i="1"/>
  <c r="K83" i="1" s="1"/>
  <c r="L83" i="1" s="1"/>
  <c r="G82" i="1"/>
  <c r="K82" i="1" s="1"/>
  <c r="L82" i="1" s="1"/>
  <c r="G81" i="1"/>
  <c r="K81" i="1" s="1"/>
  <c r="L81" i="1" s="1"/>
  <c r="G80" i="1"/>
  <c r="K80" i="1" s="1"/>
  <c r="L80" i="1" s="1"/>
  <c r="G79" i="1"/>
  <c r="K79" i="1" s="1"/>
  <c r="L79" i="1" s="1"/>
  <c r="G78" i="1"/>
  <c r="K78" i="1" s="1"/>
  <c r="L78" i="1" s="1"/>
  <c r="G77" i="1"/>
  <c r="K77" i="1" s="1"/>
  <c r="L77" i="1" s="1"/>
  <c r="G76" i="1"/>
  <c r="K76" i="1" s="1"/>
  <c r="L76" i="1" s="1"/>
  <c r="G75" i="1"/>
  <c r="K75" i="1" s="1"/>
  <c r="L75" i="1" s="1"/>
  <c r="G74" i="1"/>
  <c r="K74" i="1" s="1"/>
  <c r="L74" i="1" s="1"/>
  <c r="G73" i="1"/>
  <c r="K73" i="1" s="1"/>
  <c r="L73" i="1" s="1"/>
  <c r="G72" i="1"/>
  <c r="K72" i="1" s="1"/>
  <c r="L72" i="1" s="1"/>
  <c r="G71" i="1"/>
  <c r="K71" i="1" s="1"/>
  <c r="L71" i="1" s="1"/>
  <c r="G70" i="1"/>
  <c r="K70" i="1" s="1"/>
  <c r="L70" i="1" s="1"/>
  <c r="G69" i="1"/>
  <c r="K69" i="1" s="1"/>
  <c r="L69" i="1" s="1"/>
  <c r="G68" i="1"/>
  <c r="K68" i="1" s="1"/>
  <c r="L68" i="1" s="1"/>
  <c r="G67" i="1"/>
  <c r="K67" i="1" s="1"/>
  <c r="L67" i="1" s="1"/>
  <c r="G66" i="1"/>
  <c r="K66" i="1" s="1"/>
  <c r="L66" i="1" s="1"/>
  <c r="G65" i="1"/>
  <c r="K65" i="1" s="1"/>
  <c r="L65" i="1" s="1"/>
  <c r="G64" i="1"/>
  <c r="K64" i="1" s="1"/>
  <c r="L64" i="1" s="1"/>
  <c r="G63" i="1"/>
  <c r="K63" i="1" s="1"/>
  <c r="L63" i="1" s="1"/>
  <c r="G62" i="1"/>
  <c r="K62" i="1" s="1"/>
  <c r="L62" i="1" s="1"/>
  <c r="G61" i="1"/>
  <c r="K61" i="1" s="1"/>
  <c r="L61" i="1" s="1"/>
  <c r="G60" i="1"/>
  <c r="K60" i="1" s="1"/>
  <c r="L60" i="1" s="1"/>
  <c r="G59" i="1"/>
  <c r="K59" i="1" s="1"/>
  <c r="L59" i="1" s="1"/>
  <c r="G58" i="1"/>
  <c r="K58" i="1" s="1"/>
  <c r="L58" i="1" s="1"/>
  <c r="G57" i="1"/>
  <c r="K57" i="1" s="1"/>
  <c r="L57" i="1" s="1"/>
  <c r="G56" i="1"/>
  <c r="K56" i="1" s="1"/>
  <c r="L56" i="1" s="1"/>
  <c r="G55" i="1"/>
  <c r="K55" i="1" s="1"/>
  <c r="L55" i="1" s="1"/>
  <c r="G54" i="1"/>
  <c r="K54" i="1" s="1"/>
  <c r="L54" i="1" s="1"/>
  <c r="G53" i="1"/>
  <c r="K53" i="1" s="1"/>
  <c r="L53" i="1" s="1"/>
  <c r="G52" i="1"/>
  <c r="K52" i="1" s="1"/>
  <c r="L52" i="1" s="1"/>
  <c r="G51" i="1"/>
  <c r="K51" i="1" s="1"/>
  <c r="L51" i="1" s="1"/>
  <c r="G50" i="1"/>
  <c r="K50" i="1" s="1"/>
  <c r="L50" i="1" s="1"/>
  <c r="G49" i="1"/>
  <c r="K49" i="1" s="1"/>
  <c r="L49" i="1" s="1"/>
  <c r="G48" i="1"/>
  <c r="K48" i="1" s="1"/>
  <c r="L48" i="1" s="1"/>
  <c r="G47" i="1"/>
  <c r="K47" i="1" s="1"/>
  <c r="L47" i="1" s="1"/>
  <c r="G46" i="1"/>
  <c r="K46" i="1" s="1"/>
  <c r="L46" i="1" s="1"/>
  <c r="G45" i="1"/>
  <c r="K45" i="1" s="1"/>
  <c r="L45" i="1" s="1"/>
  <c r="G44" i="1"/>
  <c r="K44" i="1" s="1"/>
  <c r="L44" i="1" s="1"/>
  <c r="G43" i="1"/>
  <c r="K43" i="1" s="1"/>
  <c r="L43" i="1" s="1"/>
  <c r="G42" i="1"/>
  <c r="K42" i="1" s="1"/>
  <c r="L42" i="1" s="1"/>
  <c r="G41" i="1"/>
  <c r="K41" i="1" s="1"/>
  <c r="L41" i="1" s="1"/>
  <c r="G40" i="1"/>
  <c r="K40" i="1" s="1"/>
  <c r="L40" i="1" s="1"/>
  <c r="G39" i="1"/>
  <c r="K39" i="1" s="1"/>
  <c r="L39" i="1" s="1"/>
  <c r="G38" i="1"/>
  <c r="K38" i="1" s="1"/>
  <c r="L38" i="1" s="1"/>
  <c r="G37" i="1"/>
  <c r="K37" i="1" s="1"/>
  <c r="L37" i="1" s="1"/>
  <c r="G36" i="1"/>
  <c r="K36" i="1" s="1"/>
  <c r="L36" i="1" s="1"/>
  <c r="G35" i="1"/>
  <c r="K35" i="1" s="1"/>
  <c r="L35" i="1" s="1"/>
  <c r="G34" i="1"/>
  <c r="K34" i="1" s="1"/>
  <c r="L34" i="1" s="1"/>
  <c r="G33" i="1"/>
  <c r="K33" i="1" s="1"/>
  <c r="L33" i="1" s="1"/>
  <c r="G32" i="1"/>
  <c r="K32" i="1" s="1"/>
  <c r="L32" i="1" s="1"/>
  <c r="G31" i="1"/>
  <c r="K31" i="1" s="1"/>
  <c r="L31" i="1" s="1"/>
  <c r="G30" i="1"/>
  <c r="K30" i="1" s="1"/>
  <c r="L30" i="1" s="1"/>
  <c r="G29" i="1"/>
  <c r="K29" i="1" s="1"/>
  <c r="L29" i="1" s="1"/>
  <c r="G28" i="1"/>
  <c r="K28" i="1" s="1"/>
  <c r="L28" i="1" s="1"/>
  <c r="G27" i="1"/>
  <c r="K27" i="1" s="1"/>
  <c r="L27" i="1" s="1"/>
  <c r="G26" i="1"/>
  <c r="K26" i="1" s="1"/>
  <c r="L26" i="1" s="1"/>
  <c r="G25" i="1"/>
  <c r="K25" i="1" s="1"/>
  <c r="L25" i="1" s="1"/>
  <c r="G24" i="1"/>
  <c r="K24" i="1" s="1"/>
  <c r="L24" i="1" s="1"/>
  <c r="G23" i="1"/>
  <c r="K23" i="1" s="1"/>
  <c r="L23" i="1" s="1"/>
  <c r="G22" i="1"/>
  <c r="K22" i="1" s="1"/>
  <c r="L22" i="1" s="1"/>
  <c r="G21" i="1"/>
  <c r="K21" i="1" s="1"/>
  <c r="L21" i="1" s="1"/>
  <c r="G20" i="1"/>
  <c r="K20" i="1" s="1"/>
  <c r="L20" i="1" s="1"/>
  <c r="G19" i="1"/>
  <c r="K19" i="1" s="1"/>
  <c r="L19" i="1" s="1"/>
  <c r="G18" i="1"/>
  <c r="K18" i="1" s="1"/>
  <c r="L18" i="1" s="1"/>
  <c r="G17" i="1"/>
  <c r="K17" i="1" s="1"/>
  <c r="L17" i="1" s="1"/>
  <c r="G16" i="1"/>
  <c r="K16" i="1" s="1"/>
  <c r="L16" i="1" s="1"/>
  <c r="G15" i="1"/>
  <c r="K15" i="1" s="1"/>
  <c r="L15" i="1" s="1"/>
  <c r="G14" i="1"/>
  <c r="K14" i="1" s="1"/>
  <c r="L14" i="1" s="1"/>
  <c r="G13" i="1"/>
  <c r="K13" i="1" s="1"/>
  <c r="L13" i="1" s="1"/>
  <c r="G12" i="1"/>
  <c r="K12" i="1" s="1"/>
  <c r="L12" i="1" s="1"/>
  <c r="G11" i="1"/>
  <c r="K11" i="1" s="1"/>
  <c r="L11" i="1" s="1"/>
  <c r="G10" i="1"/>
  <c r="K10" i="1" s="1"/>
  <c r="L10" i="1" s="1"/>
  <c r="J5" i="1" a="1"/>
  <c r="J5" i="1" s="1"/>
  <c r="K5" i="1" s="1"/>
  <c r="L5" i="1" s="1"/>
  <c r="J9" i="1" a="1"/>
  <c r="J9" i="1" s="1"/>
  <c r="K9" i="1" s="1"/>
  <c r="L9" i="1" s="1"/>
  <c r="J8" i="1" a="1"/>
  <c r="J8" i="1" s="1"/>
  <c r="K8" i="1" s="1"/>
  <c r="L8" i="1" s="1"/>
  <c r="J7" i="1" a="1"/>
  <c r="J7" i="1" s="1"/>
  <c r="K7" i="1" s="1"/>
  <c r="L7" i="1" s="1"/>
  <c r="J6" i="1" a="1"/>
  <c r="J6" i="1" s="1"/>
  <c r="K6" i="1" s="1"/>
  <c r="L6" i="1" s="1"/>
  <c r="AS399" i="1"/>
  <c r="AT399" i="1" s="1"/>
  <c r="AS398" i="1"/>
  <c r="AT398" i="1" s="1"/>
  <c r="AS397" i="1"/>
  <c r="AT397" i="1" s="1"/>
  <c r="AS396" i="1"/>
  <c r="AT396" i="1" s="1"/>
  <c r="AS395" i="1"/>
  <c r="AT395" i="1" s="1"/>
  <c r="AS394" i="1"/>
  <c r="AT394" i="1" s="1"/>
  <c r="AS141" i="1"/>
  <c r="AT141" i="1" s="1"/>
  <c r="AS140" i="1"/>
  <c r="AT140" i="1" s="1"/>
  <c r="AS139" i="1"/>
  <c r="AT139" i="1" s="1"/>
  <c r="AS112" i="1"/>
  <c r="AT112" i="1" s="1"/>
  <c r="AS111" i="1"/>
  <c r="AT111" i="1" s="1"/>
  <c r="AS110" i="1"/>
  <c r="AT110" i="1" s="1"/>
  <c r="AG5" i="1"/>
  <c r="AF5" i="1"/>
  <c r="AH5" i="1" s="1"/>
  <c r="I182" i="1"/>
  <c r="J182" i="1" s="1" a="1"/>
  <c r="J182" i="1" s="1"/>
  <c r="K182" i="1" s="1"/>
  <c r="L182" i="1" s="1"/>
  <c r="AS182" i="1"/>
  <c r="AT182" i="1" s="1"/>
  <c r="I180" i="1"/>
  <c r="J180" i="1" s="1" a="1"/>
  <c r="J180" i="1" s="1"/>
  <c r="K180" i="1" s="1"/>
  <c r="L180" i="1" s="1"/>
  <c r="AS180" i="1"/>
  <c r="AT180" i="1" s="1"/>
  <c r="I178" i="1"/>
  <c r="J178" i="1" s="1" a="1"/>
  <c r="J178" i="1" s="1"/>
  <c r="K178" i="1" s="1"/>
  <c r="L178" i="1" s="1"/>
  <c r="AS178" i="1"/>
  <c r="AT178" i="1" s="1"/>
  <c r="I176" i="1"/>
  <c r="J176" i="1" s="1" a="1"/>
  <c r="J176" i="1" s="1"/>
  <c r="K176" i="1" s="1"/>
  <c r="L176" i="1" s="1"/>
  <c r="AS176" i="1"/>
  <c r="AT176" i="1" s="1"/>
  <c r="I174" i="1"/>
  <c r="J174" i="1" s="1" a="1"/>
  <c r="J174" i="1" s="1"/>
  <c r="K174" i="1" s="1"/>
  <c r="L174" i="1" s="1"/>
  <c r="AS174" i="1"/>
  <c r="AT174" i="1" s="1"/>
  <c r="I172" i="1"/>
  <c r="J172" i="1" s="1" a="1"/>
  <c r="J172" i="1" s="1"/>
  <c r="K172" i="1" s="1"/>
  <c r="L172" i="1" s="1"/>
  <c r="AS172" i="1"/>
  <c r="AT172" i="1" s="1"/>
  <c r="I169" i="1"/>
  <c r="J169" i="1" s="1" a="1"/>
  <c r="J169" i="1" s="1"/>
  <c r="K169" i="1" s="1"/>
  <c r="L169" i="1" s="1"/>
  <c r="AS169" i="1"/>
  <c r="AT169" i="1" s="1"/>
  <c r="I166" i="1"/>
  <c r="J166" i="1" s="1" a="1"/>
  <c r="J166" i="1" s="1"/>
  <c r="K166" i="1" s="1"/>
  <c r="L166" i="1" s="1"/>
  <c r="AS166" i="1"/>
  <c r="AT166" i="1" s="1"/>
  <c r="I165" i="1"/>
  <c r="J165" i="1" s="1" a="1"/>
  <c r="J165" i="1" s="1"/>
  <c r="K165" i="1" s="1"/>
  <c r="L165" i="1" s="1"/>
  <c r="AS165" i="1"/>
  <c r="AT165" i="1" s="1"/>
  <c r="I164" i="1"/>
  <c r="J164" i="1" s="1" a="1"/>
  <c r="J164" i="1" s="1"/>
  <c r="K164" i="1" s="1"/>
  <c r="L164" i="1" s="1"/>
  <c r="AS164" i="1"/>
  <c r="AT164" i="1" s="1"/>
  <c r="I160" i="1"/>
  <c r="J160" i="1" s="1" a="1"/>
  <c r="J160" i="1" s="1"/>
  <c r="K160" i="1" s="1"/>
  <c r="L160" i="1" s="1"/>
  <c r="AS160" i="1"/>
  <c r="AT160" i="1" s="1"/>
  <c r="I157" i="1"/>
  <c r="J157" i="1" s="1" a="1"/>
  <c r="J157" i="1" s="1"/>
  <c r="K157" i="1" s="1"/>
  <c r="L157" i="1" s="1"/>
  <c r="AS157" i="1"/>
  <c r="AT157" i="1" s="1"/>
  <c r="I156" i="1"/>
  <c r="J156" i="1" s="1" a="1"/>
  <c r="J156" i="1" s="1"/>
  <c r="K156" i="1" s="1"/>
  <c r="L156" i="1" s="1"/>
  <c r="AS156" i="1"/>
  <c r="AT156" i="1" s="1"/>
  <c r="I154" i="1"/>
  <c r="J154" i="1" s="1" a="1"/>
  <c r="J154" i="1" s="1"/>
  <c r="K154" i="1" s="1"/>
  <c r="L154" i="1" s="1"/>
  <c r="AS154" i="1"/>
  <c r="AT154" i="1" s="1"/>
  <c r="I152" i="1"/>
  <c r="J152" i="1" s="1" a="1"/>
  <c r="J152" i="1" s="1"/>
  <c r="K152" i="1" s="1"/>
  <c r="L152" i="1" s="1"/>
  <c r="AS152" i="1"/>
  <c r="AT152" i="1" s="1"/>
  <c r="I148" i="1"/>
  <c r="J148" i="1" s="1" a="1"/>
  <c r="J148" i="1" s="1"/>
  <c r="K148" i="1" s="1"/>
  <c r="L148" i="1" s="1"/>
  <c r="AS148" i="1"/>
  <c r="AT148" i="1" s="1"/>
  <c r="AB5" i="1"/>
  <c r="AA5" i="1"/>
  <c r="AC5" i="1" s="1"/>
  <c r="W5" i="1"/>
  <c r="X5" i="1" s="1"/>
  <c r="R149" i="14" l="1"/>
  <c r="Q149" i="14" s="1"/>
  <c r="U147" i="12"/>
  <c r="T147" i="12" s="1"/>
  <c r="R153" i="14"/>
  <c r="Q153" i="14" s="1"/>
  <c r="U149" i="12"/>
  <c r="T149" i="12" s="1"/>
  <c r="R155" i="14"/>
  <c r="Q155" i="14" s="1"/>
  <c r="U151" i="12"/>
  <c r="T151" i="12" s="1"/>
  <c r="R157" i="14"/>
  <c r="Q157" i="14" s="1"/>
  <c r="U153" i="12"/>
  <c r="T153" i="12" s="1"/>
  <c r="R158" i="14"/>
  <c r="Q158" i="14" s="1"/>
  <c r="U154" i="12"/>
  <c r="T154" i="12" s="1"/>
  <c r="R161" i="14"/>
  <c r="Q161" i="14" s="1"/>
  <c r="U157" i="12"/>
  <c r="T157" i="12" s="1"/>
  <c r="R165" i="14"/>
  <c r="Q165" i="14" s="1"/>
  <c r="U161" i="12"/>
  <c r="T161" i="12" s="1"/>
  <c r="R166" i="14"/>
  <c r="Q166" i="14" s="1"/>
  <c r="U162" i="12"/>
  <c r="T162" i="12" s="1"/>
  <c r="R167" i="14"/>
  <c r="Q167" i="14" s="1"/>
  <c r="U163" i="12"/>
  <c r="T163" i="12" s="1"/>
  <c r="R170" i="14"/>
  <c r="Q170" i="14" s="1"/>
  <c r="U166" i="12"/>
  <c r="T166" i="12" s="1"/>
  <c r="R173" i="14"/>
  <c r="Q173" i="14" s="1"/>
  <c r="U169" i="12"/>
  <c r="T169" i="12" s="1"/>
  <c r="R175" i="14"/>
  <c r="Q175" i="14" s="1"/>
  <c r="U171" i="12"/>
  <c r="T171" i="12" s="1"/>
  <c r="R177" i="14"/>
  <c r="Q177" i="14" s="1"/>
  <c r="U173" i="12"/>
  <c r="T173" i="12" s="1"/>
  <c r="R179" i="14"/>
  <c r="Q179" i="14" s="1"/>
  <c r="U177" i="12"/>
  <c r="T177" i="12" s="1"/>
  <c r="R181" i="14"/>
  <c r="Q181" i="14" s="1"/>
  <c r="U179" i="12"/>
  <c r="T179" i="12" s="1"/>
  <c r="R183" i="14"/>
  <c r="Q183" i="14" s="1"/>
  <c r="U181" i="12"/>
  <c r="T181" i="12" s="1"/>
  <c r="R7" i="14"/>
  <c r="Q7" i="14" s="1"/>
  <c r="U32" i="12"/>
  <c r="T32" i="12" s="1"/>
  <c r="R8" i="14"/>
  <c r="Q8" i="14" s="1"/>
  <c r="U33" i="12"/>
  <c r="T33" i="12" s="1"/>
  <c r="R9" i="14"/>
  <c r="Q9" i="14" s="1"/>
  <c r="U7" i="12"/>
  <c r="T7" i="12" s="1"/>
  <c r="R10" i="14"/>
  <c r="Q10" i="14" s="1"/>
  <c r="U8" i="12"/>
  <c r="T8" i="12" s="1"/>
  <c r="U31" i="12"/>
  <c r="T31" i="12" s="1"/>
  <c r="R6" i="14"/>
  <c r="Q6" i="14" s="1"/>
  <c r="R11" i="14"/>
  <c r="Q11" i="14" s="1"/>
  <c r="U9" i="12"/>
  <c r="T9" i="12" s="1"/>
  <c r="R12" i="14"/>
  <c r="Q12" i="14" s="1"/>
  <c r="U10" i="12"/>
  <c r="T10" i="12" s="1"/>
  <c r="R13" i="14"/>
  <c r="Q13" i="14" s="1"/>
  <c r="U11" i="12"/>
  <c r="T11" i="12" s="1"/>
  <c r="R14" i="14"/>
  <c r="Q14" i="14" s="1"/>
  <c r="U12" i="12"/>
  <c r="T12" i="12" s="1"/>
  <c r="R15" i="14"/>
  <c r="Q15" i="14" s="1"/>
  <c r="U13" i="12"/>
  <c r="T13" i="12" s="1"/>
  <c r="R16" i="14"/>
  <c r="Q16" i="14" s="1"/>
  <c r="U14" i="12"/>
  <c r="T14" i="12" s="1"/>
  <c r="R17" i="14"/>
  <c r="Q17" i="14" s="1"/>
  <c r="U15" i="12"/>
  <c r="T15" i="12" s="1"/>
  <c r="R18" i="14"/>
  <c r="Q18" i="14" s="1"/>
  <c r="U16" i="12"/>
  <c r="T16" i="12" s="1"/>
  <c r="R19" i="14"/>
  <c r="Q19" i="14" s="1"/>
  <c r="U17" i="12"/>
  <c r="T17" i="12" s="1"/>
  <c r="R20" i="14"/>
  <c r="Q20" i="14" s="1"/>
  <c r="U18" i="12"/>
  <c r="T18" i="12" s="1"/>
  <c r="R21" i="14"/>
  <c r="Q21" i="14" s="1"/>
  <c r="U19" i="12"/>
  <c r="T19" i="12" s="1"/>
  <c r="R22" i="14"/>
  <c r="Q22" i="14" s="1"/>
  <c r="U20" i="12"/>
  <c r="T20" i="12" s="1"/>
  <c r="R23" i="14"/>
  <c r="Q23" i="14" s="1"/>
  <c r="U21" i="12"/>
  <c r="T21" i="12" s="1"/>
  <c r="R24" i="14"/>
  <c r="Q24" i="14" s="1"/>
  <c r="U22" i="12"/>
  <c r="T22" i="12" s="1"/>
  <c r="R25" i="14"/>
  <c r="Q25" i="14" s="1"/>
  <c r="U23" i="12"/>
  <c r="T23" i="12" s="1"/>
  <c r="R26" i="14"/>
  <c r="Q26" i="14" s="1"/>
  <c r="U24" i="12"/>
  <c r="T24" i="12" s="1"/>
  <c r="R27" i="14"/>
  <c r="Q27" i="14" s="1"/>
  <c r="U25" i="12"/>
  <c r="T25" i="12" s="1"/>
  <c r="R28" i="14"/>
  <c r="Q28" i="14" s="1"/>
  <c r="U26" i="12"/>
  <c r="T26" i="12" s="1"/>
  <c r="R29" i="14"/>
  <c r="Q29" i="14" s="1"/>
  <c r="U27" i="12"/>
  <c r="T27" i="12" s="1"/>
  <c r="R30" i="14"/>
  <c r="Q30" i="14" s="1"/>
  <c r="U28" i="12"/>
  <c r="T28" i="12" s="1"/>
  <c r="R31" i="14"/>
  <c r="Q31" i="14" s="1"/>
  <c r="U29" i="12"/>
  <c r="T29" i="12" s="1"/>
  <c r="R32" i="14"/>
  <c r="Q32" i="14" s="1"/>
  <c r="U30" i="12"/>
  <c r="T30" i="12" s="1"/>
  <c r="R33" i="14"/>
  <c r="Q33" i="14" s="1"/>
  <c r="U47" i="12"/>
  <c r="T47" i="12" s="1"/>
  <c r="R34" i="14"/>
  <c r="Q34" i="14" s="1"/>
  <c r="U48" i="12"/>
  <c r="T48" i="12" s="1"/>
  <c r="R35" i="14"/>
  <c r="Q35" i="14" s="1"/>
  <c r="U49" i="12"/>
  <c r="T49" i="12" s="1"/>
  <c r="R36" i="14"/>
  <c r="Q36" i="14" s="1"/>
  <c r="U34" i="12"/>
  <c r="T34" i="12" s="1"/>
  <c r="R37" i="14"/>
  <c r="Q37" i="14" s="1"/>
  <c r="U35" i="12"/>
  <c r="T35" i="12" s="1"/>
  <c r="R38" i="14"/>
  <c r="Q38" i="14" s="1"/>
  <c r="U36" i="12"/>
  <c r="T36" i="12" s="1"/>
  <c r="R39" i="14"/>
  <c r="Q39" i="14" s="1"/>
  <c r="U37" i="12"/>
  <c r="T37" i="12" s="1"/>
  <c r="R40" i="14"/>
  <c r="Q40" i="14" s="1"/>
  <c r="U38" i="12"/>
  <c r="T38" i="12" s="1"/>
  <c r="R41" i="14"/>
  <c r="Q41" i="14" s="1"/>
  <c r="U39" i="12"/>
  <c r="T39" i="12" s="1"/>
  <c r="R42" i="14"/>
  <c r="Q42" i="14" s="1"/>
  <c r="U40" i="12"/>
  <c r="T40" i="12" s="1"/>
  <c r="R43" i="14"/>
  <c r="Q43" i="14" s="1"/>
  <c r="U41" i="12"/>
  <c r="T41" i="12" s="1"/>
  <c r="R44" i="14"/>
  <c r="Q44" i="14" s="1"/>
  <c r="U42" i="12"/>
  <c r="T42" i="12" s="1"/>
  <c r="R45" i="14"/>
  <c r="Q45" i="14" s="1"/>
  <c r="U43" i="12"/>
  <c r="T43" i="12" s="1"/>
  <c r="R46" i="14"/>
  <c r="Q46" i="14" s="1"/>
  <c r="U44" i="12"/>
  <c r="T44" i="12" s="1"/>
  <c r="R47" i="14"/>
  <c r="Q47" i="14" s="1"/>
  <c r="U45" i="12"/>
  <c r="T45" i="12" s="1"/>
  <c r="R48" i="14"/>
  <c r="Q48" i="14" s="1"/>
  <c r="U46" i="12"/>
  <c r="T46" i="12" s="1"/>
  <c r="R49" i="14"/>
  <c r="Q49" i="14" s="1"/>
  <c r="U50" i="12"/>
  <c r="T50" i="12" s="1"/>
  <c r="R50" i="14"/>
  <c r="Q50" i="14" s="1"/>
  <c r="U51" i="12"/>
  <c r="T51" i="12" s="1"/>
  <c r="R51" i="14"/>
  <c r="Q51" i="14" s="1"/>
  <c r="U52" i="12"/>
  <c r="T52" i="12" s="1"/>
  <c r="R52" i="14"/>
  <c r="Q52" i="14" s="1"/>
  <c r="U53" i="12"/>
  <c r="T53" i="12" s="1"/>
  <c r="R53" i="14"/>
  <c r="Q53" i="14" s="1"/>
  <c r="U54" i="12"/>
  <c r="T54" i="12" s="1"/>
  <c r="R54" i="14"/>
  <c r="Q54" i="14" s="1"/>
  <c r="U55" i="12"/>
  <c r="T55" i="12" s="1"/>
  <c r="R55" i="14"/>
  <c r="Q55" i="14" s="1"/>
  <c r="U56" i="12"/>
  <c r="T56" i="12" s="1"/>
  <c r="R56" i="14"/>
  <c r="Q56" i="14" s="1"/>
  <c r="U57" i="12"/>
  <c r="T57" i="12" s="1"/>
  <c r="R57" i="14"/>
  <c r="Q57" i="14" s="1"/>
  <c r="U58" i="12"/>
  <c r="T58" i="12" s="1"/>
  <c r="R58" i="14"/>
  <c r="Q58" i="14" s="1"/>
  <c r="U59" i="12"/>
  <c r="T59" i="12" s="1"/>
  <c r="R59" i="14"/>
  <c r="Q59" i="14" s="1"/>
  <c r="U60" i="12"/>
  <c r="T60" i="12" s="1"/>
  <c r="R60" i="14"/>
  <c r="Q60" i="14" s="1"/>
  <c r="U61" i="12"/>
  <c r="T61" i="12" s="1"/>
  <c r="R61" i="14"/>
  <c r="Q61" i="14" s="1"/>
  <c r="U62" i="12"/>
  <c r="T62" i="12" s="1"/>
  <c r="R62" i="14"/>
  <c r="Q62" i="14" s="1"/>
  <c r="U63" i="12"/>
  <c r="T63" i="12" s="1"/>
  <c r="R63" i="14"/>
  <c r="Q63" i="14" s="1"/>
  <c r="U64" i="12"/>
  <c r="T64" i="12" s="1"/>
  <c r="R64" i="14"/>
  <c r="Q64" i="14" s="1"/>
  <c r="U65" i="12"/>
  <c r="T65" i="12" s="1"/>
  <c r="R65" i="14"/>
  <c r="Q65" i="14" s="1"/>
  <c r="U66" i="12"/>
  <c r="T66" i="12" s="1"/>
  <c r="R66" i="14"/>
  <c r="Q66" i="14" s="1"/>
  <c r="U67" i="12"/>
  <c r="T67" i="12" s="1"/>
  <c r="R67" i="14"/>
  <c r="Q67" i="14" s="1"/>
  <c r="U68" i="12"/>
  <c r="T68" i="12" s="1"/>
  <c r="R68" i="14"/>
  <c r="Q68" i="14" s="1"/>
  <c r="U69" i="12"/>
  <c r="T69" i="12" s="1"/>
  <c r="R69" i="14"/>
  <c r="Q69" i="14" s="1"/>
  <c r="U70" i="12"/>
  <c r="T70" i="12" s="1"/>
  <c r="R70" i="14"/>
  <c r="Q70" i="14" s="1"/>
  <c r="U71" i="12"/>
  <c r="T71" i="12" s="1"/>
  <c r="R71" i="14"/>
  <c r="Q71" i="14" s="1"/>
  <c r="U72" i="12"/>
  <c r="T72" i="12" s="1"/>
  <c r="R72" i="14"/>
  <c r="Q72" i="14" s="1"/>
  <c r="U73" i="12"/>
  <c r="T73" i="12" s="1"/>
  <c r="R73" i="14"/>
  <c r="Q73" i="14" s="1"/>
  <c r="U74" i="12"/>
  <c r="T74" i="12" s="1"/>
  <c r="R74" i="14"/>
  <c r="Q74" i="14" s="1"/>
  <c r="U75" i="12"/>
  <c r="T75" i="12" s="1"/>
  <c r="R75" i="14"/>
  <c r="Q75" i="14" s="1"/>
  <c r="U76" i="12"/>
  <c r="T76" i="12" s="1"/>
  <c r="R76" i="14"/>
  <c r="Q76" i="14" s="1"/>
  <c r="U77" i="12"/>
  <c r="T77" i="12" s="1"/>
  <c r="R77" i="14"/>
  <c r="Q77" i="14" s="1"/>
  <c r="U78" i="12"/>
  <c r="T78" i="12" s="1"/>
  <c r="R78" i="14"/>
  <c r="Q78" i="14" s="1"/>
  <c r="U79" i="12"/>
  <c r="T79" i="12" s="1"/>
  <c r="R79" i="14"/>
  <c r="Q79" i="14" s="1"/>
  <c r="U80" i="12"/>
  <c r="T80" i="12" s="1"/>
  <c r="R80" i="14"/>
  <c r="Q80" i="14" s="1"/>
  <c r="U81" i="12"/>
  <c r="T81" i="12" s="1"/>
  <c r="R81" i="14"/>
  <c r="Q81" i="14" s="1"/>
  <c r="U82" i="12"/>
  <c r="T82" i="12" s="1"/>
  <c r="R82" i="14"/>
  <c r="Q82" i="14" s="1"/>
  <c r="U83" i="12"/>
  <c r="T83" i="12" s="1"/>
  <c r="R83" i="14"/>
  <c r="Q83" i="14" s="1"/>
  <c r="U84" i="12"/>
  <c r="T84" i="12" s="1"/>
  <c r="R84" i="14"/>
  <c r="Q84" i="14" s="1"/>
  <c r="U85" i="12"/>
  <c r="T85" i="12" s="1"/>
  <c r="R85" i="14"/>
  <c r="Q85" i="14" s="1"/>
  <c r="U86" i="12"/>
  <c r="T86" i="12" s="1"/>
  <c r="R86" i="14"/>
  <c r="Q86" i="14" s="1"/>
  <c r="U87" i="12"/>
  <c r="T87" i="12" s="1"/>
  <c r="R87" i="14"/>
  <c r="Q87" i="14" s="1"/>
  <c r="U88" i="12"/>
  <c r="T88" i="12" s="1"/>
  <c r="R88" i="14"/>
  <c r="Q88" i="14" s="1"/>
  <c r="U89" i="12"/>
  <c r="T89" i="12" s="1"/>
  <c r="R89" i="14"/>
  <c r="Q89" i="14" s="1"/>
  <c r="U90" i="12"/>
  <c r="T90" i="12" s="1"/>
  <c r="R90" i="14"/>
  <c r="Q90" i="14" s="1"/>
  <c r="U91" i="12"/>
  <c r="T91" i="12" s="1"/>
  <c r="R91" i="14"/>
  <c r="Q91" i="14" s="1"/>
  <c r="U92" i="12"/>
  <c r="T92" i="12" s="1"/>
  <c r="R92" i="14"/>
  <c r="Q92" i="14" s="1"/>
  <c r="U93" i="12"/>
  <c r="T93" i="12" s="1"/>
  <c r="R93" i="14"/>
  <c r="Q93" i="14" s="1"/>
  <c r="U94" i="12"/>
  <c r="T94" i="12" s="1"/>
  <c r="R94" i="14"/>
  <c r="Q94" i="14" s="1"/>
  <c r="U95" i="12"/>
  <c r="T95" i="12" s="1"/>
  <c r="R95" i="14"/>
  <c r="Q95" i="14" s="1"/>
  <c r="U96" i="12"/>
  <c r="T96" i="12" s="1"/>
  <c r="R96" i="14"/>
  <c r="Q96" i="14" s="1"/>
  <c r="U97" i="12"/>
  <c r="T97" i="12" s="1"/>
  <c r="R97" i="14"/>
  <c r="Q97" i="14" s="1"/>
  <c r="U98" i="12"/>
  <c r="T98" i="12" s="1"/>
  <c r="R98" i="14"/>
  <c r="Q98" i="14" s="1"/>
  <c r="U99" i="12"/>
  <c r="T99" i="12" s="1"/>
  <c r="R99" i="14"/>
  <c r="Q99" i="14" s="1"/>
  <c r="U100" i="12"/>
  <c r="T100" i="12" s="1"/>
  <c r="R100" i="14"/>
  <c r="Q100" i="14" s="1"/>
  <c r="U101" i="12"/>
  <c r="T101" i="12" s="1"/>
  <c r="R101" i="14"/>
  <c r="Q101" i="14" s="1"/>
  <c r="U102" i="12"/>
  <c r="T102" i="12" s="1"/>
  <c r="R102" i="14"/>
  <c r="Q102" i="14" s="1"/>
  <c r="U103" i="12"/>
  <c r="T103" i="12" s="1"/>
  <c r="R103" i="14"/>
  <c r="Q103" i="14" s="1"/>
  <c r="U104" i="12"/>
  <c r="T104" i="12" s="1"/>
  <c r="R104" i="14"/>
  <c r="Q104" i="14" s="1"/>
  <c r="U105" i="12"/>
  <c r="T105" i="12" s="1"/>
  <c r="R105" i="14"/>
  <c r="Q105" i="14" s="1"/>
  <c r="U106" i="12"/>
  <c r="T106" i="12" s="1"/>
  <c r="R106" i="14"/>
  <c r="Q106" i="14" s="1"/>
  <c r="U107" i="12"/>
  <c r="T107" i="12" s="1"/>
  <c r="R107" i="14"/>
  <c r="Q107" i="14" s="1"/>
  <c r="U108" i="12"/>
  <c r="T108" i="12" s="1"/>
  <c r="R108" i="14"/>
  <c r="Q108" i="14" s="1"/>
  <c r="U109" i="12"/>
  <c r="T109" i="12" s="1"/>
  <c r="R109" i="14"/>
  <c r="Q109" i="14" s="1"/>
  <c r="U110" i="12"/>
  <c r="T110" i="12" s="1"/>
  <c r="R110" i="14"/>
  <c r="Q110" i="14" s="1"/>
  <c r="U111" i="12"/>
  <c r="T111" i="12" s="1"/>
  <c r="R114" i="14"/>
  <c r="Q114" i="14" s="1"/>
  <c r="U112" i="12"/>
  <c r="T112" i="12" s="1"/>
  <c r="R115" i="14"/>
  <c r="Q115" i="14" s="1"/>
  <c r="U113" i="12"/>
  <c r="T113" i="12" s="1"/>
  <c r="R116" i="14"/>
  <c r="Q116" i="14" s="1"/>
  <c r="U114" i="12"/>
  <c r="T114" i="12" s="1"/>
  <c r="R117" i="14"/>
  <c r="Q117" i="14" s="1"/>
  <c r="U115" i="12"/>
  <c r="T115" i="12" s="1"/>
  <c r="R118" i="14"/>
  <c r="Q118" i="14" s="1"/>
  <c r="U116" i="12"/>
  <c r="T116" i="12" s="1"/>
  <c r="R119" i="14"/>
  <c r="Q119" i="14" s="1"/>
  <c r="U117" i="12"/>
  <c r="T117" i="12" s="1"/>
  <c r="R120" i="14"/>
  <c r="Q120" i="14" s="1"/>
  <c r="U118" i="12"/>
  <c r="T118" i="12" s="1"/>
  <c r="R121" i="14"/>
  <c r="Q121" i="14" s="1"/>
  <c r="U119" i="12"/>
  <c r="T119" i="12" s="1"/>
  <c r="R122" i="14"/>
  <c r="Q122" i="14" s="1"/>
  <c r="U120" i="12"/>
  <c r="T120" i="12" s="1"/>
  <c r="R123" i="14"/>
  <c r="Q123" i="14" s="1"/>
  <c r="U121" i="12"/>
  <c r="T121" i="12" s="1"/>
  <c r="R124" i="14"/>
  <c r="Q124" i="14" s="1"/>
  <c r="U122" i="12"/>
  <c r="T122" i="12" s="1"/>
  <c r="R125" i="14"/>
  <c r="Q125" i="14" s="1"/>
  <c r="U123" i="12"/>
  <c r="T123" i="12" s="1"/>
  <c r="R126" i="14"/>
  <c r="Q126" i="14" s="1"/>
  <c r="U124" i="12"/>
  <c r="T124" i="12" s="1"/>
  <c r="R127" i="14"/>
  <c r="Q127" i="14" s="1"/>
  <c r="U125" i="12"/>
  <c r="T125" i="12" s="1"/>
  <c r="R128" i="14"/>
  <c r="Q128" i="14" s="1"/>
  <c r="U126" i="12"/>
  <c r="T126" i="12" s="1"/>
  <c r="R129" i="14"/>
  <c r="Q129" i="14" s="1"/>
  <c r="U127" i="12"/>
  <c r="T127" i="12" s="1"/>
  <c r="R130" i="14"/>
  <c r="Q130" i="14" s="1"/>
  <c r="U128" i="12"/>
  <c r="T128" i="12" s="1"/>
  <c r="R131" i="14"/>
  <c r="Q131" i="14" s="1"/>
  <c r="U129" i="12"/>
  <c r="T129" i="12" s="1"/>
  <c r="R132" i="14"/>
  <c r="Q132" i="14" s="1"/>
  <c r="U130" i="12"/>
  <c r="T130" i="12" s="1"/>
  <c r="R133" i="14"/>
  <c r="Q133" i="14" s="1"/>
  <c r="U131" i="12"/>
  <c r="T131" i="12" s="1"/>
  <c r="R134" i="14"/>
  <c r="Q134" i="14" s="1"/>
  <c r="U132" i="12"/>
  <c r="T132" i="12" s="1"/>
  <c r="R135" i="14"/>
  <c r="Q135" i="14" s="1"/>
  <c r="U133" i="12"/>
  <c r="T133" i="12" s="1"/>
  <c r="R136" i="14"/>
  <c r="Q136" i="14" s="1"/>
  <c r="U134" i="12"/>
  <c r="T134" i="12" s="1"/>
  <c r="R137" i="14"/>
  <c r="Q137" i="14" s="1"/>
  <c r="U135" i="12"/>
  <c r="T135" i="12" s="1"/>
  <c r="R138" i="14"/>
  <c r="Q138" i="14" s="1"/>
  <c r="U136" i="12"/>
  <c r="T136" i="12" s="1"/>
  <c r="R139" i="14"/>
  <c r="Q139" i="14" s="1"/>
  <c r="U137" i="12"/>
  <c r="T137" i="12" s="1"/>
  <c r="R143" i="14"/>
  <c r="Q143" i="14" s="1"/>
  <c r="U141" i="12"/>
  <c r="T141" i="12" s="1"/>
  <c r="R144" i="14"/>
  <c r="Q144" i="14" s="1"/>
  <c r="U142" i="12"/>
  <c r="T142" i="12" s="1"/>
  <c r="R145" i="14"/>
  <c r="Q145" i="14" s="1"/>
  <c r="U143" i="12"/>
  <c r="T143" i="12" s="1"/>
  <c r="R146" i="14"/>
  <c r="Q146" i="14" s="1"/>
  <c r="U144" i="12"/>
  <c r="T144" i="12" s="1"/>
  <c r="R147" i="14"/>
  <c r="Q147" i="14" s="1"/>
  <c r="U145" i="12"/>
  <c r="T145" i="12" s="1"/>
  <c r="R148" i="14"/>
  <c r="Q148" i="14" s="1"/>
  <c r="U146" i="12"/>
  <c r="T146" i="12" s="1"/>
  <c r="R150" i="14"/>
  <c r="Q150" i="14" s="1"/>
  <c r="U148" i="12"/>
  <c r="T148" i="12" s="1"/>
  <c r="R151" i="14"/>
  <c r="Q151" i="14" s="1"/>
  <c r="U159" i="12"/>
  <c r="T159" i="12" s="1"/>
  <c r="R152" i="14"/>
  <c r="Q152" i="14" s="1"/>
  <c r="U160" i="12"/>
  <c r="T160" i="12" s="1"/>
  <c r="R154" i="14"/>
  <c r="Q154" i="14" s="1"/>
  <c r="U150" i="12"/>
  <c r="T150" i="12" s="1"/>
  <c r="R156" i="14"/>
  <c r="Q156" i="14" s="1"/>
  <c r="U152" i="12"/>
  <c r="T152" i="12" s="1"/>
  <c r="R159" i="14"/>
  <c r="Q159" i="14" s="1"/>
  <c r="U156" i="12"/>
  <c r="T156" i="12" s="1"/>
  <c r="R160" i="14"/>
  <c r="Q160" i="14" s="1"/>
  <c r="U155" i="12"/>
  <c r="T155" i="12" s="1"/>
  <c r="R162" i="14"/>
  <c r="Q162" i="14" s="1"/>
  <c r="U158" i="12"/>
  <c r="T158" i="12" s="1"/>
  <c r="R163" i="14"/>
  <c r="Q163" i="14" s="1"/>
  <c r="U175" i="12"/>
  <c r="T175" i="12" s="1"/>
  <c r="R164" i="14"/>
  <c r="Q164" i="14" s="1"/>
  <c r="U176" i="12"/>
  <c r="T176" i="12" s="1"/>
  <c r="R168" i="14"/>
  <c r="Q168" i="14" s="1"/>
  <c r="U164" i="12"/>
  <c r="T164" i="12" s="1"/>
  <c r="R169" i="14"/>
  <c r="Q169" i="14" s="1"/>
  <c r="U165" i="12"/>
  <c r="T165" i="12" s="1"/>
  <c r="R171" i="14"/>
  <c r="Q171" i="14" s="1"/>
  <c r="U167" i="12"/>
  <c r="T167" i="12" s="1"/>
  <c r="R172" i="14"/>
  <c r="Q172" i="14" s="1"/>
  <c r="U168" i="12"/>
  <c r="T168" i="12" s="1"/>
  <c r="R174" i="14"/>
  <c r="Q174" i="14" s="1"/>
  <c r="U170" i="12"/>
  <c r="T170" i="12" s="1"/>
  <c r="R176" i="14"/>
  <c r="Q176" i="14" s="1"/>
  <c r="U172" i="12"/>
  <c r="T172" i="12" s="1"/>
  <c r="R178" i="14"/>
  <c r="Q178" i="14" s="1"/>
  <c r="U174" i="12"/>
  <c r="T174" i="12" s="1"/>
  <c r="R180" i="14"/>
  <c r="Q180" i="14" s="1"/>
  <c r="U178" i="12"/>
  <c r="T178" i="12" s="1"/>
  <c r="R182" i="14"/>
  <c r="Q182" i="14" s="1"/>
  <c r="U180" i="12"/>
  <c r="T180" i="12" s="1"/>
  <c r="R184" i="14"/>
  <c r="Q184" i="14" s="1"/>
  <c r="U182" i="12"/>
  <c r="T182" i="12" s="1"/>
  <c r="R185" i="14"/>
  <c r="Q185" i="14" s="1"/>
  <c r="U184" i="12"/>
  <c r="T184" i="12" s="1"/>
  <c r="R186" i="14"/>
  <c r="Q186" i="14" s="1"/>
  <c r="U185" i="12"/>
  <c r="T185" i="12" s="1"/>
  <c r="R187" i="14"/>
  <c r="Q187" i="14" s="1"/>
  <c r="U186" i="12"/>
  <c r="T186" i="12" s="1"/>
  <c r="R188" i="14"/>
  <c r="Q188" i="14" s="1"/>
  <c r="U187" i="12"/>
  <c r="T187" i="12" s="1"/>
  <c r="R189" i="14"/>
  <c r="Q189" i="14" s="1"/>
  <c r="U188" i="12"/>
  <c r="T188" i="12" s="1"/>
  <c r="R190" i="14"/>
  <c r="Q190" i="14" s="1"/>
  <c r="U189" i="12"/>
  <c r="T189" i="12" s="1"/>
  <c r="R191" i="14"/>
  <c r="Q191" i="14" s="1"/>
  <c r="U190" i="12"/>
  <c r="T190" i="12" s="1"/>
  <c r="R192" i="14"/>
  <c r="Q192" i="14" s="1"/>
  <c r="U191" i="12"/>
  <c r="T191" i="12" s="1"/>
  <c r="R193" i="14"/>
  <c r="Q193" i="14" s="1"/>
  <c r="U192" i="12"/>
  <c r="T192" i="12" s="1"/>
  <c r="R194" i="14"/>
  <c r="Q194" i="14" s="1"/>
  <c r="U193" i="12"/>
  <c r="T193" i="12" s="1"/>
  <c r="R195" i="14"/>
  <c r="Q195" i="14" s="1"/>
  <c r="U194" i="12"/>
  <c r="T194" i="12" s="1"/>
  <c r="R196" i="14"/>
  <c r="Q196" i="14" s="1"/>
  <c r="U195" i="12"/>
  <c r="T195" i="12" s="1"/>
  <c r="R197" i="14"/>
  <c r="Q197" i="14" s="1"/>
  <c r="U202" i="12"/>
  <c r="T202" i="12" s="1"/>
  <c r="R198" i="14"/>
  <c r="Q198" i="14" s="1"/>
  <c r="U203" i="12"/>
  <c r="T203" i="12" s="1"/>
  <c r="R199" i="14"/>
  <c r="Q199" i="14" s="1"/>
  <c r="U204" i="12"/>
  <c r="T204" i="12" s="1"/>
  <c r="R200" i="14"/>
  <c r="Q200" i="14" s="1"/>
  <c r="U196" i="12"/>
  <c r="T196" i="12" s="1"/>
  <c r="R201" i="14"/>
  <c r="Q201" i="14" s="1"/>
  <c r="U197" i="12"/>
  <c r="T197" i="12" s="1"/>
  <c r="R202" i="14"/>
  <c r="Q202" i="14" s="1"/>
  <c r="U198" i="12"/>
  <c r="T198" i="12" s="1"/>
  <c r="R203" i="14"/>
  <c r="Q203" i="14" s="1"/>
  <c r="U199" i="12"/>
  <c r="T199" i="12" s="1"/>
  <c r="R204" i="14"/>
  <c r="Q204" i="14" s="1"/>
  <c r="U200" i="12"/>
  <c r="T200" i="12" s="1"/>
  <c r="R205" i="14"/>
  <c r="Q205" i="14" s="1"/>
  <c r="U201" i="12"/>
  <c r="T201" i="12" s="1"/>
  <c r="R206" i="14"/>
  <c r="Q206" i="14" s="1"/>
  <c r="U205" i="12"/>
  <c r="T205" i="12" s="1"/>
  <c r="R207" i="14"/>
  <c r="Q207" i="14" s="1"/>
  <c r="U206" i="12"/>
  <c r="T206" i="12" s="1"/>
  <c r="R208" i="14"/>
  <c r="Q208" i="14" s="1"/>
  <c r="U207" i="12"/>
  <c r="T207" i="12" s="1"/>
  <c r="R209" i="14"/>
  <c r="Q209" i="14" s="1"/>
  <c r="U208" i="12"/>
  <c r="T208" i="12" s="1"/>
  <c r="R210" i="14"/>
  <c r="Q210" i="14" s="1"/>
  <c r="U209" i="12"/>
  <c r="T209" i="12" s="1"/>
  <c r="R211" i="14"/>
  <c r="Q211" i="14" s="1"/>
  <c r="U210" i="12"/>
  <c r="T210" i="12" s="1"/>
  <c r="R212" i="14"/>
  <c r="Q212" i="14" s="1"/>
  <c r="U219" i="12"/>
  <c r="T219" i="12" s="1"/>
  <c r="R213" i="14"/>
  <c r="Q213" i="14" s="1"/>
  <c r="U220" i="12"/>
  <c r="T220" i="12" s="1"/>
  <c r="R214" i="14"/>
  <c r="Q214" i="14" s="1"/>
  <c r="U221" i="12"/>
  <c r="T221" i="12" s="1"/>
  <c r="R215" i="14"/>
  <c r="Q215" i="14" s="1"/>
  <c r="U211" i="12"/>
  <c r="T211" i="12" s="1"/>
  <c r="R216" i="14"/>
  <c r="Q216" i="14" s="1"/>
  <c r="U212" i="12"/>
  <c r="T212" i="12" s="1"/>
  <c r="R217" i="14"/>
  <c r="Q217" i="14" s="1"/>
  <c r="U213" i="12"/>
  <c r="T213" i="12" s="1"/>
  <c r="R218" i="14"/>
  <c r="Q218" i="14" s="1"/>
  <c r="U214" i="12"/>
  <c r="T214" i="12" s="1"/>
  <c r="R219" i="14"/>
  <c r="Q219" i="14" s="1"/>
  <c r="U215" i="12"/>
  <c r="T215" i="12" s="1"/>
  <c r="R220" i="14"/>
  <c r="Q220" i="14" s="1"/>
  <c r="U216" i="12"/>
  <c r="T216" i="12" s="1"/>
  <c r="R221" i="14"/>
  <c r="Q221" i="14" s="1"/>
  <c r="U217" i="12"/>
  <c r="T217" i="12" s="1"/>
  <c r="R222" i="14"/>
  <c r="Q222" i="14" s="1"/>
  <c r="U218" i="12"/>
  <c r="T218" i="12" s="1"/>
  <c r="R223" i="14"/>
  <c r="Q223" i="14" s="1"/>
  <c r="U222" i="12"/>
  <c r="T222" i="12" s="1"/>
  <c r="R224" i="14"/>
  <c r="Q224" i="14" s="1"/>
  <c r="U223" i="12"/>
  <c r="T223" i="12" s="1"/>
  <c r="R225" i="14"/>
  <c r="Q225" i="14" s="1"/>
  <c r="U224" i="12"/>
  <c r="T224" i="12" s="1"/>
  <c r="R226" i="14"/>
  <c r="Q226" i="14" s="1"/>
  <c r="U225" i="12"/>
  <c r="T225" i="12" s="1"/>
  <c r="R227" i="14"/>
  <c r="Q227" i="14" s="1"/>
  <c r="U226" i="12"/>
  <c r="T226" i="12" s="1"/>
  <c r="R228" i="14"/>
  <c r="Q228" i="14" s="1"/>
  <c r="U228" i="12"/>
  <c r="T228" i="12" s="1"/>
  <c r="R229" i="14"/>
  <c r="Q229" i="14" s="1"/>
  <c r="U227" i="12"/>
  <c r="T227" i="12" s="1"/>
  <c r="R230" i="14"/>
  <c r="Q230" i="14" s="1"/>
  <c r="U230" i="12"/>
  <c r="T230" i="12" s="1"/>
  <c r="R231" i="14"/>
  <c r="Q231" i="14" s="1"/>
  <c r="U229" i="12"/>
  <c r="T229" i="12" s="1"/>
  <c r="R232" i="14"/>
  <c r="Q232" i="14" s="1"/>
  <c r="U231" i="12"/>
  <c r="T231" i="12" s="1"/>
  <c r="R233" i="14"/>
  <c r="Q233" i="14" s="1"/>
  <c r="U233" i="12"/>
  <c r="T233" i="12" s="1"/>
  <c r="R234" i="14"/>
  <c r="Q234" i="14" s="1"/>
  <c r="U232" i="12"/>
  <c r="T232" i="12" s="1"/>
  <c r="R235" i="14"/>
  <c r="Q235" i="14" s="1"/>
  <c r="U235" i="12"/>
  <c r="T235" i="12" s="1"/>
  <c r="R236" i="14"/>
  <c r="Q236" i="14" s="1"/>
  <c r="U234" i="12"/>
  <c r="T234" i="12" s="1"/>
  <c r="R237" i="14"/>
  <c r="Q237" i="14" s="1"/>
  <c r="U236" i="12"/>
  <c r="T236" i="12" s="1"/>
  <c r="R238" i="14"/>
  <c r="Q238" i="14" s="1"/>
  <c r="U237" i="12"/>
  <c r="T237" i="12" s="1"/>
  <c r="R239" i="14"/>
  <c r="Q239" i="14" s="1"/>
  <c r="U242" i="12"/>
  <c r="T242" i="12" s="1"/>
  <c r="R240" i="14"/>
  <c r="Q240" i="14" s="1"/>
  <c r="U243" i="12"/>
  <c r="T243" i="12" s="1"/>
  <c r="R241" i="14"/>
  <c r="Q241" i="14" s="1"/>
  <c r="U244" i="12"/>
  <c r="T244" i="12" s="1"/>
  <c r="R242" i="14"/>
  <c r="Q242" i="14" s="1"/>
  <c r="U238" i="12"/>
  <c r="T238" i="12" s="1"/>
  <c r="R243" i="14"/>
  <c r="Q243" i="14" s="1"/>
  <c r="U239" i="12"/>
  <c r="T239" i="12" s="1"/>
  <c r="R244" i="14"/>
  <c r="Q244" i="14" s="1"/>
  <c r="U240" i="12"/>
  <c r="T240" i="12" s="1"/>
  <c r="R245" i="14"/>
  <c r="Q245" i="14" s="1"/>
  <c r="U241" i="12"/>
  <c r="T241" i="12" s="1"/>
  <c r="R246" i="14"/>
  <c r="Q246" i="14" s="1"/>
  <c r="U245" i="12"/>
  <c r="T245" i="12" s="1"/>
  <c r="R247" i="14"/>
  <c r="Q247" i="14" s="1"/>
  <c r="U246" i="12"/>
  <c r="T246" i="12" s="1"/>
  <c r="R248" i="14"/>
  <c r="Q248" i="14" s="1"/>
  <c r="U247" i="12"/>
  <c r="T247" i="12" s="1"/>
  <c r="R249" i="14"/>
  <c r="Q249" i="14" s="1"/>
  <c r="U248" i="12"/>
  <c r="T248" i="12" s="1"/>
  <c r="R250" i="14"/>
  <c r="Q250" i="14" s="1"/>
  <c r="U249" i="12"/>
  <c r="T249" i="12" s="1"/>
  <c r="R251" i="14"/>
  <c r="Q251" i="14" s="1"/>
  <c r="U250" i="12"/>
  <c r="T250" i="12" s="1"/>
  <c r="R252" i="14"/>
  <c r="Q252" i="14" s="1"/>
  <c r="U251" i="12"/>
  <c r="R253" i="14"/>
  <c r="Q253" i="14" s="1"/>
  <c r="U252" i="12"/>
  <c r="T252" i="12" s="1"/>
  <c r="R254" i="14"/>
  <c r="Q254" i="14" s="1"/>
  <c r="U253" i="12"/>
  <c r="T253" i="12" s="1"/>
  <c r="R255" i="14"/>
  <c r="Q255" i="14" s="1"/>
  <c r="U254" i="12"/>
  <c r="T254" i="12" s="1"/>
  <c r="R256" i="14"/>
  <c r="Q256" i="14" s="1"/>
  <c r="U255" i="12"/>
  <c r="T255" i="12" s="1"/>
  <c r="R257" i="14"/>
  <c r="Q257" i="14" s="1"/>
  <c r="U256" i="12"/>
  <c r="T256" i="12" s="1"/>
  <c r="R258" i="14"/>
  <c r="Q258" i="14" s="1"/>
  <c r="U257" i="12"/>
  <c r="T257" i="12" s="1"/>
  <c r="R259" i="14"/>
  <c r="Q259" i="14" s="1"/>
  <c r="U258" i="12"/>
  <c r="T258" i="12" s="1"/>
  <c r="R260" i="14"/>
  <c r="Q260" i="14" s="1"/>
  <c r="U259" i="12"/>
  <c r="T259" i="12" s="1"/>
  <c r="R261" i="14"/>
  <c r="Q261" i="14" s="1"/>
  <c r="U260" i="12"/>
  <c r="T260" i="12" s="1"/>
  <c r="R262" i="14"/>
  <c r="Q262" i="14" s="1"/>
  <c r="U261" i="12"/>
  <c r="T261" i="12" s="1"/>
  <c r="R263" i="14"/>
  <c r="Q263" i="14" s="1"/>
  <c r="U262" i="12"/>
  <c r="T262" i="12" s="1"/>
  <c r="R264" i="14"/>
  <c r="Q264" i="14" s="1"/>
  <c r="U263" i="12"/>
  <c r="T263" i="12" s="1"/>
  <c r="R265" i="14"/>
  <c r="Q265" i="14" s="1"/>
  <c r="U264" i="12"/>
  <c r="T264" i="12" s="1"/>
  <c r="R266" i="14"/>
  <c r="Q266" i="14" s="1"/>
  <c r="U265" i="12"/>
  <c r="T265" i="12" s="1"/>
  <c r="R267" i="14"/>
  <c r="Q267" i="14" s="1"/>
  <c r="U266" i="12"/>
  <c r="T266" i="12" s="1"/>
  <c r="R268" i="14"/>
  <c r="Q268" i="14" s="1"/>
  <c r="U267" i="12"/>
  <c r="T267" i="12" s="1"/>
  <c r="R269" i="14"/>
  <c r="Q269" i="14" s="1"/>
  <c r="U268" i="12"/>
  <c r="T268" i="12" s="1"/>
  <c r="R270" i="14"/>
  <c r="Q270" i="14" s="1"/>
  <c r="U269" i="12"/>
  <c r="T269" i="12" s="1"/>
  <c r="R271" i="14"/>
  <c r="Q271" i="14" s="1"/>
  <c r="U270" i="12"/>
  <c r="T270" i="12" s="1"/>
  <c r="R272" i="14"/>
  <c r="Q272" i="14" s="1"/>
  <c r="U271" i="12"/>
  <c r="T271" i="12" s="1"/>
  <c r="R273" i="14"/>
  <c r="Q273" i="14" s="1"/>
  <c r="U272" i="12"/>
  <c r="T272" i="12" s="1"/>
  <c r="R274" i="14"/>
  <c r="Q274" i="14" s="1"/>
  <c r="U273" i="12"/>
  <c r="T273" i="12" s="1"/>
  <c r="R275" i="14"/>
  <c r="Q275" i="14" s="1"/>
  <c r="U274" i="12"/>
  <c r="T274" i="12" s="1"/>
  <c r="R276" i="14"/>
  <c r="Q276" i="14" s="1"/>
  <c r="U275" i="12"/>
  <c r="T275" i="12" s="1"/>
  <c r="R277" i="14"/>
  <c r="Q277" i="14" s="1"/>
  <c r="U276" i="12"/>
  <c r="T276" i="12" s="1"/>
  <c r="R278" i="14"/>
  <c r="Q278" i="14" s="1"/>
  <c r="U277" i="12"/>
  <c r="T277" i="12" s="1"/>
  <c r="R279" i="14"/>
  <c r="Q279" i="14" s="1"/>
  <c r="U278" i="12"/>
  <c r="T278" i="12" s="1"/>
  <c r="R298" i="14"/>
  <c r="Q298" i="14" s="1"/>
  <c r="R299" i="14"/>
  <c r="Q299" i="14" s="1"/>
  <c r="R300" i="14"/>
  <c r="Q300" i="14" s="1"/>
  <c r="R301" i="14"/>
  <c r="Q301" i="14" s="1"/>
  <c r="R302" i="14"/>
  <c r="Q302" i="14" s="1"/>
  <c r="R303" i="14"/>
  <c r="Q303" i="14" s="1"/>
  <c r="U302" i="12"/>
  <c r="T302" i="12" s="1"/>
  <c r="R304" i="14"/>
  <c r="Q304" i="14" s="1"/>
  <c r="U303" i="12"/>
  <c r="T303" i="12" s="1"/>
  <c r="R305" i="14"/>
  <c r="Q305" i="14" s="1"/>
  <c r="U304" i="12"/>
  <c r="T304" i="12" s="1"/>
  <c r="R306" i="14"/>
  <c r="Q306" i="14" s="1"/>
  <c r="U305" i="12"/>
  <c r="T305" i="12" s="1"/>
  <c r="R307" i="14"/>
  <c r="Q307" i="14" s="1"/>
  <c r="U306" i="12"/>
  <c r="T306" i="12" s="1"/>
  <c r="R308" i="14"/>
  <c r="Q308" i="14" s="1"/>
  <c r="U307" i="12"/>
  <c r="T307" i="12" s="1"/>
  <c r="R309" i="14"/>
  <c r="Q309" i="14" s="1"/>
  <c r="U308" i="12"/>
  <c r="T308" i="12" s="1"/>
  <c r="R310" i="14"/>
  <c r="Q310" i="14" s="1"/>
  <c r="U309" i="12"/>
  <c r="T309" i="12" s="1"/>
  <c r="R311" i="14"/>
  <c r="Q311" i="14" s="1"/>
  <c r="U310" i="12"/>
  <c r="T310" i="12" s="1"/>
  <c r="R312" i="14"/>
  <c r="Q312" i="14" s="1"/>
  <c r="U311" i="12"/>
  <c r="T311" i="12" s="1"/>
  <c r="R313" i="14"/>
  <c r="Q313" i="14" s="1"/>
  <c r="U312" i="12"/>
  <c r="T312" i="12" s="1"/>
  <c r="R314" i="14"/>
  <c r="Q314" i="14" s="1"/>
  <c r="U313" i="12"/>
  <c r="T313" i="12" s="1"/>
  <c r="R315" i="14"/>
  <c r="Q315" i="14" s="1"/>
  <c r="U314" i="12"/>
  <c r="T314" i="12" s="1"/>
  <c r="R316" i="14"/>
  <c r="Q316" i="14" s="1"/>
  <c r="U315" i="12"/>
  <c r="T315" i="12" s="1"/>
  <c r="R317" i="14"/>
  <c r="Q317" i="14" s="1"/>
  <c r="U316" i="12"/>
  <c r="T316" i="12" s="1"/>
  <c r="R318" i="14"/>
  <c r="Q318" i="14" s="1"/>
  <c r="U317" i="12"/>
  <c r="T317" i="12" s="1"/>
  <c r="R319" i="14"/>
  <c r="Q319" i="14" s="1"/>
  <c r="U318" i="12"/>
  <c r="T318" i="12" s="1"/>
  <c r="R320" i="14"/>
  <c r="Q320" i="14" s="1"/>
  <c r="U319" i="12"/>
  <c r="T319" i="12" s="1"/>
  <c r="R321" i="14"/>
  <c r="Q321" i="14" s="1"/>
  <c r="U320" i="12"/>
  <c r="T320" i="12" s="1"/>
  <c r="R322" i="14"/>
  <c r="Q322" i="14" s="1"/>
  <c r="U321" i="12"/>
  <c r="T321" i="12" s="1"/>
  <c r="R323" i="14"/>
  <c r="Q323" i="14" s="1"/>
  <c r="U322" i="12"/>
  <c r="T322" i="12" s="1"/>
  <c r="R324" i="14"/>
  <c r="Q324" i="14" s="1"/>
  <c r="U323" i="12"/>
  <c r="T323" i="12" s="1"/>
  <c r="R325" i="14"/>
  <c r="Q325" i="14" s="1"/>
  <c r="U324" i="12"/>
  <c r="T324" i="12" s="1"/>
  <c r="R326" i="14"/>
  <c r="Q326" i="14" s="1"/>
  <c r="U325" i="12"/>
  <c r="T325" i="12" s="1"/>
  <c r="R327" i="14"/>
  <c r="Q327" i="14" s="1"/>
  <c r="U326" i="12"/>
  <c r="T326" i="12" s="1"/>
  <c r="R328" i="14"/>
  <c r="Q328" i="14" s="1"/>
  <c r="U327" i="12"/>
  <c r="T327" i="12" s="1"/>
  <c r="R329" i="14"/>
  <c r="Q329" i="14" s="1"/>
  <c r="U328" i="12"/>
  <c r="T328" i="12" s="1"/>
  <c r="R330" i="14"/>
  <c r="Q330" i="14" s="1"/>
  <c r="U329" i="12"/>
  <c r="T329" i="12" s="1"/>
  <c r="R331" i="14"/>
  <c r="Q331" i="14" s="1"/>
  <c r="U330" i="12"/>
  <c r="T330" i="12" s="1"/>
  <c r="R332" i="14"/>
  <c r="Q332" i="14" s="1"/>
  <c r="U331" i="12"/>
  <c r="T331" i="12" s="1"/>
  <c r="R333" i="14"/>
  <c r="Q333" i="14" s="1"/>
  <c r="U332" i="12"/>
  <c r="T332" i="12" s="1"/>
  <c r="R334" i="14"/>
  <c r="Q334" i="14" s="1"/>
  <c r="R335" i="14"/>
  <c r="Q335" i="14" s="1"/>
  <c r="R336" i="14"/>
  <c r="Q336" i="14" s="1"/>
  <c r="U333" i="12"/>
  <c r="T333" i="12" s="1"/>
  <c r="R337" i="14"/>
  <c r="Q337" i="14" s="1"/>
  <c r="U334" i="12"/>
  <c r="T334" i="12" s="1"/>
  <c r="R338" i="14"/>
  <c r="Q338" i="14" s="1"/>
  <c r="U335" i="12"/>
  <c r="T335" i="12" s="1"/>
  <c r="R339" i="14"/>
  <c r="Q339" i="14" s="1"/>
  <c r="U336" i="12"/>
  <c r="T336" i="12" s="1"/>
  <c r="R340" i="14"/>
  <c r="Q340" i="14" s="1"/>
  <c r="U337" i="12"/>
  <c r="T337" i="12" s="1"/>
  <c r="R341" i="14"/>
  <c r="Q341" i="14" s="1"/>
  <c r="U338" i="12"/>
  <c r="T338" i="12" s="1"/>
  <c r="R342" i="14"/>
  <c r="Q342" i="14" s="1"/>
  <c r="U339" i="12"/>
  <c r="T339" i="12" s="1"/>
  <c r="R343" i="14"/>
  <c r="Q343" i="14" s="1"/>
  <c r="U340" i="12"/>
  <c r="T340" i="12" s="1"/>
  <c r="R344" i="14"/>
  <c r="Q344" i="14" s="1"/>
  <c r="U341" i="12"/>
  <c r="T341" i="12" s="1"/>
  <c r="R345" i="14"/>
  <c r="Q345" i="14" s="1"/>
  <c r="U342" i="12"/>
  <c r="T342" i="12" s="1"/>
  <c r="R346" i="14"/>
  <c r="Q346" i="14" s="1"/>
  <c r="U343" i="12"/>
  <c r="T343" i="12" s="1"/>
  <c r="R347" i="14"/>
  <c r="Q347" i="14" s="1"/>
  <c r="U344" i="12"/>
  <c r="T344" i="12" s="1"/>
  <c r="R348" i="14"/>
  <c r="Q348" i="14" s="1"/>
  <c r="U345" i="12"/>
  <c r="T345" i="12" s="1"/>
  <c r="R349" i="14"/>
  <c r="Q349" i="14" s="1"/>
  <c r="U346" i="12"/>
  <c r="T346" i="12" s="1"/>
  <c r="R350" i="14"/>
  <c r="Q350" i="14" s="1"/>
  <c r="U347" i="12"/>
  <c r="T347" i="12" s="1"/>
  <c r="R351" i="14"/>
  <c r="Q351" i="14" s="1"/>
  <c r="U348" i="12"/>
  <c r="T348" i="12" s="1"/>
  <c r="R352" i="14"/>
  <c r="Q352" i="14" s="1"/>
  <c r="U349" i="12"/>
  <c r="T349" i="12" s="1"/>
  <c r="R353" i="14"/>
  <c r="Q353" i="14" s="1"/>
  <c r="U350" i="12"/>
  <c r="T350" i="12" s="1"/>
  <c r="R354" i="14"/>
  <c r="Q354" i="14" s="1"/>
  <c r="U351" i="12"/>
  <c r="T351" i="12" s="1"/>
  <c r="R355" i="14"/>
  <c r="Q355" i="14" s="1"/>
  <c r="U352" i="12"/>
  <c r="T352" i="12" s="1"/>
  <c r="R356" i="14"/>
  <c r="Q356" i="14" s="1"/>
  <c r="U353" i="12"/>
  <c r="T353" i="12" s="1"/>
  <c r="R357" i="14"/>
  <c r="Q357" i="14" s="1"/>
  <c r="U354" i="12"/>
  <c r="T354" i="12" s="1"/>
  <c r="R358" i="14"/>
  <c r="Q358" i="14" s="1"/>
  <c r="U355" i="12"/>
  <c r="T355" i="12" s="1"/>
  <c r="R359" i="14"/>
  <c r="Q359" i="14" s="1"/>
  <c r="U356" i="12"/>
  <c r="T356" i="12" s="1"/>
  <c r="R360" i="14"/>
  <c r="Q360" i="14" s="1"/>
  <c r="U357" i="12"/>
  <c r="T357" i="12" s="1"/>
  <c r="R361" i="14"/>
  <c r="Q361" i="14" s="1"/>
  <c r="U358" i="12"/>
  <c r="T358" i="12" s="1"/>
  <c r="R362" i="14"/>
  <c r="Q362" i="14" s="1"/>
  <c r="U359" i="12"/>
  <c r="T359" i="12" s="1"/>
  <c r="R363" i="14"/>
  <c r="Q363" i="14" s="1"/>
  <c r="U360" i="12"/>
  <c r="T360" i="12" s="1"/>
  <c r="R364" i="14"/>
  <c r="Q364" i="14" s="1"/>
  <c r="U361" i="12"/>
  <c r="T361" i="12" s="1"/>
  <c r="R365" i="14"/>
  <c r="Q365" i="14" s="1"/>
  <c r="U362" i="12"/>
  <c r="T362" i="12" s="1"/>
  <c r="R366" i="14"/>
  <c r="Q366" i="14" s="1"/>
  <c r="U363" i="12"/>
  <c r="T363" i="12" s="1"/>
  <c r="R367" i="14"/>
  <c r="Q367" i="14" s="1"/>
  <c r="U364" i="12"/>
  <c r="T364" i="12" s="1"/>
  <c r="R368" i="14"/>
  <c r="Q368" i="14" s="1"/>
  <c r="U365" i="12"/>
  <c r="T365" i="12" s="1"/>
  <c r="R369" i="14"/>
  <c r="Q369" i="14" s="1"/>
  <c r="U366" i="12"/>
  <c r="T366" i="12" s="1"/>
  <c r="R370" i="14"/>
  <c r="Q370" i="14" s="1"/>
  <c r="U367" i="12"/>
  <c r="T367" i="12" s="1"/>
  <c r="R371" i="14"/>
  <c r="Q371" i="14" s="1"/>
  <c r="U368" i="12"/>
  <c r="T368" i="12" s="1"/>
  <c r="R372" i="14"/>
  <c r="Q372" i="14" s="1"/>
  <c r="U369" i="12"/>
  <c r="T369" i="12" s="1"/>
  <c r="R373" i="14"/>
  <c r="Q373" i="14" s="1"/>
  <c r="U370" i="12"/>
  <c r="T370" i="12" s="1"/>
  <c r="R374" i="14"/>
  <c r="Q374" i="14" s="1"/>
  <c r="U371" i="12"/>
  <c r="T371" i="12" s="1"/>
  <c r="R375" i="14"/>
  <c r="Q375" i="14" s="1"/>
  <c r="U372" i="12"/>
  <c r="T372" i="12" s="1"/>
  <c r="R376" i="14"/>
  <c r="Q376" i="14" s="1"/>
  <c r="U373" i="12"/>
  <c r="T373" i="12" s="1"/>
  <c r="R377" i="14"/>
  <c r="Q377" i="14" s="1"/>
  <c r="U374" i="12"/>
  <c r="T374" i="12" s="1"/>
  <c r="R378" i="14"/>
  <c r="Q378" i="14" s="1"/>
  <c r="U375" i="12"/>
  <c r="T375" i="12" s="1"/>
  <c r="R379" i="14"/>
  <c r="Q379" i="14" s="1"/>
  <c r="U376" i="12"/>
  <c r="T376" i="12" s="1"/>
  <c r="R380" i="14"/>
  <c r="Q380" i="14" s="1"/>
  <c r="U377" i="12"/>
  <c r="T377" i="12" s="1"/>
  <c r="R381" i="14"/>
  <c r="Q381" i="14" s="1"/>
  <c r="U378" i="12"/>
  <c r="T378" i="12" s="1"/>
  <c r="R382" i="14"/>
  <c r="Q382" i="14" s="1"/>
  <c r="U379" i="12"/>
  <c r="T379" i="12" s="1"/>
  <c r="R383" i="14"/>
  <c r="Q383" i="14" s="1"/>
  <c r="U380" i="12"/>
  <c r="T380" i="12" s="1"/>
  <c r="R384" i="14"/>
  <c r="Q384" i="14" s="1"/>
  <c r="U381" i="12"/>
  <c r="T381" i="12" s="1"/>
  <c r="R385" i="14"/>
  <c r="Q385" i="14" s="1"/>
  <c r="U382" i="12"/>
  <c r="T382" i="12" s="1"/>
  <c r="R386" i="14"/>
  <c r="Q386" i="14" s="1"/>
  <c r="U383" i="12"/>
  <c r="T383" i="12" s="1"/>
  <c r="R387" i="14"/>
  <c r="Q387" i="14" s="1"/>
  <c r="U384" i="12"/>
  <c r="T384" i="12" s="1"/>
  <c r="R388" i="14"/>
  <c r="Q388" i="14" s="1"/>
  <c r="U385" i="12"/>
  <c r="T385" i="12" s="1"/>
  <c r="R389" i="14"/>
  <c r="Q389" i="14" s="1"/>
  <c r="U386" i="12"/>
  <c r="T386" i="12" s="1"/>
  <c r="R390" i="14"/>
  <c r="Q390" i="14" s="1"/>
  <c r="U387" i="12"/>
  <c r="T387" i="12" s="1"/>
  <c r="R391" i="14"/>
  <c r="Q391" i="14" s="1"/>
  <c r="U388" i="12"/>
  <c r="T388" i="12" s="1"/>
  <c r="R392" i="14"/>
  <c r="Q392" i="14" s="1"/>
  <c r="U389" i="12"/>
  <c r="T389" i="12" s="1"/>
  <c r="R393" i="14"/>
  <c r="Q393" i="14" s="1"/>
  <c r="U390" i="12"/>
  <c r="T390" i="12" s="1"/>
  <c r="R394" i="14"/>
  <c r="Q394" i="14" s="1"/>
  <c r="U391" i="12"/>
  <c r="T391" i="12" s="1"/>
  <c r="G110" i="1"/>
  <c r="K110" i="1" s="1"/>
  <c r="L110" i="1" s="1"/>
  <c r="G111" i="1"/>
  <c r="K111" i="1" s="1"/>
  <c r="L111" i="1" s="1"/>
  <c r="G112" i="1"/>
  <c r="K112" i="1" s="1"/>
  <c r="L112" i="1" s="1"/>
  <c r="G139" i="1"/>
  <c r="K139" i="1" s="1"/>
  <c r="L139" i="1" s="1"/>
  <c r="G140" i="1"/>
  <c r="K140" i="1" s="1"/>
  <c r="L140" i="1" s="1"/>
  <c r="G141" i="1"/>
  <c r="K141" i="1" s="1"/>
  <c r="L141" i="1" s="1"/>
  <c r="G394" i="1"/>
  <c r="K394" i="1" s="1"/>
  <c r="L394" i="1" s="1"/>
  <c r="G395" i="1"/>
  <c r="K395" i="1" s="1"/>
  <c r="L395" i="1" s="1"/>
  <c r="G396" i="1"/>
  <c r="K396" i="1" s="1"/>
  <c r="L396" i="1" s="1"/>
  <c r="G397" i="1"/>
  <c r="K397" i="1" s="1"/>
  <c r="L397" i="1" s="1"/>
  <c r="G398" i="1"/>
  <c r="K398" i="1" s="1"/>
  <c r="L398" i="1" s="1"/>
  <c r="G399" i="1"/>
  <c r="K399" i="1" s="1"/>
  <c r="L399" i="1" s="1"/>
  <c r="R400" i="14" l="1"/>
  <c r="Q400" i="14" s="1"/>
  <c r="U396" i="12"/>
  <c r="T396" i="12" s="1"/>
  <c r="R399" i="14"/>
  <c r="Q399" i="14" s="1"/>
  <c r="U397" i="12"/>
  <c r="T397" i="12" s="1"/>
  <c r="R398" i="14"/>
  <c r="Q398" i="14" s="1"/>
  <c r="U395" i="12"/>
  <c r="T395" i="12" s="1"/>
  <c r="R397" i="14"/>
  <c r="Q397" i="14" s="1"/>
  <c r="U394" i="12"/>
  <c r="T394" i="12" s="1"/>
  <c r="R396" i="14"/>
  <c r="Q396" i="14" s="1"/>
  <c r="U393" i="12"/>
  <c r="T393" i="12" s="1"/>
  <c r="R395" i="14"/>
  <c r="Q395" i="14" s="1"/>
  <c r="U392" i="12"/>
  <c r="T392" i="12" s="1"/>
  <c r="R142" i="14"/>
  <c r="Q142" i="14" s="1"/>
  <c r="R141" i="14"/>
  <c r="Q141" i="14" s="1"/>
  <c r="U183" i="12"/>
  <c r="T183" i="12" s="1"/>
  <c r="R140" i="14"/>
  <c r="Q140" i="14" s="1"/>
  <c r="R113" i="14"/>
  <c r="Q113" i="14" s="1"/>
  <c r="U140" i="12"/>
  <c r="T140" i="12" s="1"/>
  <c r="R112" i="14"/>
  <c r="Q112" i="14" s="1"/>
  <c r="U139" i="12"/>
  <c r="T139" i="12" s="1"/>
  <c r="R111" i="14"/>
  <c r="Q111" i="14" s="1"/>
  <c r="U138" i="12"/>
  <c r="T138" i="12" s="1"/>
  <c r="X417" i="12"/>
  <c r="Z415" i="12"/>
  <c r="X420" i="12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<sst xmlns="http://schemas.openxmlformats.org/spreadsheetml/2006/main" count="11671" uniqueCount="881">
  <si>
    <t xml:space="preserve">Lijst met saneringsobjecten </t>
  </si>
  <si>
    <t>Bijlage 1</t>
  </si>
  <si>
    <t>aanvrager:</t>
  </si>
  <si>
    <t>ODMH namens gemeente Zuidplas</t>
  </si>
  <si>
    <t>project:</t>
  </si>
  <si>
    <t>Aanvraag saneringsprogramma (combinatie projecten bij BSV: 577.218.05/576.239.00)</t>
  </si>
  <si>
    <t>nr</t>
  </si>
  <si>
    <t>WNP</t>
  </si>
  <si>
    <t>omschrijving WNP</t>
  </si>
  <si>
    <t>Adres</t>
  </si>
  <si>
    <t>nr. toevoegingen</t>
  </si>
  <si>
    <t>postcode</t>
  </si>
  <si>
    <t>plaats</t>
  </si>
  <si>
    <t>opmerkingen (o.a. contactmomenten)</t>
  </si>
  <si>
    <t>status</t>
  </si>
  <si>
    <t>bouwjaar</t>
  </si>
  <si>
    <t>kadastrale gegevens</t>
  </si>
  <si>
    <t>hoogte (m)</t>
  </si>
  <si>
    <t>Lden 2030 excl aftrek (dB)</t>
  </si>
  <si>
    <t>aftrek</t>
  </si>
  <si>
    <t>Lden 2030 incl aftrek (dB)</t>
  </si>
  <si>
    <t>vast te stellen HW</t>
  </si>
  <si>
    <t>Maatgevende weg</t>
  </si>
  <si>
    <t>aantal woningen</t>
  </si>
  <si>
    <t>gesloopt</t>
  </si>
  <si>
    <t>30 Km/u weg</t>
  </si>
  <si>
    <t>gerenoveerd</t>
  </si>
  <si>
    <t>gewijzigd van bestemming</t>
  </si>
  <si>
    <t>reeds maatregelen getroffen</t>
  </si>
  <si>
    <t>Waddinxveen</t>
  </si>
  <si>
    <t>N207</t>
  </si>
  <si>
    <t>Nieuwbouw</t>
  </si>
  <si>
    <t>Geen woning</t>
  </si>
  <si>
    <t>kantoor</t>
  </si>
  <si>
    <t>Herbouw</t>
  </si>
  <si>
    <t>Geen Woning</t>
  </si>
  <si>
    <t>winkelfunctie</t>
  </si>
  <si>
    <t xml:space="preserve"> </t>
  </si>
  <si>
    <t>in 2003 gesplitst in 18 en 18a</t>
  </si>
  <si>
    <t>Nieuwbouw 16A,16B, 16C</t>
  </si>
  <si>
    <t>zuidkade 158</t>
  </si>
  <si>
    <t>98-99-100</t>
  </si>
  <si>
    <t>Zuidkade</t>
  </si>
  <si>
    <t>11A, 11B, 11 C</t>
  </si>
  <si>
    <t xml:space="preserve">Nieuwbouw </t>
  </si>
  <si>
    <t>Nieuwbouw 2021</t>
  </si>
  <si>
    <t>151-152-153</t>
  </si>
  <si>
    <t>Henegouwerweg</t>
  </si>
  <si>
    <t>43, 43A en 43B</t>
  </si>
  <si>
    <t>RB</t>
  </si>
  <si>
    <t xml:space="preserve">Zuidkade </t>
  </si>
  <si>
    <t>-</t>
  </si>
  <si>
    <t>Wadddixveen</t>
  </si>
  <si>
    <t>Bestaat niet</t>
  </si>
  <si>
    <t>2741 JS</t>
  </si>
  <si>
    <t>wonen</t>
  </si>
  <si>
    <t>WDV01F2284</t>
  </si>
  <si>
    <t>2741 JE</t>
  </si>
  <si>
    <t>Industriefunctie</t>
  </si>
  <si>
    <t>WDV01D2187</t>
  </si>
  <si>
    <t>Gesloopt</t>
  </si>
  <si>
    <t xml:space="preserve">Noordkade </t>
  </si>
  <si>
    <t>95A</t>
  </si>
  <si>
    <t>Wonen</t>
  </si>
  <si>
    <t>WDV01G2382</t>
  </si>
  <si>
    <t>WDV01G2381</t>
  </si>
  <si>
    <t>WDV01G3045</t>
  </si>
  <si>
    <t>Totaal</t>
  </si>
  <si>
    <t>totaal</t>
  </si>
  <si>
    <t>hogere warade</t>
  </si>
  <si>
    <t>afvalken</t>
  </si>
  <si>
    <t>adres</t>
  </si>
  <si>
    <t>woonplaats</t>
  </si>
  <si>
    <t>aardcultuurbebouwd</t>
  </si>
  <si>
    <t>perceelsaanduiding</t>
  </si>
  <si>
    <t>Brugweg 3</t>
  </si>
  <si>
    <t>2741KT</t>
  </si>
  <si>
    <t>WDV01G3126</t>
  </si>
  <si>
    <t>Brugweg 5</t>
  </si>
  <si>
    <t>WDV01G2579</t>
  </si>
  <si>
    <t>Henegouwerweg 10</t>
  </si>
  <si>
    <t>2741KR</t>
  </si>
  <si>
    <t>WDV01G3241</t>
  </si>
  <si>
    <t>Henegouwerweg 104</t>
  </si>
  <si>
    <t>2741JZ</t>
  </si>
  <si>
    <t>WDV01G3075</t>
  </si>
  <si>
    <t>Henegouwerweg 105A</t>
  </si>
  <si>
    <t>WDV01G3044</t>
  </si>
  <si>
    <t>Henegouwerweg 108</t>
  </si>
  <si>
    <t>kantoorfunctie</t>
  </si>
  <si>
    <t>WDV01G2334</t>
  </si>
  <si>
    <t>Henegouwerweg 110</t>
  </si>
  <si>
    <t>WDV01G2335</t>
  </si>
  <si>
    <t>Henegouwerweg 12</t>
  </si>
  <si>
    <t>WDV01G2451</t>
  </si>
  <si>
    <t>Henegouwerweg 13</t>
  </si>
  <si>
    <t>WDV01G2415</t>
  </si>
  <si>
    <t>Henegouwerweg 14</t>
  </si>
  <si>
    <t>WDV01G2416</t>
  </si>
  <si>
    <t>Henegouwerweg 15</t>
  </si>
  <si>
    <t>WDV01G2417</t>
  </si>
  <si>
    <t>Henegouwerweg 16</t>
  </si>
  <si>
    <t>2741KS</t>
  </si>
  <si>
    <t>WDV01G2183</t>
  </si>
  <si>
    <t>Henegouwerweg 17</t>
  </si>
  <si>
    <t>WDV01G3376</t>
  </si>
  <si>
    <t>Henegouwerweg 18</t>
  </si>
  <si>
    <t>WDV01G2333</t>
  </si>
  <si>
    <t>Henegouwerweg 19</t>
  </si>
  <si>
    <t>WDV01G3258</t>
  </si>
  <si>
    <t>Henegouwerweg 23</t>
  </si>
  <si>
    <t>WDV01G2496</t>
  </si>
  <si>
    <t>Henegouwerweg 33</t>
  </si>
  <si>
    <t>2741KG</t>
  </si>
  <si>
    <t>WDV01G2344</t>
  </si>
  <si>
    <t>Henegouwerweg 38</t>
  </si>
  <si>
    <t>WDV01G2900</t>
  </si>
  <si>
    <t>Henegouwerweg 4</t>
  </si>
  <si>
    <t>WDV01G2379</t>
  </si>
  <si>
    <t>Henegouwerweg 43</t>
  </si>
  <si>
    <t>WDV01G3016</t>
  </si>
  <si>
    <t>Henegouwerweg 8</t>
  </si>
  <si>
    <t>WDV01G2931</t>
  </si>
  <si>
    <t>Henegouwerweg 85</t>
  </si>
  <si>
    <t>2741KB</t>
  </si>
  <si>
    <t>WDV01G2511</t>
  </si>
  <si>
    <t>Henegouwerweg 86</t>
  </si>
  <si>
    <t>Henegouwerweg 87</t>
  </si>
  <si>
    <t>Henegouwerweg 88</t>
  </si>
  <si>
    <t>Henegouwerweg 89</t>
  </si>
  <si>
    <t>WDV01G1892</t>
  </si>
  <si>
    <t>Henegouwerweg 9</t>
  </si>
  <si>
    <t>WDV01G2932</t>
  </si>
  <si>
    <t>Henegouwerweg 90</t>
  </si>
  <si>
    <t>Henegouwerweg 91</t>
  </si>
  <si>
    <t>Henegouwerweg 92</t>
  </si>
  <si>
    <t>Henegouwerweg 94</t>
  </si>
  <si>
    <t>WDV01G2753</t>
  </si>
  <si>
    <t>Henegouwerweg 95</t>
  </si>
  <si>
    <t>2741KA</t>
  </si>
  <si>
    <t>WDV01G2754</t>
  </si>
  <si>
    <t>Henegouwerweg 96</t>
  </si>
  <si>
    <t>WDV01G2944</t>
  </si>
  <si>
    <t>Henegouwerweg 98</t>
  </si>
  <si>
    <t>WDV01G2798</t>
  </si>
  <si>
    <t>Henegouwerweg 99</t>
  </si>
  <si>
    <t>WDV01G2799</t>
  </si>
  <si>
    <t>Noordkade 103</t>
  </si>
  <si>
    <t>2741EW</t>
  </si>
  <si>
    <t>WDV01B6716</t>
  </si>
  <si>
    <t>Noordkade 105</t>
  </si>
  <si>
    <t>WDV01B6641</t>
  </si>
  <si>
    <t>Noordkade 107</t>
  </si>
  <si>
    <t>WDV01B6640</t>
  </si>
  <si>
    <t>Noordkade 109</t>
  </si>
  <si>
    <t>WDV01B4193</t>
  </si>
  <si>
    <t>Noordkade 111</t>
  </si>
  <si>
    <t>WDV01B3179</t>
  </si>
  <si>
    <t>Noordkade 113</t>
  </si>
  <si>
    <t>WDV01B3155</t>
  </si>
  <si>
    <t>Noordkade 115</t>
  </si>
  <si>
    <t>WDV01B6855</t>
  </si>
  <si>
    <t>Noordkade 153</t>
  </si>
  <si>
    <t>2741EZ</t>
  </si>
  <si>
    <t>WDV01B6174</t>
  </si>
  <si>
    <t>Noordkade 155</t>
  </si>
  <si>
    <t>WDV01B6173</t>
  </si>
  <si>
    <t>Noordkade 189</t>
  </si>
  <si>
    <t>2741GA</t>
  </si>
  <si>
    <t>WDV01B3995</t>
  </si>
  <si>
    <t>Noordkade 197</t>
  </si>
  <si>
    <t>WDV01B6014</t>
  </si>
  <si>
    <t>Noordkade 199</t>
  </si>
  <si>
    <t>WDV01B7703</t>
  </si>
  <si>
    <t>Noordkade 203</t>
  </si>
  <si>
    <t>WDV01B7702</t>
  </si>
  <si>
    <t>Noordkade 207</t>
  </si>
  <si>
    <t>WDV01B5835</t>
  </si>
  <si>
    <t>Noordkade 241</t>
  </si>
  <si>
    <t>2741GB</t>
  </si>
  <si>
    <t>WDV01B5201</t>
  </si>
  <si>
    <t>Noordkade 243</t>
  </si>
  <si>
    <t>WDV01B5200</t>
  </si>
  <si>
    <t>Noordkade 245</t>
  </si>
  <si>
    <t>WDV01B6651</t>
  </si>
  <si>
    <t>Noordkade 249</t>
  </si>
  <si>
    <t>WDV01B5473</t>
  </si>
  <si>
    <t>Noordkade 251</t>
  </si>
  <si>
    <t>WDV01B5821</t>
  </si>
  <si>
    <t>Noordkade 255</t>
  </si>
  <si>
    <t>WDV01B5819</t>
  </si>
  <si>
    <t>Noordkade 257</t>
  </si>
  <si>
    <t>WDV01B5822</t>
  </si>
  <si>
    <t>Noordkade 259</t>
  </si>
  <si>
    <t>WDV01B5818</t>
  </si>
  <si>
    <t>Noordkade 261</t>
  </si>
  <si>
    <t>WDV01B3979</t>
  </si>
  <si>
    <t>Noordkade 263</t>
  </si>
  <si>
    <t>WDV01B6659</t>
  </si>
  <si>
    <t>Noordkade 265</t>
  </si>
  <si>
    <t>WDV01B6658</t>
  </si>
  <si>
    <t>Noordkade 31</t>
  </si>
  <si>
    <t>2741EV</t>
  </si>
  <si>
    <t>WDV01B7206</t>
  </si>
  <si>
    <t>Noordkade 39</t>
  </si>
  <si>
    <t>WDV01B6194</t>
  </si>
  <si>
    <t>Noordkade 41</t>
  </si>
  <si>
    <t>WDV01B4500</t>
  </si>
  <si>
    <t>Noordkade 45</t>
  </si>
  <si>
    <t>WDV01B6691</t>
  </si>
  <si>
    <t>Noordkade 51</t>
  </si>
  <si>
    <t>WDV01B4496</t>
  </si>
  <si>
    <t>Noordkade 53</t>
  </si>
  <si>
    <t>WDV01B7360</t>
  </si>
  <si>
    <t>Noordkade 55</t>
  </si>
  <si>
    <t>WDV01B7359</t>
  </si>
  <si>
    <t>Noordkade 57</t>
  </si>
  <si>
    <t>WDV01B6224</t>
  </si>
  <si>
    <t>Noordkade 69</t>
  </si>
  <si>
    <t>WDV01B6319</t>
  </si>
  <si>
    <t>Noordkade 71</t>
  </si>
  <si>
    <t>WDV01B6318</t>
  </si>
  <si>
    <t>Noordkade 83</t>
  </si>
  <si>
    <t>WDV01B7848</t>
  </si>
  <si>
    <t>Noordkade 95</t>
  </si>
  <si>
    <t>WDV01B6715</t>
  </si>
  <si>
    <t>Zuidkade 10</t>
  </si>
  <si>
    <t>2741JA</t>
  </si>
  <si>
    <t>WDV01D3738</t>
  </si>
  <si>
    <t>Zuidkade 11</t>
  </si>
  <si>
    <t>Wonen met bedrijvigheid</t>
  </si>
  <si>
    <t>WDV01D3737</t>
  </si>
  <si>
    <t>Zuidkade 12</t>
  </si>
  <si>
    <t>WDV01D2789</t>
  </si>
  <si>
    <t>Zuidkade 13</t>
  </si>
  <si>
    <t>WDV01D2890</t>
  </si>
  <si>
    <t>Zuidkade 137</t>
  </si>
  <si>
    <t>2741JH</t>
  </si>
  <si>
    <t>WDV01F2042</t>
  </si>
  <si>
    <t>Zuidkade 138</t>
  </si>
  <si>
    <t>Zuidkade 140</t>
  </si>
  <si>
    <t>WDV01F2008</t>
  </si>
  <si>
    <t>Zuidkade 143</t>
  </si>
  <si>
    <t>WDV01F2321</t>
  </si>
  <si>
    <t>Zuidkade 144</t>
  </si>
  <si>
    <t>WDV01F2322</t>
  </si>
  <si>
    <t>Zuidkade 155</t>
  </si>
  <si>
    <t>2741JJ</t>
  </si>
  <si>
    <t>WDV01F2044</t>
  </si>
  <si>
    <t>Zuidkade 158</t>
  </si>
  <si>
    <t>WDV01F1349</t>
  </si>
  <si>
    <t>Zuidkade 163</t>
  </si>
  <si>
    <t>WDV01F2526</t>
  </si>
  <si>
    <t>Zuidkade 166</t>
  </si>
  <si>
    <t>Wonen en Bedrijvigheid (horeca)</t>
  </si>
  <si>
    <t>WDV01F2527</t>
  </si>
  <si>
    <t>Zuidkade 168</t>
  </si>
  <si>
    <t>WDV01F2548</t>
  </si>
  <si>
    <t>Zuidkade 169</t>
  </si>
  <si>
    <t>WDV01F2657</t>
  </si>
  <si>
    <t>Zuidkade 172</t>
  </si>
  <si>
    <t>WDV01F2387</t>
  </si>
  <si>
    <t>Zuidkade 173</t>
  </si>
  <si>
    <t>WDV01F1186</t>
  </si>
  <si>
    <t>Zuidkade 174</t>
  </si>
  <si>
    <t>WDV01F24</t>
  </si>
  <si>
    <t>Zuidkade 18</t>
  </si>
  <si>
    <t>WDV01D2967</t>
  </si>
  <si>
    <t>Zuidkade 183</t>
  </si>
  <si>
    <t>2741JS</t>
  </si>
  <si>
    <t>Wonen en industriefunctie</t>
  </si>
  <si>
    <t>WDV01F2389</t>
  </si>
  <si>
    <t>Zuidkade 184</t>
  </si>
  <si>
    <t>WDV01F2078</t>
  </si>
  <si>
    <t>Zuidkade 185</t>
  </si>
  <si>
    <t>WDV01F2323</t>
  </si>
  <si>
    <t>Zuidkade 190</t>
  </si>
  <si>
    <t>WDV01F2080</t>
  </si>
  <si>
    <t>Zuidkade 191</t>
  </si>
  <si>
    <t>WDV01F2081</t>
  </si>
  <si>
    <t>Zuidkade 192</t>
  </si>
  <si>
    <t>WDV01F2593</t>
  </si>
  <si>
    <t>Zuidkade 194</t>
  </si>
  <si>
    <t>WDV01F2594</t>
  </si>
  <si>
    <t>Zuidkade 195</t>
  </si>
  <si>
    <t>WDV01F2075</t>
  </si>
  <si>
    <t>Zuidkade 197</t>
  </si>
  <si>
    <t>WDV01F2317</t>
  </si>
  <si>
    <t>Zuidkade 2</t>
  </si>
  <si>
    <t>Wonen met winkel BG</t>
  </si>
  <si>
    <t>WDV01D147</t>
  </si>
  <si>
    <t>Zuidkade 205</t>
  </si>
  <si>
    <t>2741JT</t>
  </si>
  <si>
    <t>WDV01F1506</t>
  </si>
  <si>
    <t>Zuidkade 206</t>
  </si>
  <si>
    <t>WDV01F2083</t>
  </si>
  <si>
    <t>Zuidkade 207</t>
  </si>
  <si>
    <t>Wonen en Bedrijvigheid (kantoor)</t>
  </si>
  <si>
    <t>WDV01F2084</t>
  </si>
  <si>
    <t>Zuidkade 21</t>
  </si>
  <si>
    <t>2741JB</t>
  </si>
  <si>
    <t>WDV01D2751</t>
  </si>
  <si>
    <t>Zuidkade 210</t>
  </si>
  <si>
    <t>WDV01F1863</t>
  </si>
  <si>
    <t>Zuidkade 211</t>
  </si>
  <si>
    <t>WDV01F2085</t>
  </si>
  <si>
    <t>Zuidkade 215</t>
  </si>
  <si>
    <t>WDV01F2294</t>
  </si>
  <si>
    <t>Zuidkade 216</t>
  </si>
  <si>
    <t>WDV01F2295</t>
  </si>
  <si>
    <t>Zuidkade 217</t>
  </si>
  <si>
    <t>WDV01F1811</t>
  </si>
  <si>
    <t>Zuidkade 218</t>
  </si>
  <si>
    <t>WDV01F1812</t>
  </si>
  <si>
    <t>Zuidkade 22</t>
  </si>
  <si>
    <t>WDV01D2752</t>
  </si>
  <si>
    <t>Zuidkade 220</t>
  </si>
  <si>
    <t>WDV01F2196</t>
  </si>
  <si>
    <t>Zuidkade 224</t>
  </si>
  <si>
    <t>WDV01F2122</t>
  </si>
  <si>
    <t>Zuidkade 227</t>
  </si>
  <si>
    <t>WDV01F2290</t>
  </si>
  <si>
    <t>Zuidkade 229</t>
  </si>
  <si>
    <t>WDV01F1993</t>
  </si>
  <si>
    <t>Zuidkade 231</t>
  </si>
  <si>
    <t>WDV01F2897</t>
  </si>
  <si>
    <t>Zuidkade 28</t>
  </si>
  <si>
    <t>WDV01D3600</t>
  </si>
  <si>
    <t>Zuidkade 29</t>
  </si>
  <si>
    <t>WDV01D3597</t>
  </si>
  <si>
    <t>Zuidkade 3</t>
  </si>
  <si>
    <t>Bedrijvigheid (horeca)</t>
  </si>
  <si>
    <t>WDV01D2754</t>
  </si>
  <si>
    <t>Zuidkade 30</t>
  </si>
  <si>
    <t>WDV01D3594</t>
  </si>
  <si>
    <t>Zuidkade 31</t>
  </si>
  <si>
    <t>WDV01D3595</t>
  </si>
  <si>
    <t>Zuidkade 32</t>
  </si>
  <si>
    <t>WDV01D1934</t>
  </si>
  <si>
    <t>Zuidkade 33</t>
  </si>
  <si>
    <t>WDV01D1875</t>
  </si>
  <si>
    <t>Zuidkade 34</t>
  </si>
  <si>
    <t>WDV01D2180</t>
  </si>
  <si>
    <t>Zuidkade 35</t>
  </si>
  <si>
    <t>WDV01D2181</t>
  </si>
  <si>
    <t>Zuidkade 36</t>
  </si>
  <si>
    <t>WDV01D2182</t>
  </si>
  <si>
    <t>Zuidkade 37</t>
  </si>
  <si>
    <t>WDV01D2163</t>
  </si>
  <si>
    <t>Zuidkade 38</t>
  </si>
  <si>
    <t>WDV01D2164</t>
  </si>
  <si>
    <t>Zuidkade 39</t>
  </si>
  <si>
    <t>WDV01D2165</t>
  </si>
  <si>
    <t>Zuidkade 40</t>
  </si>
  <si>
    <t>WDV01D2166</t>
  </si>
  <si>
    <t>Zuidkade 41</t>
  </si>
  <si>
    <t>WDV01D2167</t>
  </si>
  <si>
    <t>Zuidkade 42</t>
  </si>
  <si>
    <t>WDV01D2168</t>
  </si>
  <si>
    <t>Zuidkade 43</t>
  </si>
  <si>
    <t>WDV01D2169</t>
  </si>
  <si>
    <t>Zuidkade 44</t>
  </si>
  <si>
    <t>WDV01D2170</t>
  </si>
  <si>
    <t>Zuidkade 45</t>
  </si>
  <si>
    <t>2741JC</t>
  </si>
  <si>
    <t>WDV01D2843</t>
  </si>
  <si>
    <t>Zuidkade 46</t>
  </si>
  <si>
    <t>WDV01D2844</t>
  </si>
  <si>
    <t>Zuidkade 47</t>
  </si>
  <si>
    <t>WDV01D2845</t>
  </si>
  <si>
    <t>Zuidkade 48</t>
  </si>
  <si>
    <t>WDV01D2846</t>
  </si>
  <si>
    <t>Zuidkade 49</t>
  </si>
  <si>
    <t>WDV01D2847</t>
  </si>
  <si>
    <t>Zuidkade 50</t>
  </si>
  <si>
    <t>WDV01D2848</t>
  </si>
  <si>
    <t>Zuidkade 51</t>
  </si>
  <si>
    <t>WDV01D2614</t>
  </si>
  <si>
    <t>Zuidkade 52</t>
  </si>
  <si>
    <t>WDV01D867</t>
  </si>
  <si>
    <t>Zuidkade 56</t>
  </si>
  <si>
    <t>WDV01D1418</t>
  </si>
  <si>
    <t>Zuidkade 60</t>
  </si>
  <si>
    <t>WDV01D3462</t>
  </si>
  <si>
    <t>Zuidkade 61</t>
  </si>
  <si>
    <t>WDV01D3458</t>
  </si>
  <si>
    <t>Zuidkade 63</t>
  </si>
  <si>
    <t>WDV01D3456</t>
  </si>
  <si>
    <t>Zuidkade 64</t>
  </si>
  <si>
    <t>WDV01D3455</t>
  </si>
  <si>
    <t>Zuidkade 67</t>
  </si>
  <si>
    <t>WDV01D3452</t>
  </si>
  <si>
    <t>Zuidkade 71</t>
  </si>
  <si>
    <t>WDV01D3448</t>
  </si>
  <si>
    <t>Zuidkade 72</t>
  </si>
  <si>
    <t>WDV01D3447</t>
  </si>
  <si>
    <t>Zuidkade 76</t>
  </si>
  <si>
    <t>2741JD</t>
  </si>
  <si>
    <t>WDV01D1102</t>
  </si>
  <si>
    <t>Zuidkade 77</t>
  </si>
  <si>
    <t>WDV01D3303</t>
  </si>
  <si>
    <t>Zuidkade 78</t>
  </si>
  <si>
    <t>WDV01D2803</t>
  </si>
  <si>
    <t>Zuidkade 8</t>
  </si>
  <si>
    <t>WDV01D2875</t>
  </si>
  <si>
    <t>Zuidkade 80</t>
  </si>
  <si>
    <t>WDV01D2235</t>
  </si>
  <si>
    <t>Zuidkade 82</t>
  </si>
  <si>
    <t>WDV01D2822</t>
  </si>
  <si>
    <t>Zuidkade 83</t>
  </si>
  <si>
    <t>WDV01D2821</t>
  </si>
  <si>
    <t>Zuidkade 84</t>
  </si>
  <si>
    <t>WDV01D2820</t>
  </si>
  <si>
    <t>Zuidkade 85</t>
  </si>
  <si>
    <t>WDV01D2819</t>
  </si>
  <si>
    <t>Zuidkade 9</t>
  </si>
  <si>
    <t>WDV01D2632</t>
  </si>
  <si>
    <t>Zuidkade 90B</t>
  </si>
  <si>
    <t>2741JE</t>
  </si>
  <si>
    <t>WDV01D1977</t>
  </si>
  <si>
    <t>Zuidkade 90C</t>
  </si>
  <si>
    <t>WDV01D1978</t>
  </si>
  <si>
    <t>Zuidkade 90D</t>
  </si>
  <si>
    <t>WDV01D2012</t>
  </si>
  <si>
    <t>Zuidkade 90E</t>
  </si>
  <si>
    <t>WDV01D2013</t>
  </si>
  <si>
    <t>Zuidkade 90F</t>
  </si>
  <si>
    <t>WDV01D1812</t>
  </si>
  <si>
    <t>Zuidkade 90G</t>
  </si>
  <si>
    <t>WDV01D1813</t>
  </si>
  <si>
    <t>Zuidkade 92</t>
  </si>
  <si>
    <t>WDV01D904</t>
  </si>
  <si>
    <t>Zuidkade 93</t>
  </si>
  <si>
    <t>WDV01D1898</t>
  </si>
  <si>
    <t>Zuidkade 95</t>
  </si>
  <si>
    <t>WDV01D2651</t>
  </si>
  <si>
    <t>Bijlage 7: Resultatenoverzicht en cumulatie</t>
  </si>
  <si>
    <t>Omschrijving WNP</t>
  </si>
  <si>
    <t>Hoogte (m)</t>
  </si>
  <si>
    <t xml:space="preserve">N207 </t>
  </si>
  <si>
    <t>N207 50 km/uur</t>
  </si>
  <si>
    <t>N207 80 km/uur</t>
  </si>
  <si>
    <t>Brugweg (30 km/uur)</t>
  </si>
  <si>
    <t>Hefbrug (50 km/uur)</t>
  </si>
  <si>
    <t>Kerkweg Oost (50 km/uur) vervalt</t>
  </si>
  <si>
    <t>N454 Kanaaldijk (50 km/uur) vervalt</t>
  </si>
  <si>
    <t>N454 Kanaaldijk (80 km/uur) vervalt</t>
  </si>
  <si>
    <t>N451 (80 km/uur) vervalt te laag</t>
  </si>
  <si>
    <t>A12 (100 km/uur)</t>
  </si>
  <si>
    <t>A20 (100 km/uur) vervalt</t>
  </si>
  <si>
    <t>Lden cum</t>
  </si>
  <si>
    <r>
      <t>L</t>
    </r>
    <r>
      <rPr>
        <vertAlign val="subscript"/>
        <sz val="9"/>
        <color theme="1"/>
        <rFont val="Arial"/>
        <family val="2"/>
      </rPr>
      <t>den</t>
    </r>
    <r>
      <rPr>
        <sz val="9"/>
        <color theme="1"/>
        <rFont val="Arial"/>
        <family val="2"/>
      </rPr>
      <t xml:space="preserve"> (dB) excl aftrek</t>
    </r>
  </si>
  <si>
    <t>afronden</t>
  </si>
  <si>
    <r>
      <t>L</t>
    </r>
    <r>
      <rPr>
        <vertAlign val="subscript"/>
        <sz val="9"/>
        <color theme="1"/>
        <rFont val="Arial"/>
        <family val="2"/>
      </rPr>
      <t>den</t>
    </r>
    <r>
      <rPr>
        <sz val="9"/>
        <color theme="1"/>
        <rFont val="Arial"/>
        <family val="2"/>
      </rPr>
      <t xml:space="preserve"> (dB) incl aftrek</t>
    </r>
  </si>
  <si>
    <r>
      <t>L</t>
    </r>
    <r>
      <rPr>
        <vertAlign val="subscript"/>
        <sz val="9"/>
        <color theme="1"/>
        <rFont val="Arial"/>
        <family val="2"/>
      </rPr>
      <t>den</t>
    </r>
    <r>
      <rPr>
        <sz val="9"/>
        <color theme="1"/>
        <rFont val="Arial"/>
        <family val="2"/>
      </rPr>
      <t xml:space="preserve"> (dB)&gt;70 incl aftrek</t>
    </r>
  </si>
  <si>
    <t>55,50-56,50</t>
  </si>
  <si>
    <t>56,51-57,49</t>
  </si>
  <si>
    <t>afgerond</t>
  </si>
  <si>
    <t>nvt</t>
  </si>
  <si>
    <t>ODMH namens gemeente Waddinxveen</t>
  </si>
  <si>
    <t>Saneringsprogramma N207</t>
  </si>
  <si>
    <t>status (Woning of bedrijf)</t>
  </si>
  <si>
    <t>Noordkade</t>
  </si>
  <si>
    <t>95 en 95A</t>
  </si>
  <si>
    <t>abra</t>
  </si>
  <si>
    <t>Naam</t>
  </si>
  <si>
    <t>Omschrijving</t>
  </si>
  <si>
    <t>Hoogte</t>
  </si>
  <si>
    <t>Lden</t>
  </si>
  <si>
    <t>Z9_C</t>
  </si>
  <si>
    <t>Z9_B</t>
  </si>
  <si>
    <t>Z9_A</t>
  </si>
  <si>
    <t>Z95_B</t>
  </si>
  <si>
    <t>Z95_A</t>
  </si>
  <si>
    <t>Z93_B</t>
  </si>
  <si>
    <t>Z93_A</t>
  </si>
  <si>
    <t>Z92_B</t>
  </si>
  <si>
    <t>Z92_A</t>
  </si>
  <si>
    <t>Z90g_C</t>
  </si>
  <si>
    <t>Zuidkade 90g</t>
  </si>
  <si>
    <t>Z90g_B</t>
  </si>
  <si>
    <t>Z90g_A</t>
  </si>
  <si>
    <t>Z90f_C</t>
  </si>
  <si>
    <t>Zuidkade 90f</t>
  </si>
  <si>
    <t>Z90f_B</t>
  </si>
  <si>
    <t>Z90f_A</t>
  </si>
  <si>
    <t>Z90e_C</t>
  </si>
  <si>
    <t>Zuidkade 90e</t>
  </si>
  <si>
    <t>Z90e_B</t>
  </si>
  <si>
    <t>Z90e_A</t>
  </si>
  <si>
    <t>Z90d_C</t>
  </si>
  <si>
    <t>Zuidkade 90d</t>
  </si>
  <si>
    <t>Z90d_B</t>
  </si>
  <si>
    <t>Z90d_A</t>
  </si>
  <si>
    <t>Z90c_C</t>
  </si>
  <si>
    <t>Zuidkade 90c</t>
  </si>
  <si>
    <t>Z90c_B</t>
  </si>
  <si>
    <t>Z90c_A</t>
  </si>
  <si>
    <t>Z90b_C</t>
  </si>
  <si>
    <t>Zuidkade 90b</t>
  </si>
  <si>
    <t>Z90b_B</t>
  </si>
  <si>
    <t>Z90b_A</t>
  </si>
  <si>
    <t>Z8_C</t>
  </si>
  <si>
    <t>Z8_B</t>
  </si>
  <si>
    <t>Z8_A</t>
  </si>
  <si>
    <t>Z85_C</t>
  </si>
  <si>
    <t>Z85_B</t>
  </si>
  <si>
    <t>Z85_A</t>
  </si>
  <si>
    <t>Z84_C</t>
  </si>
  <si>
    <t>Z84_B</t>
  </si>
  <si>
    <t>Z84_A</t>
  </si>
  <si>
    <t>Z83_C</t>
  </si>
  <si>
    <t>Z83_B</t>
  </si>
  <si>
    <t>Z83_A</t>
  </si>
  <si>
    <t>Z82_B</t>
  </si>
  <si>
    <t>Z82_A</t>
  </si>
  <si>
    <t>Z80_B</t>
  </si>
  <si>
    <t>Z80_A</t>
  </si>
  <si>
    <t>Z78_B</t>
  </si>
  <si>
    <t>Z78_A</t>
  </si>
  <si>
    <t>Z77_B</t>
  </si>
  <si>
    <t>Z77_A</t>
  </si>
  <si>
    <t>Z76_B</t>
  </si>
  <si>
    <t>Z76_A</t>
  </si>
  <si>
    <t>Z72_C</t>
  </si>
  <si>
    <t>Z72_B</t>
  </si>
  <si>
    <t>Z72_A</t>
  </si>
  <si>
    <t>Z71_C</t>
  </si>
  <si>
    <t>Z71_B</t>
  </si>
  <si>
    <t>Z71_A</t>
  </si>
  <si>
    <t>Z67_C</t>
  </si>
  <si>
    <t>Z67_B</t>
  </si>
  <si>
    <t>Z67_A</t>
  </si>
  <si>
    <t>Z64_C</t>
  </si>
  <si>
    <t>Z64_B</t>
  </si>
  <si>
    <t>Z64_A</t>
  </si>
  <si>
    <t>Z63_C</t>
  </si>
  <si>
    <t>Z63_B</t>
  </si>
  <si>
    <t>Z63_A</t>
  </si>
  <si>
    <t>Z61_C</t>
  </si>
  <si>
    <t>Z61_B</t>
  </si>
  <si>
    <t>Z61_A</t>
  </si>
  <si>
    <t>Z60_C</t>
  </si>
  <si>
    <t>Z60_B</t>
  </si>
  <si>
    <t>Z60_A</t>
  </si>
  <si>
    <t>Z56_B</t>
  </si>
  <si>
    <t>Z56_A</t>
  </si>
  <si>
    <t>Z52_C</t>
  </si>
  <si>
    <t>Z52_B</t>
  </si>
  <si>
    <t>Z52_A</t>
  </si>
  <si>
    <t>Z51_C</t>
  </si>
  <si>
    <t>Z51_B</t>
  </si>
  <si>
    <t>Z51_A</t>
  </si>
  <si>
    <t>Z50_B</t>
  </si>
  <si>
    <t>Z50_A</t>
  </si>
  <si>
    <t>Z49_B</t>
  </si>
  <si>
    <t>Z49_A</t>
  </si>
  <si>
    <t>Z48_B</t>
  </si>
  <si>
    <t>Z48_A</t>
  </si>
  <si>
    <t>Z47_B</t>
  </si>
  <si>
    <t>Z47_A</t>
  </si>
  <si>
    <t>Z46_B</t>
  </si>
  <si>
    <t>Z46_A</t>
  </si>
  <si>
    <t>Z45_B</t>
  </si>
  <si>
    <t>Z45_A</t>
  </si>
  <si>
    <t>Z44_C</t>
  </si>
  <si>
    <t>Z44_B</t>
  </si>
  <si>
    <t>Z44_A</t>
  </si>
  <si>
    <t>Z43_C</t>
  </si>
  <si>
    <t>Z43_B</t>
  </si>
  <si>
    <t>Z43_A</t>
  </si>
  <si>
    <t>Z42_C</t>
  </si>
  <si>
    <t>Z42_B</t>
  </si>
  <si>
    <t>Z42_A</t>
  </si>
  <si>
    <t>Z41_C</t>
  </si>
  <si>
    <t>Z41_B</t>
  </si>
  <si>
    <t>Z41_A</t>
  </si>
  <si>
    <t>Z40_C</t>
  </si>
  <si>
    <t>Z40_B</t>
  </si>
  <si>
    <t>Z40_A</t>
  </si>
  <si>
    <t>Z3_C</t>
  </si>
  <si>
    <t>Z3_B</t>
  </si>
  <si>
    <t>Z3_A</t>
  </si>
  <si>
    <t>Z39_C</t>
  </si>
  <si>
    <t>Z39_B</t>
  </si>
  <si>
    <t>Z39_A</t>
  </si>
  <si>
    <t>Z38_C</t>
  </si>
  <si>
    <t>Z38_B</t>
  </si>
  <si>
    <t>Z38_A</t>
  </si>
  <si>
    <t>Z37_C</t>
  </si>
  <si>
    <t>Z37_B</t>
  </si>
  <si>
    <t>Z37_A</t>
  </si>
  <si>
    <t>Z36_B</t>
  </si>
  <si>
    <t>Z36_A</t>
  </si>
  <si>
    <t>Z35_B</t>
  </si>
  <si>
    <t>Z35_A</t>
  </si>
  <si>
    <t>Z34_B</t>
  </si>
  <si>
    <t>Z34_A</t>
  </si>
  <si>
    <t>Z33_B</t>
  </si>
  <si>
    <t>Z33_A</t>
  </si>
  <si>
    <t>Z32_C</t>
  </si>
  <si>
    <t>Z32_B</t>
  </si>
  <si>
    <t>Z32_A</t>
  </si>
  <si>
    <t>Z31_C</t>
  </si>
  <si>
    <t>Z31_B</t>
  </si>
  <si>
    <t>Z31_A</t>
  </si>
  <si>
    <t>Z30_C</t>
  </si>
  <si>
    <t>Z30_B</t>
  </si>
  <si>
    <t>Z30_A</t>
  </si>
  <si>
    <t>Z2_C</t>
  </si>
  <si>
    <t>Z2_B</t>
  </si>
  <si>
    <t>Z2_A</t>
  </si>
  <si>
    <t>Z29_C</t>
  </si>
  <si>
    <t>Z29_B</t>
  </si>
  <si>
    <t>Z29_A</t>
  </si>
  <si>
    <t>Z28_C</t>
  </si>
  <si>
    <t>Z28_B</t>
  </si>
  <si>
    <t>Z28_A</t>
  </si>
  <si>
    <t>Z231_B</t>
  </si>
  <si>
    <t>Z231_A</t>
  </si>
  <si>
    <t>Z22_B</t>
  </si>
  <si>
    <t>Z22_A</t>
  </si>
  <si>
    <t>Z229_B</t>
  </si>
  <si>
    <t>Z229_A</t>
  </si>
  <si>
    <t>Z227_B</t>
  </si>
  <si>
    <t>Z227_A</t>
  </si>
  <si>
    <t>Z224_B</t>
  </si>
  <si>
    <t>Zuidkade 224 zijgevel</t>
  </si>
  <si>
    <t>Z224_A</t>
  </si>
  <si>
    <t>Z220_B</t>
  </si>
  <si>
    <t>Z220_A</t>
  </si>
  <si>
    <t>Z21_B</t>
  </si>
  <si>
    <t>Z21_A</t>
  </si>
  <si>
    <t>Z218_B</t>
  </si>
  <si>
    <t>Z218_A</t>
  </si>
  <si>
    <t>Z217_B</t>
  </si>
  <si>
    <t>Z217_A</t>
  </si>
  <si>
    <t>Z216_C</t>
  </si>
  <si>
    <t>Z216_B</t>
  </si>
  <si>
    <t>Z216_A</t>
  </si>
  <si>
    <t>Z215_C</t>
  </si>
  <si>
    <t>Z215_B</t>
  </si>
  <si>
    <t>Z215_A</t>
  </si>
  <si>
    <t>Z211_B</t>
  </si>
  <si>
    <t>Z211_A</t>
  </si>
  <si>
    <t>Z210_B</t>
  </si>
  <si>
    <t>Z210_A</t>
  </si>
  <si>
    <t>Z207_B</t>
  </si>
  <si>
    <t>Z207_A</t>
  </si>
  <si>
    <t>Z206_B</t>
  </si>
  <si>
    <t>Z206_A</t>
  </si>
  <si>
    <t>Z205_B</t>
  </si>
  <si>
    <t>Z205_A</t>
  </si>
  <si>
    <t>Z197_B</t>
  </si>
  <si>
    <t>Z197_A</t>
  </si>
  <si>
    <t>Z195_B</t>
  </si>
  <si>
    <t>Z195_A</t>
  </si>
  <si>
    <t>Z194_B</t>
  </si>
  <si>
    <t>Z194_A</t>
  </si>
  <si>
    <t>Z192_B</t>
  </si>
  <si>
    <t>Z192_A</t>
  </si>
  <si>
    <t>Z191_B</t>
  </si>
  <si>
    <t>Z191_A</t>
  </si>
  <si>
    <t>Z190_B</t>
  </si>
  <si>
    <t>Z190_A</t>
  </si>
  <si>
    <t>Z18_C</t>
  </si>
  <si>
    <t>Z18_B</t>
  </si>
  <si>
    <t>Z18_A</t>
  </si>
  <si>
    <t>Z185_B</t>
  </si>
  <si>
    <t>Z185_A</t>
  </si>
  <si>
    <t>Z184_B</t>
  </si>
  <si>
    <t>Z184_A</t>
  </si>
  <si>
    <t>Z183_B</t>
  </si>
  <si>
    <t>Z183_A</t>
  </si>
  <si>
    <t>Z174_B</t>
  </si>
  <si>
    <t>Z174_A</t>
  </si>
  <si>
    <t>Z173_B</t>
  </si>
  <si>
    <t>Z173_A</t>
  </si>
  <si>
    <t>Z172_B</t>
  </si>
  <si>
    <t>Z172_A</t>
  </si>
  <si>
    <t>Z16_C</t>
  </si>
  <si>
    <t>Zuidkade 16</t>
  </si>
  <si>
    <t>Z16_B</t>
  </si>
  <si>
    <t>Z16_A</t>
  </si>
  <si>
    <t>Z169_B</t>
  </si>
  <si>
    <t>Z169_A</t>
  </si>
  <si>
    <t>Z168_B</t>
  </si>
  <si>
    <t>Z168_A</t>
  </si>
  <si>
    <t>Z166_B</t>
  </si>
  <si>
    <t>Z166_A</t>
  </si>
  <si>
    <t>Z163_B</t>
  </si>
  <si>
    <t>Z163_A</t>
  </si>
  <si>
    <t>Z158_B</t>
  </si>
  <si>
    <t>Z158_A</t>
  </si>
  <si>
    <t>Z155_B</t>
  </si>
  <si>
    <t>Z155_A</t>
  </si>
  <si>
    <t>Z144_C</t>
  </si>
  <si>
    <t>Zuidkade 144 bov garage</t>
  </si>
  <si>
    <t>Z144_B</t>
  </si>
  <si>
    <t>Z144_A</t>
  </si>
  <si>
    <t>Z143_C</t>
  </si>
  <si>
    <t>Zuidkade 143 zijgevel</t>
  </si>
  <si>
    <t>Z143_B</t>
  </si>
  <si>
    <t>Z143_A</t>
  </si>
  <si>
    <t>Z140_B</t>
  </si>
  <si>
    <t>Z140_A</t>
  </si>
  <si>
    <t>Z13_C</t>
  </si>
  <si>
    <t>Z13_B</t>
  </si>
  <si>
    <t>Z13_A</t>
  </si>
  <si>
    <t>Z138_B</t>
  </si>
  <si>
    <t>Z138_A</t>
  </si>
  <si>
    <t>Z137_B</t>
  </si>
  <si>
    <t>Z137_A</t>
  </si>
  <si>
    <t>Z12_C</t>
  </si>
  <si>
    <t>Z12_B</t>
  </si>
  <si>
    <t>Z12_A</t>
  </si>
  <si>
    <t>Z11_C</t>
  </si>
  <si>
    <t>Z11_B</t>
  </si>
  <si>
    <t>Z11_A</t>
  </si>
  <si>
    <t>Z10_C</t>
  </si>
  <si>
    <t>Z10_B</t>
  </si>
  <si>
    <t>Z10_A</t>
  </si>
  <si>
    <t>N95_B</t>
  </si>
  <si>
    <t xml:space="preserve">Noordkade 95 </t>
  </si>
  <si>
    <t>N95_A</t>
  </si>
  <si>
    <t>N83_B</t>
  </si>
  <si>
    <t>N83_A</t>
  </si>
  <si>
    <t>N71_B</t>
  </si>
  <si>
    <t>N71_A</t>
  </si>
  <si>
    <t>N69_B</t>
  </si>
  <si>
    <t>N69_A</t>
  </si>
  <si>
    <t>N57_B</t>
  </si>
  <si>
    <t>N57_A</t>
  </si>
  <si>
    <t>N55_B</t>
  </si>
  <si>
    <t>N55_A</t>
  </si>
  <si>
    <t>N53_B</t>
  </si>
  <si>
    <t>N53_A</t>
  </si>
  <si>
    <t>N51_B</t>
  </si>
  <si>
    <t>N51_A</t>
  </si>
  <si>
    <t>N45_B</t>
  </si>
  <si>
    <t>N45_A</t>
  </si>
  <si>
    <t>N41_B</t>
  </si>
  <si>
    <t>N41_A</t>
  </si>
  <si>
    <t>N39_B</t>
  </si>
  <si>
    <t>N39_A</t>
  </si>
  <si>
    <t>N31_C</t>
  </si>
  <si>
    <t>N31_B</t>
  </si>
  <si>
    <t>N31_A</t>
  </si>
  <si>
    <t>N265_B</t>
  </si>
  <si>
    <t>N265_A</t>
  </si>
  <si>
    <t>N263_B</t>
  </si>
  <si>
    <t>N263_A</t>
  </si>
  <si>
    <t>N261_B</t>
  </si>
  <si>
    <t>N261_A</t>
  </si>
  <si>
    <t>N259_B</t>
  </si>
  <si>
    <t>N259_A</t>
  </si>
  <si>
    <t>N257_B</t>
  </si>
  <si>
    <t>N257_A</t>
  </si>
  <si>
    <t>N255_B</t>
  </si>
  <si>
    <t>N255_A</t>
  </si>
  <si>
    <t>N251_B</t>
  </si>
  <si>
    <t>N251_A</t>
  </si>
  <si>
    <t>N249_B</t>
  </si>
  <si>
    <t>N249_A</t>
  </si>
  <si>
    <t>N245_B</t>
  </si>
  <si>
    <t>N245_A</t>
  </si>
  <si>
    <t>N243_B</t>
  </si>
  <si>
    <t>N243_A</t>
  </si>
  <si>
    <t>N241_B</t>
  </si>
  <si>
    <t>N241_A</t>
  </si>
  <si>
    <t>N207_A</t>
  </si>
  <si>
    <t>N203_A</t>
  </si>
  <si>
    <t>N199_B</t>
  </si>
  <si>
    <t>N199_A</t>
  </si>
  <si>
    <t>N197_A</t>
  </si>
  <si>
    <t>N189_B</t>
  </si>
  <si>
    <t>N189_A</t>
  </si>
  <si>
    <t>N155_B</t>
  </si>
  <si>
    <t>N155_A</t>
  </si>
  <si>
    <t>N153_C</t>
  </si>
  <si>
    <t>N153_B</t>
  </si>
  <si>
    <t>N153_A</t>
  </si>
  <si>
    <t>N115_A</t>
  </si>
  <si>
    <t>N113_C</t>
  </si>
  <si>
    <t>N113_B</t>
  </si>
  <si>
    <t>N113_A</t>
  </si>
  <si>
    <t>N111_B</t>
  </si>
  <si>
    <t>N111_A</t>
  </si>
  <si>
    <t>N109_B</t>
  </si>
  <si>
    <t>N109_A</t>
  </si>
  <si>
    <t>N107_B</t>
  </si>
  <si>
    <t>N107_A</t>
  </si>
  <si>
    <t>N105_B</t>
  </si>
  <si>
    <t>N105_A</t>
  </si>
  <si>
    <t>N103_B</t>
  </si>
  <si>
    <t>N103_A</t>
  </si>
  <si>
    <t>HW99_A</t>
  </si>
  <si>
    <t>HW98_A</t>
  </si>
  <si>
    <t>HW96_B</t>
  </si>
  <si>
    <t>HW96_A</t>
  </si>
  <si>
    <t>HW95_B</t>
  </si>
  <si>
    <t>HW95_A</t>
  </si>
  <si>
    <t>HW94_B</t>
  </si>
  <si>
    <t>HW94_A</t>
  </si>
  <si>
    <t>HW92_B</t>
  </si>
  <si>
    <t>HW92_A</t>
  </si>
  <si>
    <t>HW91_B</t>
  </si>
  <si>
    <t>HW91_A</t>
  </si>
  <si>
    <t>HW90_B</t>
  </si>
  <si>
    <t>HW90_A</t>
  </si>
  <si>
    <t>HW89_B</t>
  </si>
  <si>
    <t>HW89_A</t>
  </si>
  <si>
    <t>HW88_B</t>
  </si>
  <si>
    <t>HW88_A</t>
  </si>
  <si>
    <t>HW87_B</t>
  </si>
  <si>
    <t>HW87_A</t>
  </si>
  <si>
    <t>HW86_B</t>
  </si>
  <si>
    <t>HW86_A</t>
  </si>
  <si>
    <t>HW85_B</t>
  </si>
  <si>
    <t>HW85_A</t>
  </si>
  <si>
    <t>HW43_B</t>
  </si>
  <si>
    <t>HW43_A</t>
  </si>
  <si>
    <t>HW38_A</t>
  </si>
  <si>
    <t>HW33_C</t>
  </si>
  <si>
    <t>HW33_B</t>
  </si>
  <si>
    <t>HW33_A</t>
  </si>
  <si>
    <t>HW23_B</t>
  </si>
  <si>
    <t>henegouwerweg 23</t>
  </si>
  <si>
    <t>HW23_A</t>
  </si>
  <si>
    <t>HW19_B</t>
  </si>
  <si>
    <t>HW19_A</t>
  </si>
  <si>
    <t>HW18_B</t>
  </si>
  <si>
    <t>HW18_A</t>
  </si>
  <si>
    <t>HW17_B</t>
  </si>
  <si>
    <t>HW17_A</t>
  </si>
  <si>
    <t>HW16_B</t>
  </si>
  <si>
    <t>HW16_A</t>
  </si>
  <si>
    <t>HW15_B</t>
  </si>
  <si>
    <t>HW15_A</t>
  </si>
  <si>
    <t>HW14_B</t>
  </si>
  <si>
    <t>HW14_A</t>
  </si>
  <si>
    <t>HW13_B</t>
  </si>
  <si>
    <t>HW13_A</t>
  </si>
  <si>
    <t>HW12_B</t>
  </si>
  <si>
    <t>HW12_A</t>
  </si>
  <si>
    <t>HW110_B</t>
  </si>
  <si>
    <t>HW110_A</t>
  </si>
  <si>
    <t>HW108_B</t>
  </si>
  <si>
    <t>HW108_A</t>
  </si>
  <si>
    <t>HW105A_A</t>
  </si>
  <si>
    <t>HW104_B</t>
  </si>
  <si>
    <t>HW104_A</t>
  </si>
  <si>
    <t>HE9_D</t>
  </si>
  <si>
    <t>HE9_C</t>
  </si>
  <si>
    <t>HE9_B</t>
  </si>
  <si>
    <t>HE9_A</t>
  </si>
  <si>
    <t>HE8_D</t>
  </si>
  <si>
    <t>HE8_C</t>
  </si>
  <si>
    <t>HE8_B</t>
  </si>
  <si>
    <t>HE8_A</t>
  </si>
  <si>
    <t>HE4_B</t>
  </si>
  <si>
    <t>HE4_A</t>
  </si>
  <si>
    <t>HE10_B</t>
  </si>
  <si>
    <t>HE10_A</t>
  </si>
  <si>
    <t>B5_B</t>
  </si>
  <si>
    <t>B5_A</t>
  </si>
  <si>
    <t>B3_B</t>
  </si>
  <si>
    <t>Brugweg 3 zijgevel</t>
  </si>
  <si>
    <t>B3_A</t>
  </si>
  <si>
    <t>Zuidkade 11A , 11B en 11C</t>
  </si>
  <si>
    <t>--</t>
  </si>
  <si>
    <t>Henegouwerweg 43, 43 A en 43B</t>
  </si>
  <si>
    <t>Huisnummer en toevoegingen</t>
  </si>
  <si>
    <t>Voorschot</t>
  </si>
  <si>
    <t>Lijst saneringsobjecten Wet geluidhinder</t>
  </si>
  <si>
    <t>Gegevens na sanering, geluidbelasting inclusief eventuele bron- en/of afschermende maatregelen</t>
  </si>
  <si>
    <t>Projectnaam</t>
  </si>
  <si>
    <t>Projectnummer BSV</t>
  </si>
  <si>
    <t>Saneringsprogramma N207 Henegouwerweg Waddinxveen</t>
  </si>
  <si>
    <t>777.055.00</t>
  </si>
  <si>
    <t>Bijlage 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</si>
</sst>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2"/>
      <name val="Verdana"/>
      <family val="2"/>
    </font>
    <font>
      <b/>
      <sz val="9"/>
      <name val="Verdana"/>
      <family val="2"/>
    </font>
    <font>
      <sz val="22"/>
      <name val="Verdana"/>
      <family val="2"/>
    </font>
    <font>
      <sz val="11"/>
      <color rgb="FF21212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12" fillId="0" borderId="0"/>
    <xf numFmtId="0" fontId="13" fillId="0" borderId="0"/>
    <xf numFmtId="9" fontId="13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top" wrapText="1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11" xfId="0" applyBorder="1"/>
    <xf numFmtId="0" fontId="3" fillId="4" borderId="6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0" fillId="3" borderId="11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 wrapText="1"/>
    </xf>
    <xf numFmtId="0" fontId="3" fillId="6" borderId="11" xfId="0" applyFont="1" applyFill="1" applyBorder="1" applyAlignment="1">
      <alignment horizontal="left" vertical="top" wrapText="1"/>
    </xf>
    <xf numFmtId="0" fontId="5" fillId="7" borderId="4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3" fillId="7" borderId="11" xfId="0" applyFont="1" applyFill="1" applyBorder="1" applyAlignment="1">
      <alignment horizontal="left" vertical="top" wrapText="1"/>
    </xf>
    <xf numFmtId="0" fontId="0" fillId="7" borderId="11" xfId="0" applyFill="1" applyBorder="1" applyAlignment="1">
      <alignment horizontal="center" vertical="top" wrapText="1"/>
    </xf>
    <xf numFmtId="0" fontId="0" fillId="7" borderId="11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4" borderId="0" xfId="0" applyFill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0" xfId="0" applyFill="1"/>
    <xf numFmtId="164" fontId="0" fillId="0" borderId="11" xfId="0" applyNumberFormat="1" applyBorder="1" applyAlignment="1">
      <alignment horizontal="left"/>
    </xf>
    <xf numFmtId="0" fontId="2" fillId="3" borderId="7" xfId="0" applyFont="1" applyFill="1" applyBorder="1" applyAlignment="1">
      <alignment horizontal="left" vertical="top" wrapText="1"/>
    </xf>
    <xf numFmtId="15" fontId="6" fillId="0" borderId="0" xfId="0" applyNumberFormat="1" applyFont="1"/>
    <xf numFmtId="0" fontId="7" fillId="0" borderId="0" xfId="0" applyFont="1" applyAlignment="1">
      <alignment horizontal="left"/>
    </xf>
    <xf numFmtId="15" fontId="7" fillId="0" borderId="0" xfId="0" applyNumberFormat="1" applyFont="1"/>
    <xf numFmtId="49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5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15" fontId="11" fillId="0" borderId="0" xfId="0" applyNumberFormat="1" applyFont="1" applyAlignment="1">
      <alignment horizontal="center"/>
    </xf>
    <xf numFmtId="49" fontId="11" fillId="0" borderId="0" xfId="0" applyNumberFormat="1" applyFont="1"/>
    <xf numFmtId="49" fontId="7" fillId="0" borderId="0" xfId="0" applyNumberFormat="1" applyFont="1"/>
    <xf numFmtId="15" fontId="11" fillId="5" borderId="12" xfId="0" applyNumberFormat="1" applyFont="1" applyFill="1" applyBorder="1" applyAlignment="1">
      <alignment horizontal="left" vertical="top"/>
    </xf>
    <xf numFmtId="15" fontId="11" fillId="5" borderId="13" xfId="0" applyNumberFormat="1" applyFont="1" applyFill="1" applyBorder="1" applyAlignment="1">
      <alignment horizontal="left" vertical="top"/>
    </xf>
    <xf numFmtId="49" fontId="11" fillId="5" borderId="14" xfId="0" applyNumberFormat="1" applyFont="1" applyFill="1" applyBorder="1" applyAlignment="1">
      <alignment horizontal="left" vertical="top" wrapText="1"/>
    </xf>
    <xf numFmtId="49" fontId="11" fillId="5" borderId="12" xfId="0" applyNumberFormat="1" applyFont="1" applyFill="1" applyBorder="1" applyAlignment="1">
      <alignment horizontal="left" vertical="top" wrapText="1"/>
    </xf>
    <xf numFmtId="15" fontId="11" fillId="5" borderId="14" xfId="0" applyNumberFormat="1" applyFont="1" applyFill="1" applyBorder="1" applyAlignment="1">
      <alignment horizontal="left" vertical="top" wrapText="1"/>
    </xf>
    <xf numFmtId="15" fontId="11" fillId="5" borderId="13" xfId="0" applyNumberFormat="1" applyFont="1" applyFill="1" applyBorder="1" applyAlignment="1">
      <alignment horizontal="left" vertical="top" wrapText="1"/>
    </xf>
    <xf numFmtId="1" fontId="11" fillId="5" borderId="12" xfId="0" applyNumberFormat="1" applyFont="1" applyFill="1" applyBorder="1" applyAlignment="1">
      <alignment horizontal="left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/>
    </xf>
    <xf numFmtId="0" fontId="11" fillId="3" borderId="15" xfId="0" applyFont="1" applyFill="1" applyBorder="1" applyAlignment="1">
      <alignment horizontal="center" vertical="top" wrapText="1"/>
    </xf>
    <xf numFmtId="15" fontId="7" fillId="0" borderId="0" xfId="0" applyNumberFormat="1" applyFont="1" applyAlignment="1">
      <alignment horizontal="left"/>
    </xf>
    <xf numFmtId="15" fontId="11" fillId="0" borderId="0" xfId="0" applyNumberFormat="1" applyFont="1" applyAlignment="1">
      <alignment horizontal="left"/>
    </xf>
    <xf numFmtId="1" fontId="11" fillId="5" borderId="13" xfId="0" applyNumberFormat="1" applyFont="1" applyFill="1" applyBorder="1" applyAlignment="1">
      <alignment horizontal="left" vertical="top" wrapText="1"/>
    </xf>
    <xf numFmtId="0" fontId="0" fillId="5" borderId="11" xfId="0" applyFill="1" applyBorder="1"/>
    <xf numFmtId="0" fontId="0" fillId="5" borderId="11" xfId="0" applyFill="1" applyBorder="1" applyAlignment="1">
      <alignment horizontal="left"/>
    </xf>
    <xf numFmtId="0" fontId="0" fillId="5" borderId="0" xfId="0" applyFill="1"/>
    <xf numFmtId="49" fontId="11" fillId="5" borderId="12" xfId="0" applyNumberFormat="1" applyFont="1" applyFill="1" applyBorder="1" applyAlignment="1">
      <alignment horizontal="center" vertical="top" wrapText="1"/>
    </xf>
    <xf numFmtId="49" fontId="11" fillId="5" borderId="15" xfId="0" applyNumberFormat="1" applyFont="1" applyFill="1" applyBorder="1" applyAlignment="1">
      <alignment horizontal="left" vertical="top" wrapText="1"/>
    </xf>
    <xf numFmtId="15" fontId="6" fillId="0" borderId="0" xfId="0" applyNumberFormat="1" applyFont="1" applyAlignment="1">
      <alignment horizontal="left" vertical="top"/>
    </xf>
    <xf numFmtId="0" fontId="9" fillId="0" borderId="0" xfId="0" quotePrefix="1" applyFont="1" applyAlignment="1">
      <alignment horizontal="left" vertical="top"/>
    </xf>
    <xf numFmtId="0" fontId="0" fillId="8" borderId="11" xfId="0" applyFill="1" applyBorder="1" applyAlignment="1">
      <alignment horizontal="left"/>
    </xf>
    <xf numFmtId="0" fontId="0" fillId="8" borderId="11" xfId="0" applyFill="1" applyBorder="1"/>
    <xf numFmtId="15" fontId="6" fillId="0" borderId="0" xfId="1" applyNumberFormat="1" applyFont="1" applyAlignment="1">
      <alignment horizontal="left" vertical="top"/>
    </xf>
    <xf numFmtId="15" fontId="6" fillId="0" borderId="0" xfId="1" applyNumberFormat="1" applyFont="1"/>
    <xf numFmtId="0" fontId="7" fillId="0" borderId="0" xfId="1" applyFont="1" applyAlignment="1">
      <alignment horizontal="left"/>
    </xf>
    <xf numFmtId="15" fontId="7" fillId="0" borderId="0" xfId="1" applyNumberFormat="1" applyFont="1"/>
    <xf numFmtId="49" fontId="7" fillId="0" borderId="0" xfId="1" applyNumberFormat="1" applyFont="1" applyAlignment="1">
      <alignment horizontal="center"/>
    </xf>
    <xf numFmtId="0" fontId="0" fillId="0" borderId="0" xfId="0" applyAlignment="1">
      <alignment horizontal="left" vertical="top"/>
    </xf>
    <xf numFmtId="0" fontId="9" fillId="0" borderId="0" xfId="1" quotePrefix="1" applyFont="1" applyAlignment="1">
      <alignment horizontal="left" vertical="top"/>
    </xf>
    <xf numFmtId="0" fontId="10" fillId="0" borderId="0" xfId="1" applyFont="1" applyAlignment="1">
      <alignment horizontal="left"/>
    </xf>
    <xf numFmtId="0" fontId="10" fillId="0" borderId="0" xfId="1" applyFont="1"/>
    <xf numFmtId="0" fontId="10" fillId="0" borderId="0" xfId="1" quotePrefix="1" applyFont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9" borderId="0" xfId="0" applyFill="1" applyAlignment="1">
      <alignment horizontal="left" vertical="top"/>
    </xf>
    <xf numFmtId="0" fontId="0" fillId="6" borderId="0" xfId="0" applyFill="1" applyAlignment="1">
      <alignment horizontal="left" vertical="top"/>
    </xf>
    <xf numFmtId="0" fontId="0" fillId="10" borderId="0" xfId="0" applyFill="1" applyAlignment="1">
      <alignment horizontal="left" vertical="top"/>
    </xf>
    <xf numFmtId="0" fontId="0" fillId="9" borderId="11" xfId="0" applyFill="1" applyBorder="1"/>
    <xf numFmtId="0" fontId="0" fillId="11" borderId="11" xfId="0" applyFill="1" applyBorder="1" applyAlignment="1">
      <alignment horizontal="left"/>
    </xf>
    <xf numFmtId="0" fontId="0" fillId="11" borderId="11" xfId="0" applyFill="1" applyBorder="1"/>
    <xf numFmtId="0" fontId="0" fillId="4" borderId="11" xfId="0" applyFill="1" applyBorder="1"/>
    <xf numFmtId="0" fontId="0" fillId="8" borderId="0" xfId="0" applyFill="1"/>
    <xf numFmtId="0" fontId="0" fillId="6" borderId="11" xfId="0" applyFill="1" applyBorder="1" applyAlignment="1">
      <alignment horizontal="left"/>
    </xf>
    <xf numFmtId="0" fontId="11" fillId="3" borderId="9" xfId="0" applyFont="1" applyFill="1" applyBorder="1" applyAlignment="1">
      <alignment horizontal="center" vertical="top"/>
    </xf>
    <xf numFmtId="0" fontId="11" fillId="3" borderId="9" xfId="0" applyFont="1" applyFill="1" applyBorder="1" applyAlignment="1">
      <alignment horizontal="center" vertical="top" wrapText="1"/>
    </xf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5" xfId="0" applyBorder="1" applyAlignment="1">
      <alignment horizontal="left"/>
    </xf>
    <xf numFmtId="0" fontId="0" fillId="11" borderId="0" xfId="0" applyFill="1"/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16" fillId="0" borderId="0" xfId="2" applyFont="1" applyAlignment="1">
      <alignment horizontal="left" vertical="center"/>
    </xf>
    <xf numFmtId="0" fontId="17" fillId="0" borderId="0" xfId="0" applyFont="1"/>
    <xf numFmtId="15" fontId="11" fillId="12" borderId="11" xfId="0" applyNumberFormat="1" applyFont="1" applyFill="1" applyBorder="1" applyAlignment="1">
      <alignment horizontal="left" vertical="top"/>
    </xf>
    <xf numFmtId="0" fontId="14" fillId="0" borderId="0" xfId="2" applyFont="1" applyAlignment="1">
      <alignment vertical="center"/>
    </xf>
    <xf numFmtId="0" fontId="15" fillId="0" borderId="11" xfId="2" quotePrefix="1" applyFont="1" applyBorder="1" applyAlignment="1">
      <alignment vertical="center"/>
    </xf>
    <xf numFmtId="0" fontId="15" fillId="0" borderId="11" xfId="2" quotePrefix="1" applyFont="1" applyBorder="1" applyAlignment="1">
      <alignment vertical="center"/>
    </xf>
    <xf numFmtId="49" fontId="11" fillId="12" borderId="11" xfId="0" applyNumberFormat="1" applyFont="1" applyFill="1" applyBorder="1" applyAlignment="1">
      <alignment horizontal="left" vertical="top" wrapText="1"/>
    </xf>
    <xf numFmtId="49" fontId="11" fillId="12" borderId="11" xfId="0" applyNumberFormat="1" applyFont="1" applyFill="1" applyBorder="1" applyAlignment="1">
      <alignment horizontal="center" vertical="top" wrapText="1"/>
    </xf>
    <xf numFmtId="15" fontId="11" fillId="12" borderId="11" xfId="0" applyNumberFormat="1" applyFont="1" applyFill="1" applyBorder="1" applyAlignment="1">
      <alignment horizontal="left" vertical="top" wrapText="1"/>
    </xf>
    <xf numFmtId="1" fontId="11" fillId="12" borderId="11" xfId="0" applyNumberFormat="1" applyFont="1" applyFill="1" applyBorder="1" applyAlignment="1">
      <alignment horizontal="left" vertical="top" wrapText="1"/>
    </xf>
    <xf numFmtId="0" fontId="0" fillId="12" borderId="0" xfId="0" applyFill="1"/>
    <xf numFmtId="0" fontId="11" fillId="12" borderId="11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center" vertical="top"/>
    </xf>
    <xf numFmtId="1" fontId="11" fillId="13" borderId="11" xfId="0" applyNumberFormat="1" applyFont="1" applyFill="1" applyBorder="1" applyAlignment="1">
      <alignment horizontal="left" vertical="top" wrapText="1"/>
    </xf>
  </cellXfs>
  <cellStyles count="4">
    <cellStyle name="Procent 2" xfId="3" xr:uid="{55496707-8415-439E-AB51-CCEA9DF5BF99}"/>
    <cellStyle name="Standaard" xfId="0" builtinId="0"/>
    <cellStyle name="Standaard 2" xfId="1" xr:uid="{BED47CBA-3917-4730-9FBC-C61259B607B4}"/>
    <cellStyle name="Standaard 3" xfId="2" xr:uid="{EC316DB9-2379-42C1-8A5D-E01D0ED92413}"/>
  </cellStyles>
  <dxfs count="22"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  <dxf>
      <fill>
        <patternFill>
          <bgColor theme="6" tint="0.59996337778862885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5</xdr:row>
      <xdr:rowOff>0</xdr:rowOff>
    </xdr:from>
    <xdr:to>
      <xdr:col>51</xdr:col>
      <xdr:colOff>113219</xdr:colOff>
      <xdr:row>44</xdr:row>
      <xdr:rowOff>113445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D9A7E3-E165-4DE1-993A-C778B25A0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21550" y="781050"/>
          <a:ext cx="8647619" cy="68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27</xdr:col>
      <xdr:colOff>237257</xdr:colOff>
      <xdr:row>19</xdr:row>
      <xdr:rowOff>66343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73F1FD2-4949-4693-960E-7F789C881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53600" y="581025"/>
          <a:ext cx="6942857" cy="2657143"/>
        </a:xfrm>
        <a:prstGeom prst="rect">
          <a:avLst/>
        </a:prstGeom>
      </xdr:spPr>
    </xdr:pic>
    <xdr:clientData/>
  </xdr:twoCellAnchor>
</xdr:wsDr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5</v>
    <v>8</v>
    <v>0</v>
    <v>1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4EA41-488B-4527-BC95-27FBA9A625B6}">
  <dimension ref="A1:AJ420"/>
  <sheetViews>
    <sheetView tabSelected="1" zoomScaleNormal="100" workbookViewId="0">
      <selection activeCell="AC2" sqref="AC2"/>
    </sheetView>
  </sheetViews>
  <sheetFormatPr defaultRowHeight="12.75" x14ac:dyDescent="0.2"/>
  <cols>
    <col min="1" max="1" width="4" style="2" customWidth="1"/>
    <col min="2" max="2" width="0" hidden="1" customWidth="1"/>
    <col min="3" max="3" width="32.140625" hidden="1" customWidth="1"/>
    <col min="4" max="4" width="22" customWidth="1"/>
    <col min="5" max="5" width="15" customWidth="1"/>
    <col min="6" max="7" width="0" hidden="1" customWidth="1"/>
    <col min="9" max="9" width="14" customWidth="1"/>
    <col min="10" max="10" width="15.7109375" customWidth="1"/>
    <col min="12" max="12" width="9.140625" style="2"/>
    <col min="13" max="13" width="27.42578125" customWidth="1"/>
    <col min="14" max="14" width="28.42578125" customWidth="1"/>
    <col min="15" max="16" width="0" hidden="1" customWidth="1"/>
    <col min="17" max="18" width="9.140625" style="2"/>
    <col min="19" max="19" width="0" style="2" hidden="1" customWidth="1"/>
    <col min="20" max="20" width="9.140625" style="2"/>
    <col min="21" max="21" width="9.140625" style="2" customWidth="1"/>
    <col min="22" max="22" width="9.140625" style="2"/>
    <col min="23" max="23" width="0" hidden="1" customWidth="1"/>
    <col min="30" max="32" width="0" hidden="1" customWidth="1"/>
    <col min="34" max="36" width="9.140625" style="32"/>
  </cols>
  <sheetData>
    <row r="1" spans="1:36" ht="27" x14ac:dyDescent="0.3">
      <c r="A1" s="114" t="s">
        <v>874</v>
      </c>
      <c r="B1" s="35"/>
      <c r="C1" s="35"/>
      <c r="D1" s="35"/>
      <c r="E1" s="36"/>
      <c r="F1" s="37"/>
      <c r="G1" s="37"/>
      <c r="H1" s="38"/>
      <c r="I1" s="38"/>
      <c r="J1" s="39"/>
      <c r="K1" s="39"/>
      <c r="L1" s="59"/>
      <c r="M1" s="39"/>
      <c r="N1" s="39"/>
      <c r="Q1" s="59"/>
      <c r="R1" s="59"/>
      <c r="S1" s="59"/>
      <c r="T1" s="59"/>
      <c r="U1" s="59"/>
      <c r="V1" s="59"/>
      <c r="X1" s="40"/>
      <c r="Y1" s="40"/>
      <c r="Z1" s="41" t="s">
        <v>880</v>
      </c>
      <c r="AA1" s="40"/>
      <c r="AB1" s="40"/>
    </row>
    <row r="2" spans="1:36" ht="20.25" x14ac:dyDescent="0.3">
      <c r="A2" s="117" t="s">
        <v>875</v>
      </c>
      <c r="B2" s="35"/>
      <c r="C2" s="35"/>
      <c r="D2" s="35"/>
      <c r="E2" s="36"/>
      <c r="F2" s="37"/>
      <c r="G2" s="37"/>
      <c r="H2" s="38"/>
      <c r="I2" s="38"/>
      <c r="J2" s="39"/>
      <c r="K2" s="39"/>
      <c r="L2" s="59"/>
      <c r="M2" s="39"/>
      <c r="N2" s="39"/>
      <c r="Q2" s="59"/>
      <c r="R2" s="59"/>
      <c r="S2" s="59"/>
      <c r="T2" s="59"/>
      <c r="U2" s="59"/>
      <c r="V2" s="59"/>
      <c r="X2" s="40"/>
      <c r="Y2" s="40"/>
      <c r="Z2" s="41"/>
      <c r="AA2" s="40"/>
      <c r="AB2" s="40"/>
    </row>
    <row r="3" spans="1:36" ht="15.75" x14ac:dyDescent="0.25">
      <c r="A3" s="118" t="s">
        <v>876</v>
      </c>
      <c r="B3" s="42"/>
      <c r="C3" s="43" t="s">
        <v>3</v>
      </c>
      <c r="D3" s="43"/>
      <c r="E3" s="43" t="s">
        <v>878</v>
      </c>
      <c r="F3" s="43"/>
      <c r="G3" s="43"/>
      <c r="H3" s="43"/>
      <c r="I3" s="43"/>
      <c r="J3" s="39"/>
      <c r="K3" s="41"/>
      <c r="L3" s="59"/>
      <c r="M3" s="44"/>
      <c r="N3" s="39"/>
      <c r="Q3" s="59"/>
      <c r="R3" s="59"/>
      <c r="S3" s="59"/>
      <c r="T3" s="59"/>
      <c r="U3" s="59"/>
      <c r="V3" s="59"/>
      <c r="X3" s="40"/>
      <c r="Y3" s="40"/>
      <c r="Z3" s="40"/>
      <c r="AA3" s="40"/>
      <c r="AB3" s="40"/>
      <c r="AC3" s="40"/>
    </row>
    <row r="4" spans="1:36" ht="14.25" x14ac:dyDescent="0.2">
      <c r="A4" s="68" t="s">
        <v>4</v>
      </c>
      <c r="B4" s="42"/>
      <c r="C4" s="43" t="s">
        <v>5</v>
      </c>
      <c r="D4" s="119" t="s">
        <v>877</v>
      </c>
      <c r="E4" s="115" t="s">
        <v>879</v>
      </c>
      <c r="F4" s="45"/>
      <c r="G4" s="45"/>
      <c r="H4" s="45"/>
      <c r="I4" s="43"/>
      <c r="J4" s="46"/>
      <c r="K4" s="39"/>
      <c r="L4" s="60"/>
      <c r="M4" s="44"/>
      <c r="N4" s="46"/>
      <c r="Q4" s="60"/>
      <c r="R4" s="60"/>
      <c r="S4" s="60"/>
      <c r="T4" s="60"/>
      <c r="U4" s="59"/>
      <c r="V4" s="59"/>
      <c r="X4" s="40"/>
      <c r="Y4" s="40"/>
      <c r="Z4" s="40"/>
      <c r="AA4" s="40"/>
      <c r="AB4" s="40"/>
      <c r="AC4" s="40"/>
    </row>
    <row r="5" spans="1:36" x14ac:dyDescent="0.2">
      <c r="A5" s="59"/>
      <c r="B5" s="37"/>
      <c r="C5" s="37"/>
      <c r="D5" s="37"/>
      <c r="E5" s="47"/>
      <c r="F5" s="48"/>
      <c r="G5" s="48"/>
      <c r="H5" s="44"/>
      <c r="I5" s="44"/>
      <c r="J5" s="46"/>
      <c r="K5" s="39"/>
      <c r="L5" s="60"/>
      <c r="M5" s="46"/>
      <c r="N5" s="46"/>
      <c r="Q5" s="60"/>
      <c r="R5" s="60"/>
      <c r="S5" s="60"/>
      <c r="T5" s="60"/>
      <c r="U5" s="59"/>
      <c r="V5" s="59"/>
      <c r="X5" s="40"/>
      <c r="Y5" s="40"/>
      <c r="Z5" s="40"/>
      <c r="AA5" s="40"/>
      <c r="AB5" s="40"/>
      <c r="AC5" s="40"/>
    </row>
    <row r="6" spans="1:36" ht="45" x14ac:dyDescent="0.2">
      <c r="A6" s="116" t="s">
        <v>6</v>
      </c>
      <c r="B6" s="116" t="s">
        <v>7</v>
      </c>
      <c r="C6" s="116" t="s">
        <v>8</v>
      </c>
      <c r="D6" s="120" t="s">
        <v>9</v>
      </c>
      <c r="E6" s="120" t="s">
        <v>872</v>
      </c>
      <c r="F6" s="120"/>
      <c r="G6" s="121"/>
      <c r="H6" s="120" t="s">
        <v>11</v>
      </c>
      <c r="I6" s="120" t="s">
        <v>12</v>
      </c>
      <c r="J6" s="122" t="s">
        <v>16</v>
      </c>
      <c r="K6" s="123" t="s">
        <v>22</v>
      </c>
      <c r="L6" s="122" t="s">
        <v>15</v>
      </c>
      <c r="M6" s="122" t="s">
        <v>13</v>
      </c>
      <c r="N6" s="122" t="s">
        <v>14</v>
      </c>
      <c r="O6" s="124"/>
      <c r="P6" s="124"/>
      <c r="Q6" s="122" t="s">
        <v>17</v>
      </c>
      <c r="R6" s="123" t="s">
        <v>18</v>
      </c>
      <c r="S6" s="123"/>
      <c r="T6" s="123" t="s">
        <v>19</v>
      </c>
      <c r="U6" s="123" t="s">
        <v>20</v>
      </c>
      <c r="V6" s="127" t="s">
        <v>21</v>
      </c>
      <c r="W6" s="124"/>
      <c r="X6" s="125" t="s">
        <v>23</v>
      </c>
      <c r="Y6" s="126" t="s">
        <v>24</v>
      </c>
      <c r="Z6" s="126" t="s">
        <v>25</v>
      </c>
      <c r="AA6" s="126" t="s">
        <v>26</v>
      </c>
      <c r="AB6" s="125" t="s">
        <v>27</v>
      </c>
      <c r="AC6" s="125" t="s">
        <v>28</v>
      </c>
      <c r="AD6" s="124"/>
      <c r="AE6" s="124"/>
      <c r="AF6" s="124"/>
      <c r="AG6" s="123" t="s">
        <v>873</v>
      </c>
    </row>
    <row r="7" spans="1:36" x14ac:dyDescent="0.2">
      <c r="A7" s="63">
        <v>1</v>
      </c>
      <c r="B7" s="62" t="str">
        <f>'N207 50km'!A7</f>
        <v>Z95_B</v>
      </c>
      <c r="C7" s="62" t="str">
        <f>'N207 50km'!B7</f>
        <v>Zuidkade 95</v>
      </c>
      <c r="D7" s="62" t="str" cm="1">
        <f t="array" ref="D7:E7">_xlfn.TEXTSPLIT(C7," ")</f>
        <v>Zuidkade</v>
      </c>
      <c r="E7" s="62" t="str">
        <v>95</v>
      </c>
      <c r="F7" s="62"/>
      <c r="G7" s="62"/>
      <c r="H7" s="62" t="str">
        <f>VLOOKUP(C7,'ICT gegevens'!$A$6:$B$186,2,TRUE)</f>
        <v>2741JE</v>
      </c>
      <c r="I7" s="62" t="s">
        <v>29</v>
      </c>
      <c r="J7" s="62" t="str">
        <f>VLOOKUP(C7,'ICT gegevens'!$A$6:$F$186,6,TRUE)</f>
        <v>WDV01D2651</v>
      </c>
      <c r="K7" s="62" t="s">
        <v>30</v>
      </c>
      <c r="L7" s="63">
        <f>VLOOKUP(C7,'ICT gegevens'!$A$6:$G$186,7,TRUE)</f>
        <v>1974</v>
      </c>
      <c r="M7" s="62"/>
      <c r="N7" s="62" t="str">
        <f>VLOOKUP(C7,'ICT gegevens'!$A$6:$E$186,5,TRUE)</f>
        <v>Wonen</v>
      </c>
      <c r="Q7" s="63">
        <f>'N207 50km'!C7</f>
        <v>4.5</v>
      </c>
      <c r="R7" s="63">
        <f>IF('N207'!D7="--",6,'N207'!D7)</f>
        <v>57.1</v>
      </c>
      <c r="S7" s="63">
        <f t="shared" ref="S7:S70" si="0">IF(MOD(R7,1)=0.5,INT(R7)+MOD(INT(R7),2),ROUND(R7,0))</f>
        <v>57</v>
      </c>
      <c r="T7" s="63">
        <f t="shared" ref="T7:T70" si="1">S7-U7</f>
        <v>3</v>
      </c>
      <c r="U7" s="63">
        <f>'overzicht alle wegen'!L8</f>
        <v>54</v>
      </c>
      <c r="V7" s="63">
        <v>54</v>
      </c>
      <c r="X7" s="62">
        <v>1</v>
      </c>
      <c r="Y7" s="62"/>
      <c r="Z7" s="62"/>
      <c r="AA7" s="62"/>
      <c r="AB7" s="62"/>
      <c r="AC7" s="62"/>
      <c r="AD7" s="64"/>
      <c r="AE7" s="64"/>
      <c r="AF7" s="64"/>
      <c r="AG7" s="62">
        <v>0</v>
      </c>
    </row>
    <row r="8" spans="1:36" x14ac:dyDescent="0.2">
      <c r="A8" s="63"/>
      <c r="B8" s="62" t="str">
        <f>'N207 50km'!A8</f>
        <v>Z95_A</v>
      </c>
      <c r="C8" s="62" t="str">
        <f>'N207 50km'!B8</f>
        <v>Zuidkade 95</v>
      </c>
      <c r="D8" s="62" t="str" cm="1">
        <f t="array" ref="D8:E8">_xlfn.TEXTSPLIT(C8," ")</f>
        <v>Zuidkade</v>
      </c>
      <c r="E8" s="62" t="str">
        <v>95</v>
      </c>
      <c r="F8" s="62"/>
      <c r="G8" s="62"/>
      <c r="H8" s="62" t="str">
        <f>VLOOKUP(C8,'ICT gegevens'!$A$6:$B$186,2,TRUE)</f>
        <v>2741JE</v>
      </c>
      <c r="I8" s="62" t="s">
        <v>29</v>
      </c>
      <c r="J8" s="62" t="str">
        <f>VLOOKUP(C8,'ICT gegevens'!$A$6:$F$186,6,TRUE)</f>
        <v>WDV01D2651</v>
      </c>
      <c r="K8" s="62" t="s">
        <v>30</v>
      </c>
      <c r="L8" s="63">
        <f>VLOOKUP(C8,'ICT gegevens'!$A$6:$G$186,7,TRUE)</f>
        <v>1974</v>
      </c>
      <c r="M8" s="62"/>
      <c r="N8" s="62" t="str">
        <f>VLOOKUP(C8,'ICT gegevens'!$A$6:$E$186,5,TRUE)</f>
        <v>Wonen</v>
      </c>
      <c r="Q8" s="63">
        <f>'N207 50km'!C8</f>
        <v>1.5</v>
      </c>
      <c r="R8" s="63">
        <f>IF('N207'!D8="--",6,'N207'!D8)</f>
        <v>56.1</v>
      </c>
      <c r="S8" s="63">
        <f t="shared" si="0"/>
        <v>56</v>
      </c>
      <c r="T8" s="63">
        <f t="shared" si="1"/>
        <v>2</v>
      </c>
      <c r="U8" s="63">
        <f>'overzicht alle wegen'!L9</f>
        <v>54</v>
      </c>
      <c r="V8" s="63"/>
      <c r="X8" s="62"/>
      <c r="Y8" s="62"/>
      <c r="Z8" s="62"/>
      <c r="AA8" s="62"/>
      <c r="AB8" s="62"/>
      <c r="AC8" s="62"/>
      <c r="AD8" s="64"/>
      <c r="AE8" s="64"/>
      <c r="AF8" s="64"/>
      <c r="AG8" s="62"/>
    </row>
    <row r="9" spans="1:36" x14ac:dyDescent="0.2">
      <c r="A9" s="11">
        <v>2</v>
      </c>
      <c r="B9" s="12" t="str">
        <f>'N207 50km'!A9</f>
        <v>Z93_B</v>
      </c>
      <c r="C9" s="12" t="str">
        <f>'N207 50km'!B9</f>
        <v>Zuidkade 93</v>
      </c>
      <c r="D9" s="12" t="str" cm="1">
        <f t="array" ref="D9:E9">_xlfn.TEXTSPLIT(C9," ")</f>
        <v>Zuidkade</v>
      </c>
      <c r="E9" s="12" t="str">
        <v>93</v>
      </c>
      <c r="F9" s="12"/>
      <c r="G9" s="12"/>
      <c r="H9" s="12" t="str">
        <f>VLOOKUP(C9,'ICT gegevens'!$A$6:$B$186,2,TRUE)</f>
        <v>2741JE</v>
      </c>
      <c r="I9" s="12" t="s">
        <v>29</v>
      </c>
      <c r="J9" s="12" t="str">
        <f>VLOOKUP(C9,'ICT gegevens'!$A$6:$F$186,6,TRUE)</f>
        <v>WDV01D1898</v>
      </c>
      <c r="K9" s="12" t="s">
        <v>30</v>
      </c>
      <c r="L9" s="11">
        <f>VLOOKUP(C9,'ICT gegevens'!$A$6:$G$186,7,TRUE)</f>
        <v>1926</v>
      </c>
      <c r="M9" s="12"/>
      <c r="N9" s="12" t="str">
        <f>VLOOKUP(C9,'ICT gegevens'!$A$6:$E$186,5,TRUE)</f>
        <v>Wonen</v>
      </c>
      <c r="Q9" s="11">
        <f>'N207 50km'!C9</f>
        <v>4.5</v>
      </c>
      <c r="R9" s="11">
        <f>IF('N207'!D9="--",6,'N207'!D9)</f>
        <v>57.1</v>
      </c>
      <c r="S9" s="11">
        <f t="shared" si="0"/>
        <v>57</v>
      </c>
      <c r="T9" s="11">
        <f t="shared" si="1"/>
        <v>3</v>
      </c>
      <c r="U9" s="11">
        <f>'overzicht alle wegen'!L10</f>
        <v>54</v>
      </c>
      <c r="V9" s="11">
        <v>54</v>
      </c>
      <c r="X9" s="12">
        <v>1</v>
      </c>
      <c r="Y9" s="12"/>
      <c r="Z9" s="12"/>
      <c r="AA9" s="12"/>
      <c r="AB9" s="12"/>
      <c r="AC9" s="12"/>
      <c r="AG9" s="12">
        <v>0</v>
      </c>
    </row>
    <row r="10" spans="1:36" s="64" customFormat="1" x14ac:dyDescent="0.2">
      <c r="A10" s="11"/>
      <c r="B10" s="12" t="str">
        <f>'N207 50km'!A10</f>
        <v>Z93_A</v>
      </c>
      <c r="C10" s="12" t="str">
        <f>'N207 50km'!B10</f>
        <v>Zuidkade 93</v>
      </c>
      <c r="D10" s="12" t="str" cm="1">
        <f t="array" ref="D10:E10">_xlfn.TEXTSPLIT(C10," ")</f>
        <v>Zuidkade</v>
      </c>
      <c r="E10" s="12" t="str">
        <v>93</v>
      </c>
      <c r="F10" s="12"/>
      <c r="G10" s="12"/>
      <c r="H10" s="12" t="str">
        <f>VLOOKUP(C10,'ICT gegevens'!$A$6:$B$186,2,TRUE)</f>
        <v>2741JE</v>
      </c>
      <c r="I10" s="12" t="s">
        <v>29</v>
      </c>
      <c r="J10" s="12" t="str">
        <f>VLOOKUP(C10,'ICT gegevens'!$A$6:$F$186,6,TRUE)</f>
        <v>WDV01D1898</v>
      </c>
      <c r="K10" s="12" t="s">
        <v>30</v>
      </c>
      <c r="L10" s="11">
        <f>VLOOKUP(C10,'ICT gegevens'!$A$6:$G$186,7,TRUE)</f>
        <v>1926</v>
      </c>
      <c r="M10" s="12"/>
      <c r="N10" s="12" t="str">
        <f>VLOOKUP(C10,'ICT gegevens'!$A$6:$E$186,5,TRUE)</f>
        <v>Wonen</v>
      </c>
      <c r="Q10" s="11">
        <f>'N207 50km'!C10</f>
        <v>1.5</v>
      </c>
      <c r="R10" s="11">
        <f>IF('N207'!D10="--",6,'N207'!D10)</f>
        <v>56</v>
      </c>
      <c r="S10" s="11">
        <f t="shared" si="0"/>
        <v>56</v>
      </c>
      <c r="T10" s="11">
        <f t="shared" si="1"/>
        <v>3</v>
      </c>
      <c r="U10" s="11">
        <f>'overzicht alle wegen'!L11</f>
        <v>53</v>
      </c>
      <c r="V10" s="11"/>
      <c r="X10" s="12"/>
      <c r="Y10" s="12"/>
      <c r="Z10" s="12"/>
      <c r="AA10" s="12"/>
      <c r="AB10" s="12"/>
      <c r="AC10" s="12"/>
      <c r="AD10"/>
      <c r="AE10"/>
      <c r="AF10"/>
      <c r="AG10" s="12"/>
      <c r="AH10" s="32"/>
      <c r="AI10" s="32"/>
      <c r="AJ10" s="32"/>
    </row>
    <row r="11" spans="1:36" s="64" customFormat="1" x14ac:dyDescent="0.2">
      <c r="A11" s="63">
        <v>3</v>
      </c>
      <c r="B11" s="62" t="str">
        <f>'N207 50km'!A11</f>
        <v>Z92_B</v>
      </c>
      <c r="C11" s="62" t="str">
        <f>'N207 50km'!B11</f>
        <v>Zuidkade 92</v>
      </c>
      <c r="D11" s="62" t="str" cm="1">
        <f t="array" ref="D11:E11">_xlfn.TEXTSPLIT(C11," ")</f>
        <v>Zuidkade</v>
      </c>
      <c r="E11" s="62" t="str">
        <v>92</v>
      </c>
      <c r="F11" s="62"/>
      <c r="G11" s="62"/>
      <c r="H11" s="62" t="str">
        <f>VLOOKUP(C11,'ICT gegevens'!$A$6:$B$186,2,TRUE)</f>
        <v>2741JE</v>
      </c>
      <c r="I11" s="62" t="s">
        <v>29</v>
      </c>
      <c r="J11" s="62" t="str">
        <f>VLOOKUP(C11,'ICT gegevens'!$A$6:$F$186,6,TRUE)</f>
        <v>WDV01D904</v>
      </c>
      <c r="K11" s="62" t="s">
        <v>30</v>
      </c>
      <c r="L11" s="63">
        <f>VLOOKUP(C11,'ICT gegevens'!$A$6:$G$186,7,TRUE)</f>
        <v>1910</v>
      </c>
      <c r="M11" s="62"/>
      <c r="N11" s="62" t="str">
        <f>VLOOKUP(C11,'ICT gegevens'!$A$6:$E$186,5,TRUE)</f>
        <v>Wonen</v>
      </c>
      <c r="Q11" s="63">
        <f>'N207 50km'!C11</f>
        <v>4.5</v>
      </c>
      <c r="R11" s="63">
        <f>IF('N207'!D11="--",6,'N207'!D11)</f>
        <v>57.5</v>
      </c>
      <c r="S11" s="63">
        <f t="shared" si="0"/>
        <v>58</v>
      </c>
      <c r="T11" s="63">
        <f t="shared" si="1"/>
        <v>4</v>
      </c>
      <c r="U11" s="63">
        <f>'overzicht alle wegen'!L12</f>
        <v>54</v>
      </c>
      <c r="V11" s="63">
        <v>54</v>
      </c>
      <c r="X11" s="62">
        <v>1</v>
      </c>
      <c r="Y11" s="62"/>
      <c r="Z11" s="62"/>
      <c r="AA11" s="62"/>
      <c r="AB11" s="62"/>
      <c r="AC11" s="62"/>
      <c r="AG11" s="62">
        <v>0</v>
      </c>
      <c r="AH11" s="32"/>
      <c r="AI11" s="32"/>
      <c r="AJ11" s="32"/>
    </row>
    <row r="12" spans="1:36" x14ac:dyDescent="0.2">
      <c r="A12" s="63"/>
      <c r="B12" s="62" t="str">
        <f>'N207 50km'!A12</f>
        <v>Z92_A</v>
      </c>
      <c r="C12" s="62" t="str">
        <f>'N207 50km'!B12</f>
        <v>Zuidkade 92</v>
      </c>
      <c r="D12" s="62" t="str" cm="1">
        <f t="array" ref="D12:E12">_xlfn.TEXTSPLIT(C12," ")</f>
        <v>Zuidkade</v>
      </c>
      <c r="E12" s="62" t="str">
        <v>92</v>
      </c>
      <c r="F12" s="62"/>
      <c r="G12" s="62"/>
      <c r="H12" s="62" t="str">
        <f>VLOOKUP(C12,'ICT gegevens'!$A$6:$B$186,2,TRUE)</f>
        <v>2741JE</v>
      </c>
      <c r="I12" s="62" t="s">
        <v>29</v>
      </c>
      <c r="J12" s="62" t="str">
        <f>VLOOKUP(C12,'ICT gegevens'!$A$6:$F$186,6,TRUE)</f>
        <v>WDV01D904</v>
      </c>
      <c r="K12" s="62" t="s">
        <v>30</v>
      </c>
      <c r="L12" s="63">
        <f>VLOOKUP(C12,'ICT gegevens'!$A$6:$G$186,7,TRUE)</f>
        <v>1910</v>
      </c>
      <c r="M12" s="62"/>
      <c r="N12" s="62" t="str">
        <f>VLOOKUP(C12,'ICT gegevens'!$A$6:$E$186,5,TRUE)</f>
        <v>Wonen</v>
      </c>
      <c r="Q12" s="63">
        <f>'N207 50km'!C12</f>
        <v>1.5</v>
      </c>
      <c r="R12" s="63">
        <f>IF('N207'!D12="--",6,'N207'!D12)</f>
        <v>56.3</v>
      </c>
      <c r="S12" s="63">
        <f t="shared" si="0"/>
        <v>56</v>
      </c>
      <c r="T12" s="63">
        <f t="shared" si="1"/>
        <v>3</v>
      </c>
      <c r="U12" s="63">
        <f>'overzicht alle wegen'!L13</f>
        <v>53</v>
      </c>
      <c r="V12" s="63"/>
      <c r="X12" s="62"/>
      <c r="Y12" s="62"/>
      <c r="Z12" s="62"/>
      <c r="AA12" s="62"/>
      <c r="AB12" s="62"/>
      <c r="AC12" s="62"/>
      <c r="AD12" s="64"/>
      <c r="AE12" s="64"/>
      <c r="AF12" s="64"/>
      <c r="AG12" s="62"/>
    </row>
    <row r="13" spans="1:36" x14ac:dyDescent="0.2">
      <c r="A13" s="11">
        <v>4</v>
      </c>
      <c r="B13" s="12" t="str">
        <f>'N207 50km'!A13</f>
        <v>Z90g_C</v>
      </c>
      <c r="C13" s="12" t="str">
        <f>'N207 50km'!B13</f>
        <v>Zuidkade 90g</v>
      </c>
      <c r="D13" s="12" t="str" cm="1">
        <f t="array" ref="D13:E13">_xlfn.TEXTSPLIT(C13," ")</f>
        <v>Zuidkade</v>
      </c>
      <c r="E13" s="12" t="str">
        <v>90g</v>
      </c>
      <c r="F13" s="12"/>
      <c r="G13" s="12"/>
      <c r="H13" s="12" t="str">
        <f>VLOOKUP(C13,'ICT gegevens'!$A$6:$B$186,2,TRUE)</f>
        <v>2741JE</v>
      </c>
      <c r="I13" s="12" t="s">
        <v>29</v>
      </c>
      <c r="J13" s="12" t="str">
        <f>VLOOKUP(C13,'ICT gegevens'!$A$6:$F$186,6,TRUE)</f>
        <v>WDV01D1813</v>
      </c>
      <c r="K13" s="12" t="s">
        <v>30</v>
      </c>
      <c r="L13" s="11">
        <f>VLOOKUP(C13,'ICT gegevens'!$A$6:$G$186,7,TRUE)</f>
        <v>1939</v>
      </c>
      <c r="M13" s="12"/>
      <c r="N13" s="12" t="str">
        <f>VLOOKUP(C13,'ICT gegevens'!$A$6:$E$186,5,TRUE)</f>
        <v>Wonen</v>
      </c>
      <c r="Q13" s="11">
        <f>'N207 50km'!C13</f>
        <v>7.5</v>
      </c>
      <c r="R13" s="11">
        <f>IF('N207'!D13="--",6,'N207'!D13)</f>
        <v>58</v>
      </c>
      <c r="S13" s="11">
        <f t="shared" si="0"/>
        <v>58</v>
      </c>
      <c r="T13" s="11">
        <f t="shared" si="1"/>
        <v>3</v>
      </c>
      <c r="U13" s="11">
        <f>'overzicht alle wegen'!L14</f>
        <v>55</v>
      </c>
      <c r="V13" s="11">
        <v>55</v>
      </c>
      <c r="X13" s="12">
        <v>1</v>
      </c>
      <c r="Y13" s="12"/>
      <c r="Z13" s="12"/>
      <c r="AA13" s="12"/>
      <c r="AB13" s="12"/>
      <c r="AC13" s="12"/>
      <c r="AG13" s="12">
        <v>0</v>
      </c>
    </row>
    <row r="14" spans="1:36" s="64" customFormat="1" x14ac:dyDescent="0.2">
      <c r="A14" s="11"/>
      <c r="B14" s="12" t="str">
        <f>'N207 50km'!A14</f>
        <v>Z90g_B</v>
      </c>
      <c r="C14" s="12" t="str">
        <f>'N207 50km'!B14</f>
        <v>Zuidkade 90g</v>
      </c>
      <c r="D14" s="12" t="str" cm="1">
        <f t="array" ref="D14:E14">_xlfn.TEXTSPLIT(C14," ")</f>
        <v>Zuidkade</v>
      </c>
      <c r="E14" s="12" t="str">
        <v>90g</v>
      </c>
      <c r="F14" s="12"/>
      <c r="G14" s="12"/>
      <c r="H14" s="12" t="str">
        <f>VLOOKUP(C14,'ICT gegevens'!$A$6:$B$186,2,TRUE)</f>
        <v>2741JE</v>
      </c>
      <c r="I14" s="12" t="s">
        <v>29</v>
      </c>
      <c r="J14" s="12" t="str">
        <f>VLOOKUP(C14,'ICT gegevens'!$A$6:$F$186,6,TRUE)</f>
        <v>WDV01D1813</v>
      </c>
      <c r="K14" s="12" t="s">
        <v>30</v>
      </c>
      <c r="L14" s="11">
        <f>VLOOKUP(C14,'ICT gegevens'!$A$6:$G$186,7,TRUE)</f>
        <v>1939</v>
      </c>
      <c r="M14" s="12"/>
      <c r="N14" s="12" t="str">
        <f>VLOOKUP(C14,'ICT gegevens'!$A$6:$E$186,5,TRUE)</f>
        <v>Wonen</v>
      </c>
      <c r="Q14" s="11">
        <f>'N207 50km'!C14</f>
        <v>4.5</v>
      </c>
      <c r="R14" s="11">
        <f>IF('N207'!D14="--",6,'N207'!D14)</f>
        <v>57.4</v>
      </c>
      <c r="S14" s="11">
        <f t="shared" si="0"/>
        <v>57</v>
      </c>
      <c r="T14" s="11">
        <f t="shared" si="1"/>
        <v>3</v>
      </c>
      <c r="U14" s="11">
        <f>'overzicht alle wegen'!L15</f>
        <v>54</v>
      </c>
      <c r="V14" s="11"/>
      <c r="X14" s="12"/>
      <c r="Y14" s="12"/>
      <c r="Z14" s="12"/>
      <c r="AA14" s="12"/>
      <c r="AB14" s="12"/>
      <c r="AC14" s="12"/>
      <c r="AD14"/>
      <c r="AE14"/>
      <c r="AF14"/>
      <c r="AG14" s="12"/>
      <c r="AH14" s="32"/>
      <c r="AI14" s="32"/>
      <c r="AJ14" s="32"/>
    </row>
    <row r="15" spans="1:36" s="64" customFormat="1" x14ac:dyDescent="0.2">
      <c r="A15" s="11"/>
      <c r="B15" s="12" t="str">
        <f>'N207 50km'!A15</f>
        <v>Z90g_A</v>
      </c>
      <c r="C15" s="12" t="str">
        <f>'N207 50km'!B15</f>
        <v>Zuidkade 90g</v>
      </c>
      <c r="D15" s="12" t="str" cm="1">
        <f t="array" ref="D15:E15">_xlfn.TEXTSPLIT(C15," ")</f>
        <v>Zuidkade</v>
      </c>
      <c r="E15" s="12" t="str">
        <v>90g</v>
      </c>
      <c r="F15" s="12"/>
      <c r="G15" s="12"/>
      <c r="H15" s="12" t="str">
        <f>VLOOKUP(C15,'ICT gegevens'!$A$6:$B$186,2,TRUE)</f>
        <v>2741JE</v>
      </c>
      <c r="I15" s="12" t="s">
        <v>29</v>
      </c>
      <c r="J15" s="12" t="str">
        <f>VLOOKUP(C15,'ICT gegevens'!$A$6:$F$186,6,TRUE)</f>
        <v>WDV01D1813</v>
      </c>
      <c r="K15" s="12" t="s">
        <v>30</v>
      </c>
      <c r="L15" s="11">
        <f>VLOOKUP(C15,'ICT gegevens'!$A$6:$G$186,7,TRUE)</f>
        <v>1939</v>
      </c>
      <c r="M15" s="12"/>
      <c r="N15" s="12" t="str">
        <f>VLOOKUP(C15,'ICT gegevens'!$A$6:$E$186,5,TRUE)</f>
        <v>Wonen</v>
      </c>
      <c r="Q15" s="11">
        <f>'N207 50km'!C15</f>
        <v>1.5</v>
      </c>
      <c r="R15" s="11">
        <f>IF('N207'!D15="--",6,'N207'!D15)</f>
        <v>56.4</v>
      </c>
      <c r="S15" s="11">
        <f t="shared" si="0"/>
        <v>56</v>
      </c>
      <c r="T15" s="11">
        <f t="shared" si="1"/>
        <v>3</v>
      </c>
      <c r="U15" s="11">
        <f>'overzicht alle wegen'!L16</f>
        <v>53</v>
      </c>
      <c r="V15" s="11"/>
      <c r="X15" s="12"/>
      <c r="Y15" s="12"/>
      <c r="Z15" s="12"/>
      <c r="AA15" s="12"/>
      <c r="AB15" s="12"/>
      <c r="AC15" s="12"/>
      <c r="AD15"/>
      <c r="AE15"/>
      <c r="AF15"/>
      <c r="AG15" s="12"/>
      <c r="AH15" s="32"/>
      <c r="AI15" s="32"/>
      <c r="AJ15" s="32"/>
    </row>
    <row r="16" spans="1:36" x14ac:dyDescent="0.2">
      <c r="A16" s="63">
        <v>5</v>
      </c>
      <c r="B16" s="62" t="str">
        <f>'N207 50km'!A16</f>
        <v>Z90f_C</v>
      </c>
      <c r="C16" s="62" t="str">
        <f>'N207 50km'!B16</f>
        <v>Zuidkade 90f</v>
      </c>
      <c r="D16" s="62" t="str" cm="1">
        <f t="array" ref="D16:E16">_xlfn.TEXTSPLIT(C16," ")</f>
        <v>Zuidkade</v>
      </c>
      <c r="E16" s="62" t="str">
        <v>90f</v>
      </c>
      <c r="F16" s="62"/>
      <c r="G16" s="62"/>
      <c r="H16" s="62" t="str">
        <f>VLOOKUP(C16,'ICT gegevens'!$A$6:$B$186,2,TRUE)</f>
        <v>2741JE</v>
      </c>
      <c r="I16" s="62" t="s">
        <v>29</v>
      </c>
      <c r="J16" s="62" t="str">
        <f>VLOOKUP(C16,'ICT gegevens'!$A$6:$F$186,6,TRUE)</f>
        <v>WDV01D1812</v>
      </c>
      <c r="K16" s="62" t="s">
        <v>30</v>
      </c>
      <c r="L16" s="63">
        <f>VLOOKUP(C16,'ICT gegevens'!$A$6:$G$186,7,TRUE)</f>
        <v>1939</v>
      </c>
      <c r="M16" s="62"/>
      <c r="N16" s="62" t="str">
        <f>VLOOKUP(C16,'ICT gegevens'!$A$6:$E$186,5,TRUE)</f>
        <v>Wonen</v>
      </c>
      <c r="Q16" s="63">
        <f>'N207 50km'!C16</f>
        <v>7.5</v>
      </c>
      <c r="R16" s="63">
        <f>IF('N207'!D16="--",6,'N207'!D16)</f>
        <v>58</v>
      </c>
      <c r="S16" s="63">
        <f t="shared" si="0"/>
        <v>58</v>
      </c>
      <c r="T16" s="63">
        <f t="shared" si="1"/>
        <v>3</v>
      </c>
      <c r="U16" s="63">
        <f>'overzicht alle wegen'!L17</f>
        <v>55</v>
      </c>
      <c r="V16" s="63">
        <v>55</v>
      </c>
      <c r="X16" s="62">
        <v>1</v>
      </c>
      <c r="Y16" s="62"/>
      <c r="Z16" s="62"/>
      <c r="AA16" s="62"/>
      <c r="AB16" s="62"/>
      <c r="AC16" s="62"/>
      <c r="AD16" s="64"/>
      <c r="AE16" s="64"/>
      <c r="AF16" s="64"/>
      <c r="AG16" s="62">
        <v>0</v>
      </c>
    </row>
    <row r="17" spans="1:36" x14ac:dyDescent="0.2">
      <c r="A17" s="63"/>
      <c r="B17" s="62" t="str">
        <f>'N207 50km'!A17</f>
        <v>Z90f_B</v>
      </c>
      <c r="C17" s="62" t="str">
        <f>'N207 50km'!B17</f>
        <v>Zuidkade 90f</v>
      </c>
      <c r="D17" s="62" t="str" cm="1">
        <f t="array" ref="D17:E17">_xlfn.TEXTSPLIT(C17," ")</f>
        <v>Zuidkade</v>
      </c>
      <c r="E17" s="62" t="str">
        <v>90f</v>
      </c>
      <c r="F17" s="62"/>
      <c r="G17" s="62"/>
      <c r="H17" s="62" t="str">
        <f>VLOOKUP(C17,'ICT gegevens'!$A$6:$B$186,2,TRUE)</f>
        <v>2741JE</v>
      </c>
      <c r="I17" s="62" t="s">
        <v>29</v>
      </c>
      <c r="J17" s="62" t="str">
        <f>VLOOKUP(C17,'ICT gegevens'!$A$6:$F$186,6,TRUE)</f>
        <v>WDV01D1812</v>
      </c>
      <c r="K17" s="62" t="s">
        <v>30</v>
      </c>
      <c r="L17" s="63">
        <f>VLOOKUP(C17,'ICT gegevens'!$A$6:$G$186,7,TRUE)</f>
        <v>1939</v>
      </c>
      <c r="M17" s="62"/>
      <c r="N17" s="62" t="str">
        <f>VLOOKUP(C17,'ICT gegevens'!$A$6:$E$186,5,TRUE)</f>
        <v>Wonen</v>
      </c>
      <c r="Q17" s="63">
        <f>'N207 50km'!C17</f>
        <v>4.5</v>
      </c>
      <c r="R17" s="63">
        <f>IF('N207'!D17="--",6,'N207'!D17)</f>
        <v>57.4</v>
      </c>
      <c r="S17" s="63">
        <f t="shared" si="0"/>
        <v>57</v>
      </c>
      <c r="T17" s="63">
        <f t="shared" si="1"/>
        <v>3</v>
      </c>
      <c r="U17" s="63">
        <f>'overzicht alle wegen'!L18</f>
        <v>54</v>
      </c>
      <c r="V17" s="63"/>
      <c r="X17" s="62"/>
      <c r="Y17" s="62"/>
      <c r="Z17" s="62"/>
      <c r="AA17" s="62"/>
      <c r="AB17" s="62"/>
      <c r="AC17" s="62"/>
      <c r="AD17" s="64"/>
      <c r="AE17" s="64"/>
      <c r="AF17" s="64"/>
      <c r="AG17" s="62"/>
    </row>
    <row r="18" spans="1:36" x14ac:dyDescent="0.2">
      <c r="A18" s="63"/>
      <c r="B18" s="62" t="str">
        <f>'N207 50km'!A18</f>
        <v>Z90f_A</v>
      </c>
      <c r="C18" s="62" t="str">
        <f>'N207 50km'!B18</f>
        <v>Zuidkade 90f</v>
      </c>
      <c r="D18" s="62" t="str" cm="1">
        <f t="array" ref="D18:E18">_xlfn.TEXTSPLIT(C18," ")</f>
        <v>Zuidkade</v>
      </c>
      <c r="E18" s="62" t="str">
        <v>90f</v>
      </c>
      <c r="F18" s="62"/>
      <c r="G18" s="62"/>
      <c r="H18" s="62" t="str">
        <f>VLOOKUP(C18,'ICT gegevens'!$A$6:$B$186,2,TRUE)</f>
        <v>2741JE</v>
      </c>
      <c r="I18" s="62" t="s">
        <v>29</v>
      </c>
      <c r="J18" s="62" t="str">
        <f>VLOOKUP(C18,'ICT gegevens'!$A$6:$F$186,6,TRUE)</f>
        <v>WDV01D1812</v>
      </c>
      <c r="K18" s="62" t="s">
        <v>30</v>
      </c>
      <c r="L18" s="63">
        <f>VLOOKUP(C18,'ICT gegevens'!$A$6:$G$186,7,TRUE)</f>
        <v>1939</v>
      </c>
      <c r="M18" s="62"/>
      <c r="N18" s="62" t="str">
        <f>VLOOKUP(C18,'ICT gegevens'!$A$6:$E$186,5,TRUE)</f>
        <v>Wonen</v>
      </c>
      <c r="Q18" s="63">
        <f>'N207 50km'!C18</f>
        <v>1.5</v>
      </c>
      <c r="R18" s="63">
        <f>IF('N207'!D18="--",6,'N207'!D18)</f>
        <v>56.3</v>
      </c>
      <c r="S18" s="63">
        <f t="shared" si="0"/>
        <v>56</v>
      </c>
      <c r="T18" s="63">
        <f t="shared" si="1"/>
        <v>3</v>
      </c>
      <c r="U18" s="63">
        <f>'overzicht alle wegen'!L19</f>
        <v>53</v>
      </c>
      <c r="V18" s="63"/>
      <c r="X18" s="62"/>
      <c r="Y18" s="62"/>
      <c r="Z18" s="62"/>
      <c r="AA18" s="62"/>
      <c r="AB18" s="62"/>
      <c r="AC18" s="62"/>
      <c r="AD18" s="64"/>
      <c r="AE18" s="64"/>
      <c r="AF18" s="64"/>
      <c r="AG18" s="62"/>
    </row>
    <row r="19" spans="1:36" s="64" customFormat="1" x14ac:dyDescent="0.2">
      <c r="A19" s="11">
        <v>6</v>
      </c>
      <c r="B19" s="12" t="str">
        <f>'N207 50km'!A19</f>
        <v>Z90e_C</v>
      </c>
      <c r="C19" s="12" t="str">
        <f>'N207 50km'!B19</f>
        <v>Zuidkade 90e</v>
      </c>
      <c r="D19" s="12" t="str" cm="1">
        <f t="array" ref="D19:E19">_xlfn.TEXTSPLIT(C19," ")</f>
        <v>Zuidkade</v>
      </c>
      <c r="E19" s="12" t="str">
        <v>90e</v>
      </c>
      <c r="F19" s="12"/>
      <c r="G19" s="12"/>
      <c r="H19" s="12" t="str">
        <f>VLOOKUP(C19,'ICT gegevens'!$A$6:$B$186,2,TRUE)</f>
        <v>2741JE</v>
      </c>
      <c r="I19" s="12" t="s">
        <v>29</v>
      </c>
      <c r="J19" s="12" t="str">
        <f>VLOOKUP(C19,'ICT gegevens'!$A$6:$F$186,6,TRUE)</f>
        <v>WDV01D2013</v>
      </c>
      <c r="K19" s="12" t="s">
        <v>30</v>
      </c>
      <c r="L19" s="11">
        <f>VLOOKUP(C19,'ICT gegevens'!$A$6:$G$186,7,TRUE)</f>
        <v>1939</v>
      </c>
      <c r="M19" s="12"/>
      <c r="N19" s="12" t="str">
        <f>VLOOKUP(C19,'ICT gegevens'!$A$6:$E$186,5,TRUE)</f>
        <v>Wonen</v>
      </c>
      <c r="Q19" s="11">
        <f>'N207 50km'!C19</f>
        <v>7.5</v>
      </c>
      <c r="R19" s="11">
        <f>IF('N207'!D19="--",6,'N207'!D19)</f>
        <v>58.1</v>
      </c>
      <c r="S19" s="11">
        <f t="shared" si="0"/>
        <v>58</v>
      </c>
      <c r="T19" s="11">
        <f t="shared" si="1"/>
        <v>3</v>
      </c>
      <c r="U19" s="11">
        <f>'overzicht alle wegen'!L20</f>
        <v>55</v>
      </c>
      <c r="V19" s="11">
        <v>55</v>
      </c>
      <c r="X19" s="12">
        <v>1</v>
      </c>
      <c r="Y19" s="12"/>
      <c r="Z19" s="12"/>
      <c r="AA19" s="12"/>
      <c r="AB19" s="12"/>
      <c r="AC19" s="12"/>
      <c r="AD19"/>
      <c r="AE19"/>
      <c r="AF19"/>
      <c r="AG19" s="12">
        <v>0</v>
      </c>
      <c r="AH19" s="32"/>
      <c r="AI19" s="32"/>
      <c r="AJ19" s="32"/>
    </row>
    <row r="20" spans="1:36" s="64" customFormat="1" x14ac:dyDescent="0.2">
      <c r="A20" s="11"/>
      <c r="B20" s="12" t="str">
        <f>'N207 50km'!A20</f>
        <v>Z90e_B</v>
      </c>
      <c r="C20" s="12" t="str">
        <f>'N207 50km'!B20</f>
        <v>Zuidkade 90e</v>
      </c>
      <c r="D20" s="12" t="str" cm="1">
        <f t="array" ref="D20:E20">_xlfn.TEXTSPLIT(C20," ")</f>
        <v>Zuidkade</v>
      </c>
      <c r="E20" s="12" t="str">
        <v>90e</v>
      </c>
      <c r="F20" s="12"/>
      <c r="G20" s="12"/>
      <c r="H20" s="12" t="str">
        <f>VLOOKUP(C20,'ICT gegevens'!$A$6:$B$186,2,TRUE)</f>
        <v>2741JE</v>
      </c>
      <c r="I20" s="12" t="s">
        <v>29</v>
      </c>
      <c r="J20" s="12" t="str">
        <f>VLOOKUP(C20,'ICT gegevens'!$A$6:$F$186,6,TRUE)</f>
        <v>WDV01D2013</v>
      </c>
      <c r="K20" s="12" t="s">
        <v>30</v>
      </c>
      <c r="L20" s="11">
        <f>VLOOKUP(C20,'ICT gegevens'!$A$6:$G$186,7,TRUE)</f>
        <v>1939</v>
      </c>
      <c r="M20" s="12"/>
      <c r="N20" s="12" t="str">
        <f>VLOOKUP(C20,'ICT gegevens'!$A$6:$E$186,5,TRUE)</f>
        <v>Wonen</v>
      </c>
      <c r="Q20" s="11">
        <f>'N207 50km'!C20</f>
        <v>4.5</v>
      </c>
      <c r="R20" s="11">
        <f>IF('N207'!D20="--",6,'N207'!D20)</f>
        <v>57.4</v>
      </c>
      <c r="S20" s="11">
        <f t="shared" si="0"/>
        <v>57</v>
      </c>
      <c r="T20" s="11">
        <f t="shared" si="1"/>
        <v>3</v>
      </c>
      <c r="U20" s="11">
        <f>'overzicht alle wegen'!L21</f>
        <v>54</v>
      </c>
      <c r="V20" s="11"/>
      <c r="X20" s="12"/>
      <c r="Y20" s="12"/>
      <c r="Z20" s="12"/>
      <c r="AA20" s="12"/>
      <c r="AB20" s="12"/>
      <c r="AC20" s="12"/>
      <c r="AD20"/>
      <c r="AE20"/>
      <c r="AF20"/>
      <c r="AG20" s="12"/>
      <c r="AH20" s="32"/>
      <c r="AI20" s="32"/>
      <c r="AJ20" s="32"/>
    </row>
    <row r="21" spans="1:36" s="64" customFormat="1" x14ac:dyDescent="0.2">
      <c r="A21" s="11"/>
      <c r="B21" s="12" t="str">
        <f>'N207 50km'!A21</f>
        <v>Z90e_A</v>
      </c>
      <c r="C21" s="12" t="str">
        <f>'N207 50km'!B21</f>
        <v>Zuidkade 90e</v>
      </c>
      <c r="D21" s="12" t="str" cm="1">
        <f t="array" ref="D21:E21">_xlfn.TEXTSPLIT(C21," ")</f>
        <v>Zuidkade</v>
      </c>
      <c r="E21" s="12" t="str">
        <v>90e</v>
      </c>
      <c r="F21" s="12"/>
      <c r="G21" s="12"/>
      <c r="H21" s="12" t="str">
        <f>VLOOKUP(C21,'ICT gegevens'!$A$6:$B$186,2,TRUE)</f>
        <v>2741JE</v>
      </c>
      <c r="I21" s="12" t="s">
        <v>29</v>
      </c>
      <c r="J21" s="12" t="str">
        <f>VLOOKUP(C21,'ICT gegevens'!$A$6:$F$186,6,TRUE)</f>
        <v>WDV01D2013</v>
      </c>
      <c r="K21" s="12" t="s">
        <v>30</v>
      </c>
      <c r="L21" s="11">
        <f>VLOOKUP(C21,'ICT gegevens'!$A$6:$G$186,7,TRUE)</f>
        <v>1939</v>
      </c>
      <c r="M21" s="12"/>
      <c r="N21" s="12" t="str">
        <f>VLOOKUP(C21,'ICT gegevens'!$A$6:$E$186,5,TRUE)</f>
        <v>Wonen</v>
      </c>
      <c r="Q21" s="11">
        <f>'N207 50km'!C21</f>
        <v>1.5</v>
      </c>
      <c r="R21" s="11">
        <f>IF('N207'!D21="--",6,'N207'!D21)</f>
        <v>56.3</v>
      </c>
      <c r="S21" s="11">
        <f t="shared" si="0"/>
        <v>56</v>
      </c>
      <c r="T21" s="11">
        <f t="shared" si="1"/>
        <v>3</v>
      </c>
      <c r="U21" s="11">
        <f>'overzicht alle wegen'!L22</f>
        <v>53</v>
      </c>
      <c r="V21" s="11"/>
      <c r="X21" s="12"/>
      <c r="Y21" s="12"/>
      <c r="Z21" s="12"/>
      <c r="AA21" s="12"/>
      <c r="AB21" s="12"/>
      <c r="AC21" s="12"/>
      <c r="AD21"/>
      <c r="AE21"/>
      <c r="AF21"/>
      <c r="AG21" s="12"/>
      <c r="AH21" s="32"/>
      <c r="AI21" s="32"/>
      <c r="AJ21" s="32"/>
    </row>
    <row r="22" spans="1:36" x14ac:dyDescent="0.2">
      <c r="A22" s="63">
        <v>7</v>
      </c>
      <c r="B22" s="62" t="str">
        <f>'N207 50km'!A22</f>
        <v>Z90d_C</v>
      </c>
      <c r="C22" s="62" t="str">
        <f>'N207 50km'!B22</f>
        <v>Zuidkade 90d</v>
      </c>
      <c r="D22" s="62" t="str" cm="1">
        <f t="array" ref="D22:E22">_xlfn.TEXTSPLIT(C22," ")</f>
        <v>Zuidkade</v>
      </c>
      <c r="E22" s="62" t="str">
        <v>90d</v>
      </c>
      <c r="F22" s="62"/>
      <c r="G22" s="62"/>
      <c r="H22" s="62" t="str">
        <f>VLOOKUP(C22,'ICT gegevens'!$A$6:$B$186,2,TRUE)</f>
        <v>2741JE</v>
      </c>
      <c r="I22" s="62" t="s">
        <v>29</v>
      </c>
      <c r="J22" s="62" t="str">
        <f>VLOOKUP(C22,'ICT gegevens'!$A$6:$F$186,6,TRUE)</f>
        <v>WDV01D2012</v>
      </c>
      <c r="K22" s="62" t="s">
        <v>30</v>
      </c>
      <c r="L22" s="63">
        <f>VLOOKUP(C22,'ICT gegevens'!$A$6:$G$186,7,TRUE)</f>
        <v>1939</v>
      </c>
      <c r="M22" s="62"/>
      <c r="N22" s="62" t="str">
        <f>VLOOKUP(C22,'ICT gegevens'!$A$6:$E$186,5,TRUE)</f>
        <v>Wonen</v>
      </c>
      <c r="Q22" s="63">
        <f>'N207 50km'!C22</f>
        <v>7.5</v>
      </c>
      <c r="R22" s="63">
        <f>IF('N207'!D22="--",6,'N207'!D22)</f>
        <v>58</v>
      </c>
      <c r="S22" s="63">
        <f t="shared" si="0"/>
        <v>58</v>
      </c>
      <c r="T22" s="63">
        <f t="shared" si="1"/>
        <v>3</v>
      </c>
      <c r="U22" s="63">
        <f>'overzicht alle wegen'!L23</f>
        <v>55</v>
      </c>
      <c r="V22" s="63">
        <v>55</v>
      </c>
      <c r="X22" s="62">
        <v>1</v>
      </c>
      <c r="Y22" s="62"/>
      <c r="Z22" s="62"/>
      <c r="AA22" s="62"/>
      <c r="AB22" s="62"/>
      <c r="AC22" s="62"/>
      <c r="AD22" s="64"/>
      <c r="AE22" s="64"/>
      <c r="AF22" s="64"/>
      <c r="AG22" s="62">
        <v>0</v>
      </c>
    </row>
    <row r="23" spans="1:36" x14ac:dyDescent="0.2">
      <c r="A23" s="63"/>
      <c r="B23" s="62" t="str">
        <f>'N207 50km'!A23</f>
        <v>Z90d_B</v>
      </c>
      <c r="C23" s="62" t="str">
        <f>'N207 50km'!B23</f>
        <v>Zuidkade 90d</v>
      </c>
      <c r="D23" s="62" t="str" cm="1">
        <f t="array" ref="D23:E23">_xlfn.TEXTSPLIT(C23," ")</f>
        <v>Zuidkade</v>
      </c>
      <c r="E23" s="62" t="str">
        <v>90d</v>
      </c>
      <c r="F23" s="62"/>
      <c r="G23" s="62"/>
      <c r="H23" s="62" t="str">
        <f>VLOOKUP(C23,'ICT gegevens'!$A$6:$B$186,2,TRUE)</f>
        <v>2741JE</v>
      </c>
      <c r="I23" s="62" t="s">
        <v>29</v>
      </c>
      <c r="J23" s="62" t="str">
        <f>VLOOKUP(C23,'ICT gegevens'!$A$6:$F$186,6,TRUE)</f>
        <v>WDV01D2012</v>
      </c>
      <c r="K23" s="62" t="s">
        <v>30</v>
      </c>
      <c r="L23" s="63">
        <f>VLOOKUP(C23,'ICT gegevens'!$A$6:$G$186,7,TRUE)</f>
        <v>1939</v>
      </c>
      <c r="M23" s="62"/>
      <c r="N23" s="62" t="str">
        <f>VLOOKUP(C23,'ICT gegevens'!$A$6:$E$186,5,TRUE)</f>
        <v>Wonen</v>
      </c>
      <c r="Q23" s="63">
        <f>'N207 50km'!C23</f>
        <v>4.5</v>
      </c>
      <c r="R23" s="63">
        <f>IF('N207'!D23="--",6,'N207'!D23)</f>
        <v>57.4</v>
      </c>
      <c r="S23" s="63">
        <f t="shared" si="0"/>
        <v>57</v>
      </c>
      <c r="T23" s="63">
        <f t="shared" si="1"/>
        <v>3</v>
      </c>
      <c r="U23" s="63">
        <f>'overzicht alle wegen'!L24</f>
        <v>54</v>
      </c>
      <c r="V23" s="63"/>
      <c r="X23" s="62"/>
      <c r="Y23" s="62"/>
      <c r="Z23" s="62"/>
      <c r="AA23" s="62"/>
      <c r="AB23" s="62"/>
      <c r="AC23" s="62"/>
      <c r="AD23" s="64"/>
      <c r="AE23" s="64"/>
      <c r="AF23" s="64"/>
      <c r="AG23" s="62"/>
    </row>
    <row r="24" spans="1:36" x14ac:dyDescent="0.2">
      <c r="A24" s="63"/>
      <c r="B24" s="62" t="str">
        <f>'N207 50km'!A24</f>
        <v>Z90d_A</v>
      </c>
      <c r="C24" s="62" t="str">
        <f>'N207 50km'!B24</f>
        <v>Zuidkade 90d</v>
      </c>
      <c r="D24" s="62" t="str" cm="1">
        <f t="array" ref="D24:E24">_xlfn.TEXTSPLIT(C24," ")</f>
        <v>Zuidkade</v>
      </c>
      <c r="E24" s="62" t="str">
        <v>90d</v>
      </c>
      <c r="F24" s="62"/>
      <c r="G24" s="62"/>
      <c r="H24" s="62" t="str">
        <f>VLOOKUP(C24,'ICT gegevens'!$A$6:$B$186,2,TRUE)</f>
        <v>2741JE</v>
      </c>
      <c r="I24" s="62" t="s">
        <v>29</v>
      </c>
      <c r="J24" s="62" t="str">
        <f>VLOOKUP(C24,'ICT gegevens'!$A$6:$F$186,6,TRUE)</f>
        <v>WDV01D2012</v>
      </c>
      <c r="K24" s="62" t="s">
        <v>30</v>
      </c>
      <c r="L24" s="63">
        <f>VLOOKUP(C24,'ICT gegevens'!$A$6:$G$186,7,TRUE)</f>
        <v>1939</v>
      </c>
      <c r="M24" s="62"/>
      <c r="N24" s="62" t="str">
        <f>VLOOKUP(C24,'ICT gegevens'!$A$6:$E$186,5,TRUE)</f>
        <v>Wonen</v>
      </c>
      <c r="Q24" s="63">
        <f>'N207 50km'!C24</f>
        <v>1.5</v>
      </c>
      <c r="R24" s="63">
        <f>IF('N207'!D24="--",6,'N207'!D24)</f>
        <v>56.3</v>
      </c>
      <c r="S24" s="63">
        <f t="shared" si="0"/>
        <v>56</v>
      </c>
      <c r="T24" s="63">
        <f t="shared" si="1"/>
        <v>3</v>
      </c>
      <c r="U24" s="63">
        <f>'overzicht alle wegen'!L25</f>
        <v>53</v>
      </c>
      <c r="V24" s="63"/>
      <c r="X24" s="62"/>
      <c r="Y24" s="62"/>
      <c r="Z24" s="62"/>
      <c r="AA24" s="62"/>
      <c r="AB24" s="62"/>
      <c r="AC24" s="62"/>
      <c r="AD24" s="64"/>
      <c r="AE24" s="64"/>
      <c r="AF24" s="64"/>
      <c r="AG24" s="62"/>
    </row>
    <row r="25" spans="1:36" s="64" customFormat="1" x14ac:dyDescent="0.2">
      <c r="A25" s="11">
        <v>8</v>
      </c>
      <c r="B25" s="12" t="str">
        <f>'N207 50km'!A25</f>
        <v>Z90c_C</v>
      </c>
      <c r="C25" s="12" t="str">
        <f>'N207 50km'!B25</f>
        <v>Zuidkade 90c</v>
      </c>
      <c r="D25" s="12" t="str" cm="1">
        <f t="array" ref="D25:E25">_xlfn.TEXTSPLIT(C25," ")</f>
        <v>Zuidkade</v>
      </c>
      <c r="E25" s="12" t="str">
        <v>90c</v>
      </c>
      <c r="F25" s="12"/>
      <c r="G25" s="12"/>
      <c r="H25" s="12" t="str">
        <f>VLOOKUP(C25,'ICT gegevens'!$A$6:$B$186,2,TRUE)</f>
        <v>2741JE</v>
      </c>
      <c r="I25" s="12" t="s">
        <v>29</v>
      </c>
      <c r="J25" s="12" t="str">
        <f>VLOOKUP(C25,'ICT gegevens'!$A$6:$F$186,6,TRUE)</f>
        <v>WDV01D1978</v>
      </c>
      <c r="K25" s="12" t="s">
        <v>30</v>
      </c>
      <c r="L25" s="11">
        <f>VLOOKUP(C25,'ICT gegevens'!$A$6:$G$186,7,TRUE)</f>
        <v>1938</v>
      </c>
      <c r="M25" s="12"/>
      <c r="N25" s="12" t="str">
        <f>VLOOKUP(C25,'ICT gegevens'!$A$6:$E$186,5,TRUE)</f>
        <v>Wonen</v>
      </c>
      <c r="Q25" s="11">
        <f>'N207 50km'!C25</f>
        <v>7.5</v>
      </c>
      <c r="R25" s="11">
        <f>IF('N207'!D25="--",6,'N207'!D25)</f>
        <v>57.8</v>
      </c>
      <c r="S25" s="11">
        <f t="shared" si="0"/>
        <v>58</v>
      </c>
      <c r="T25" s="11">
        <f t="shared" si="1"/>
        <v>4</v>
      </c>
      <c r="U25" s="11">
        <f>'overzicht alle wegen'!L26</f>
        <v>54</v>
      </c>
      <c r="V25" s="11">
        <v>54</v>
      </c>
      <c r="X25" s="12">
        <v>1</v>
      </c>
      <c r="Y25" s="12"/>
      <c r="Z25" s="12"/>
      <c r="AA25" s="12"/>
      <c r="AB25" s="12"/>
      <c r="AC25" s="12"/>
      <c r="AD25"/>
      <c r="AE25"/>
      <c r="AF25"/>
      <c r="AG25" s="12">
        <v>0</v>
      </c>
      <c r="AH25" s="32"/>
      <c r="AI25" s="32"/>
      <c r="AJ25" s="32"/>
    </row>
    <row r="26" spans="1:36" s="64" customFormat="1" x14ac:dyDescent="0.2">
      <c r="A26" s="11"/>
      <c r="B26" s="12" t="str">
        <f>'N207 50km'!A26</f>
        <v>Z90c_B</v>
      </c>
      <c r="C26" s="12" t="str">
        <f>'N207 50km'!B26</f>
        <v>Zuidkade 90c</v>
      </c>
      <c r="D26" s="12" t="str" cm="1">
        <f t="array" ref="D26:E26">_xlfn.TEXTSPLIT(C26," ")</f>
        <v>Zuidkade</v>
      </c>
      <c r="E26" s="12" t="str">
        <v>90c</v>
      </c>
      <c r="F26" s="12"/>
      <c r="G26" s="12"/>
      <c r="H26" s="12" t="str">
        <f>VLOOKUP(C26,'ICT gegevens'!$A$6:$B$186,2,TRUE)</f>
        <v>2741JE</v>
      </c>
      <c r="I26" s="12" t="s">
        <v>29</v>
      </c>
      <c r="J26" s="12" t="str">
        <f>VLOOKUP(C26,'ICT gegevens'!$A$6:$F$186,6,TRUE)</f>
        <v>WDV01D1978</v>
      </c>
      <c r="K26" s="12" t="s">
        <v>30</v>
      </c>
      <c r="L26" s="11">
        <f>VLOOKUP(C26,'ICT gegevens'!$A$6:$G$186,7,TRUE)</f>
        <v>1938</v>
      </c>
      <c r="M26" s="12"/>
      <c r="N26" s="12" t="str">
        <f>VLOOKUP(C26,'ICT gegevens'!$A$6:$E$186,5,TRUE)</f>
        <v>Wonen</v>
      </c>
      <c r="Q26" s="11">
        <f>'N207 50km'!C26</f>
        <v>4.5</v>
      </c>
      <c r="R26" s="11">
        <f>IF('N207'!D26="--",6,'N207'!D26)</f>
        <v>57.2</v>
      </c>
      <c r="S26" s="11">
        <f t="shared" si="0"/>
        <v>57</v>
      </c>
      <c r="T26" s="11">
        <f t="shared" si="1"/>
        <v>4</v>
      </c>
      <c r="U26" s="11">
        <f>'overzicht alle wegen'!L27</f>
        <v>53</v>
      </c>
      <c r="V26" s="11"/>
      <c r="X26" s="12"/>
      <c r="Y26" s="12"/>
      <c r="Z26" s="12"/>
      <c r="AA26" s="12"/>
      <c r="AB26" s="12"/>
      <c r="AC26" s="12"/>
      <c r="AD26"/>
      <c r="AE26"/>
      <c r="AF26"/>
      <c r="AG26" s="12"/>
      <c r="AH26" s="32"/>
      <c r="AI26" s="32"/>
      <c r="AJ26" s="32"/>
    </row>
    <row r="27" spans="1:36" s="64" customFormat="1" x14ac:dyDescent="0.2">
      <c r="A27" s="11"/>
      <c r="B27" s="12" t="str">
        <f>'N207 50km'!A27</f>
        <v>Z90c_A</v>
      </c>
      <c r="C27" s="12" t="str">
        <f>'N207 50km'!B27</f>
        <v>Zuidkade 90c</v>
      </c>
      <c r="D27" s="12" t="str" cm="1">
        <f t="array" ref="D27:E27">_xlfn.TEXTSPLIT(C27," ")</f>
        <v>Zuidkade</v>
      </c>
      <c r="E27" s="12" t="str">
        <v>90c</v>
      </c>
      <c r="F27" s="12"/>
      <c r="G27" s="12"/>
      <c r="H27" s="12" t="str">
        <f>VLOOKUP(C27,'ICT gegevens'!$A$6:$B$186,2,TRUE)</f>
        <v>2741JE</v>
      </c>
      <c r="I27" s="12" t="s">
        <v>29</v>
      </c>
      <c r="J27" s="12" t="str">
        <f>VLOOKUP(C27,'ICT gegevens'!$A$6:$F$186,6,TRUE)</f>
        <v>WDV01D1978</v>
      </c>
      <c r="K27" s="12" t="s">
        <v>30</v>
      </c>
      <c r="L27" s="11">
        <f>VLOOKUP(C27,'ICT gegevens'!$A$6:$G$186,7,TRUE)</f>
        <v>1938</v>
      </c>
      <c r="M27" s="12"/>
      <c r="N27" s="12" t="str">
        <f>VLOOKUP(C27,'ICT gegevens'!$A$6:$E$186,5,TRUE)</f>
        <v>Wonen</v>
      </c>
      <c r="Q27" s="11">
        <f>'N207 50km'!C27</f>
        <v>1.5</v>
      </c>
      <c r="R27" s="11">
        <f>IF('N207'!D27="--",6,'N207'!D27)</f>
        <v>56</v>
      </c>
      <c r="S27" s="11">
        <f t="shared" si="0"/>
        <v>56</v>
      </c>
      <c r="T27" s="11">
        <f t="shared" si="1"/>
        <v>4</v>
      </c>
      <c r="U27" s="11">
        <f>'overzicht alle wegen'!L28</f>
        <v>52</v>
      </c>
      <c r="V27" s="11"/>
      <c r="X27" s="12"/>
      <c r="Y27" s="12"/>
      <c r="Z27" s="12"/>
      <c r="AA27" s="12"/>
      <c r="AB27" s="12"/>
      <c r="AC27" s="12"/>
      <c r="AD27"/>
      <c r="AE27"/>
      <c r="AF27"/>
      <c r="AG27" s="12"/>
      <c r="AH27" s="32"/>
      <c r="AI27" s="32"/>
      <c r="AJ27" s="32"/>
    </row>
    <row r="28" spans="1:36" x14ac:dyDescent="0.2">
      <c r="A28" s="63">
        <v>9</v>
      </c>
      <c r="B28" s="62" t="str">
        <f>'N207 50km'!A28</f>
        <v>Z90b_C</v>
      </c>
      <c r="C28" s="62" t="str">
        <f>'N207 50km'!B28</f>
        <v>Zuidkade 90b</v>
      </c>
      <c r="D28" s="62" t="str" cm="1">
        <f t="array" ref="D28:E28">_xlfn.TEXTSPLIT(C28," ")</f>
        <v>Zuidkade</v>
      </c>
      <c r="E28" s="62" t="str">
        <v>90b</v>
      </c>
      <c r="F28" s="62"/>
      <c r="G28" s="62"/>
      <c r="H28" s="62" t="str">
        <f>VLOOKUP(C28,'ICT gegevens'!$A$6:$B$186,2,TRUE)</f>
        <v>2741JE</v>
      </c>
      <c r="I28" s="62" t="s">
        <v>29</v>
      </c>
      <c r="J28" s="62" t="str">
        <f>VLOOKUP(C28,'ICT gegevens'!$A$6:$F$186,6,TRUE)</f>
        <v>WDV01D1977</v>
      </c>
      <c r="K28" s="62" t="s">
        <v>30</v>
      </c>
      <c r="L28" s="63">
        <f>VLOOKUP(C28,'ICT gegevens'!$A$6:$G$186,7,TRUE)</f>
        <v>1938</v>
      </c>
      <c r="M28" s="62"/>
      <c r="N28" s="62" t="str">
        <f>VLOOKUP(C28,'ICT gegevens'!$A$6:$E$186,5,TRUE)</f>
        <v>Wonen</v>
      </c>
      <c r="Q28" s="63">
        <f>'N207 50km'!C28</f>
        <v>7.5</v>
      </c>
      <c r="R28" s="63">
        <f>IF('N207'!D28="--",6,'N207'!D28)</f>
        <v>57.9</v>
      </c>
      <c r="S28" s="63">
        <f t="shared" si="0"/>
        <v>58</v>
      </c>
      <c r="T28" s="63">
        <f t="shared" si="1"/>
        <v>4</v>
      </c>
      <c r="U28" s="63">
        <f>'overzicht alle wegen'!L29</f>
        <v>54</v>
      </c>
      <c r="V28" s="63">
        <v>54</v>
      </c>
      <c r="X28" s="62">
        <v>1</v>
      </c>
      <c r="Y28" s="62"/>
      <c r="Z28" s="62"/>
      <c r="AA28" s="62"/>
      <c r="AB28" s="62"/>
      <c r="AC28" s="62"/>
      <c r="AD28" s="64"/>
      <c r="AE28" s="64"/>
      <c r="AF28" s="64"/>
      <c r="AG28" s="62">
        <v>0</v>
      </c>
    </row>
    <row r="29" spans="1:36" x14ac:dyDescent="0.2">
      <c r="A29" s="63"/>
      <c r="B29" s="62" t="str">
        <f>'N207 50km'!A29</f>
        <v>Z90b_B</v>
      </c>
      <c r="C29" s="62" t="str">
        <f>'N207 50km'!B29</f>
        <v>Zuidkade 90b</v>
      </c>
      <c r="D29" s="62" t="str" cm="1">
        <f t="array" ref="D29:E29">_xlfn.TEXTSPLIT(C29," ")</f>
        <v>Zuidkade</v>
      </c>
      <c r="E29" s="62" t="str">
        <v>90b</v>
      </c>
      <c r="F29" s="62"/>
      <c r="G29" s="62"/>
      <c r="H29" s="62" t="str">
        <f>VLOOKUP(C29,'ICT gegevens'!$A$6:$B$186,2,TRUE)</f>
        <v>2741JE</v>
      </c>
      <c r="I29" s="62" t="s">
        <v>29</v>
      </c>
      <c r="J29" s="62" t="str">
        <f>VLOOKUP(C29,'ICT gegevens'!$A$6:$F$186,6,TRUE)</f>
        <v>WDV01D1977</v>
      </c>
      <c r="K29" s="62" t="s">
        <v>30</v>
      </c>
      <c r="L29" s="63">
        <f>VLOOKUP(C29,'ICT gegevens'!$A$6:$G$186,7,TRUE)</f>
        <v>1938</v>
      </c>
      <c r="M29" s="62"/>
      <c r="N29" s="62" t="str">
        <f>VLOOKUP(C29,'ICT gegevens'!$A$6:$E$186,5,TRUE)</f>
        <v>Wonen</v>
      </c>
      <c r="Q29" s="63">
        <f>'N207 50km'!C29</f>
        <v>4.5</v>
      </c>
      <c r="R29" s="63">
        <f>IF('N207'!D29="--",6,'N207'!D29)</f>
        <v>57.2</v>
      </c>
      <c r="S29" s="63">
        <f t="shared" si="0"/>
        <v>57</v>
      </c>
      <c r="T29" s="63">
        <f t="shared" si="1"/>
        <v>4</v>
      </c>
      <c r="U29" s="63">
        <f>'overzicht alle wegen'!L30</f>
        <v>53</v>
      </c>
      <c r="V29" s="63"/>
      <c r="X29" s="62"/>
      <c r="Y29" s="62"/>
      <c r="Z29" s="62"/>
      <c r="AA29" s="62"/>
      <c r="AB29" s="62"/>
      <c r="AC29" s="62"/>
      <c r="AD29" s="64"/>
      <c r="AE29" s="64"/>
      <c r="AF29" s="64"/>
      <c r="AG29" s="62"/>
    </row>
    <row r="30" spans="1:36" x14ac:dyDescent="0.2">
      <c r="A30" s="63"/>
      <c r="B30" s="62" t="str">
        <f>'N207 50km'!A30</f>
        <v>Z90b_A</v>
      </c>
      <c r="C30" s="62" t="str">
        <f>'N207 50km'!B30</f>
        <v>Zuidkade 90b</v>
      </c>
      <c r="D30" s="62" t="str" cm="1">
        <f t="array" ref="D30:E30">_xlfn.TEXTSPLIT(C30," ")</f>
        <v>Zuidkade</v>
      </c>
      <c r="E30" s="62" t="str">
        <v>90b</v>
      </c>
      <c r="F30" s="62"/>
      <c r="G30" s="62"/>
      <c r="H30" s="62" t="str">
        <f>VLOOKUP(C30,'ICT gegevens'!$A$6:$B$186,2,TRUE)</f>
        <v>2741JE</v>
      </c>
      <c r="I30" s="62" t="s">
        <v>29</v>
      </c>
      <c r="J30" s="62" t="str">
        <f>VLOOKUP(C30,'ICT gegevens'!$A$6:$F$186,6,TRUE)</f>
        <v>WDV01D1977</v>
      </c>
      <c r="K30" s="62" t="s">
        <v>30</v>
      </c>
      <c r="L30" s="63">
        <f>VLOOKUP(C30,'ICT gegevens'!$A$6:$G$186,7,TRUE)</f>
        <v>1938</v>
      </c>
      <c r="M30" s="62"/>
      <c r="N30" s="62" t="str">
        <f>VLOOKUP(C30,'ICT gegevens'!$A$6:$E$186,5,TRUE)</f>
        <v>Wonen</v>
      </c>
      <c r="Q30" s="63">
        <f>'N207 50km'!C30</f>
        <v>1.5</v>
      </c>
      <c r="R30" s="63">
        <f>IF('N207'!D30="--",6,'N207'!D30)</f>
        <v>56.1</v>
      </c>
      <c r="S30" s="63">
        <f t="shared" si="0"/>
        <v>56</v>
      </c>
      <c r="T30" s="63">
        <f t="shared" si="1"/>
        <v>4</v>
      </c>
      <c r="U30" s="63">
        <f>'overzicht alle wegen'!L31</f>
        <v>52</v>
      </c>
      <c r="V30" s="63"/>
      <c r="X30" s="62"/>
      <c r="Y30" s="62"/>
      <c r="Z30" s="62"/>
      <c r="AA30" s="62"/>
      <c r="AB30" s="62"/>
      <c r="AC30" s="62"/>
      <c r="AD30" s="64"/>
      <c r="AE30" s="64"/>
      <c r="AF30" s="64"/>
      <c r="AG30" s="62"/>
    </row>
    <row r="31" spans="1:36" s="64" customFormat="1" x14ac:dyDescent="0.2">
      <c r="A31" s="11">
        <v>10</v>
      </c>
      <c r="B31" s="12" t="str">
        <f>'N207 50km'!A4</f>
        <v>Z9_C</v>
      </c>
      <c r="C31" s="12" t="str">
        <f>'N207 50km'!B4</f>
        <v>Zuidkade 9</v>
      </c>
      <c r="D31" s="12" t="str" cm="1">
        <f t="array" ref="D31:E31">_xlfn.TEXTSPLIT(C31," ")</f>
        <v>Zuidkade</v>
      </c>
      <c r="E31" s="12" t="str">
        <v>9</v>
      </c>
      <c r="F31" s="12"/>
      <c r="G31" s="12"/>
      <c r="H31" s="12" t="str">
        <f>VLOOKUP(C31,'ICT gegevens'!$A$6:$B$186,2,TRUE)</f>
        <v>2741JA</v>
      </c>
      <c r="I31" s="12" t="s">
        <v>29</v>
      </c>
      <c r="J31" s="12" t="str">
        <f>VLOOKUP(C31,'ICT gegevens'!$A$6:$F$186,6,TRUE)</f>
        <v>WDV01D2632</v>
      </c>
      <c r="K31" s="12" t="s">
        <v>30</v>
      </c>
      <c r="L31" s="11">
        <f>VLOOKUP(C31,'ICT gegevens'!$A$6:$G$186,7,TRUE)</f>
        <v>1920</v>
      </c>
      <c r="M31" s="12"/>
      <c r="N31" s="12" t="str">
        <f>VLOOKUP(C31,'ICT gegevens'!$A$6:$E$186,5,TRUE)</f>
        <v>Wonen</v>
      </c>
      <c r="Q31" s="11">
        <f>'N207 50km'!C4</f>
        <v>7.5</v>
      </c>
      <c r="R31" s="11">
        <f>IF('N207'!D4="--",6,'N207'!D4)</f>
        <v>60.5</v>
      </c>
      <c r="S31" s="11">
        <f t="shared" si="0"/>
        <v>60</v>
      </c>
      <c r="T31" s="11">
        <f t="shared" si="1"/>
        <v>5</v>
      </c>
      <c r="U31" s="11">
        <f>'overzicht alle wegen'!L5</f>
        <v>55</v>
      </c>
      <c r="V31" s="11">
        <v>55</v>
      </c>
      <c r="X31" s="12">
        <v>1</v>
      </c>
      <c r="Y31" s="12"/>
      <c r="Z31" s="12"/>
      <c r="AA31" s="12"/>
      <c r="AB31" s="12"/>
      <c r="AC31" s="12"/>
      <c r="AD31"/>
      <c r="AE31"/>
      <c r="AF31"/>
      <c r="AG31" s="12">
        <v>0</v>
      </c>
      <c r="AH31" s="32"/>
      <c r="AI31" s="32"/>
      <c r="AJ31" s="32"/>
    </row>
    <row r="32" spans="1:36" s="64" customFormat="1" x14ac:dyDescent="0.2">
      <c r="A32" s="11"/>
      <c r="B32" s="12" t="str">
        <f>'N207 50km'!A5</f>
        <v>Z9_B</v>
      </c>
      <c r="C32" s="12" t="str">
        <f>'N207 50km'!B5</f>
        <v>Zuidkade 9</v>
      </c>
      <c r="D32" s="12" t="str" cm="1">
        <f t="array" ref="D32:E32">_xlfn.TEXTSPLIT(C32," ")</f>
        <v>Zuidkade</v>
      </c>
      <c r="E32" s="12" t="str">
        <v>9</v>
      </c>
      <c r="F32" s="12"/>
      <c r="G32" s="12"/>
      <c r="H32" s="12" t="str">
        <f>VLOOKUP(C32,'ICT gegevens'!$A$6:$B$186,2,TRUE)</f>
        <v>2741JA</v>
      </c>
      <c r="I32" s="12" t="s">
        <v>29</v>
      </c>
      <c r="J32" s="12" t="str">
        <f>VLOOKUP(C32,'ICT gegevens'!$A$6:$F$186,6,TRUE)</f>
        <v>WDV01D2632</v>
      </c>
      <c r="K32" s="12" t="s">
        <v>30</v>
      </c>
      <c r="L32" s="11">
        <f>VLOOKUP(C32,'ICT gegevens'!$A$6:$G$186,7,TRUE)</f>
        <v>1920</v>
      </c>
      <c r="M32" s="12"/>
      <c r="N32" s="12" t="str">
        <f>VLOOKUP(C32,'ICT gegevens'!$A$6:$E$186,5,TRUE)</f>
        <v>Wonen</v>
      </c>
      <c r="Q32" s="11">
        <f>'N207 50km'!C5</f>
        <v>4.5</v>
      </c>
      <c r="R32" s="11">
        <f>IF('N207'!D5="--",6,'N207'!D5)</f>
        <v>60.1</v>
      </c>
      <c r="S32" s="11">
        <f t="shared" si="0"/>
        <v>60</v>
      </c>
      <c r="T32" s="11">
        <f t="shared" si="1"/>
        <v>5</v>
      </c>
      <c r="U32" s="11">
        <f>'overzicht alle wegen'!L6</f>
        <v>55</v>
      </c>
      <c r="V32" s="11"/>
      <c r="X32" s="12"/>
      <c r="Y32" s="12"/>
      <c r="Z32" s="12"/>
      <c r="AA32" s="12"/>
      <c r="AB32" s="12"/>
      <c r="AC32" s="12"/>
      <c r="AD32"/>
      <c r="AE32"/>
      <c r="AF32"/>
      <c r="AG32" s="12"/>
      <c r="AH32" s="32"/>
      <c r="AI32" s="32"/>
      <c r="AJ32" s="32"/>
    </row>
    <row r="33" spans="1:36" s="64" customFormat="1" x14ac:dyDescent="0.2">
      <c r="A33" s="11"/>
      <c r="B33" s="12" t="str">
        <f>'N207 50km'!A6</f>
        <v>Z9_A</v>
      </c>
      <c r="C33" s="12" t="str">
        <f>'N207 50km'!B6</f>
        <v>Zuidkade 9</v>
      </c>
      <c r="D33" s="12" t="str" cm="1">
        <f t="array" ref="D33:E33">_xlfn.TEXTSPLIT(C33," ")</f>
        <v>Zuidkade</v>
      </c>
      <c r="E33" s="12" t="str">
        <v>9</v>
      </c>
      <c r="F33" s="12"/>
      <c r="G33" s="12"/>
      <c r="H33" s="12" t="str">
        <f>VLOOKUP(C33,'ICT gegevens'!$A$6:$B$186,2,TRUE)</f>
        <v>2741JA</v>
      </c>
      <c r="I33" s="12" t="s">
        <v>29</v>
      </c>
      <c r="J33" s="12" t="str">
        <f>VLOOKUP(C33,'ICT gegevens'!$A$6:$F$186,6,TRUE)</f>
        <v>WDV01D2632</v>
      </c>
      <c r="K33" s="12" t="s">
        <v>30</v>
      </c>
      <c r="L33" s="11">
        <f>VLOOKUP(C33,'ICT gegevens'!$A$6:$G$186,7,TRUE)</f>
        <v>1920</v>
      </c>
      <c r="M33" s="12"/>
      <c r="N33" s="12" t="str">
        <f>VLOOKUP(C33,'ICT gegevens'!$A$6:$E$186,5,TRUE)</f>
        <v>Wonen</v>
      </c>
      <c r="Q33" s="11">
        <f>'N207 50km'!C6</f>
        <v>1.5</v>
      </c>
      <c r="R33" s="11">
        <f>IF('N207'!D6="--",6,'N207'!D6)</f>
        <v>58.7</v>
      </c>
      <c r="S33" s="11">
        <f t="shared" si="0"/>
        <v>59</v>
      </c>
      <c r="T33" s="11">
        <f t="shared" si="1"/>
        <v>5</v>
      </c>
      <c r="U33" s="11">
        <f>'overzicht alle wegen'!L7</f>
        <v>54</v>
      </c>
      <c r="V33" s="11"/>
      <c r="X33" s="12"/>
      <c r="Y33" s="12"/>
      <c r="Z33" s="12"/>
      <c r="AA33" s="12"/>
      <c r="AB33" s="12"/>
      <c r="AC33" s="12"/>
      <c r="AD33"/>
      <c r="AE33"/>
      <c r="AF33"/>
      <c r="AG33" s="12"/>
      <c r="AH33" s="32"/>
      <c r="AI33" s="32"/>
      <c r="AJ33" s="32"/>
    </row>
    <row r="34" spans="1:36" x14ac:dyDescent="0.2">
      <c r="A34" s="93">
        <v>11</v>
      </c>
      <c r="B34" s="94" t="str">
        <f>'N207 50km'!A34</f>
        <v>Z85_C</v>
      </c>
      <c r="C34" s="94" t="str">
        <f>'N207 50km'!B34</f>
        <v>Zuidkade 85</v>
      </c>
      <c r="D34" s="94" t="str" cm="1">
        <f t="array" ref="D34:E34">_xlfn.TEXTSPLIT(C34," ")</f>
        <v>Zuidkade</v>
      </c>
      <c r="E34" s="94" t="str">
        <v>85</v>
      </c>
      <c r="F34" s="94"/>
      <c r="G34" s="94"/>
      <c r="H34" s="94" t="str">
        <f>VLOOKUP(C34,'ICT gegevens'!$A$6:$B$186,2,TRUE)</f>
        <v>2741JD</v>
      </c>
      <c r="I34" s="94" t="s">
        <v>29</v>
      </c>
      <c r="J34" s="94" t="str">
        <f>VLOOKUP(C34,'ICT gegevens'!$A$6:$F$186,6,TRUE)</f>
        <v>WDV01D2819</v>
      </c>
      <c r="K34" s="94" t="s">
        <v>30</v>
      </c>
      <c r="L34" s="93">
        <f>VLOOKUP(C34,'ICT gegevens'!$A$6:$G$186,7,TRUE)</f>
        <v>1987</v>
      </c>
      <c r="M34" s="94" t="s">
        <v>31</v>
      </c>
      <c r="N34" s="94" t="str">
        <f>VLOOKUP(C34,'ICT gegevens'!$A$6:$E$186,5,TRUE)</f>
        <v>Wonen</v>
      </c>
      <c r="Q34" s="93">
        <f>'N207 50km'!C34</f>
        <v>7.5</v>
      </c>
      <c r="R34" s="93">
        <f>IF('N207'!D34="--",6,'N207'!D34)</f>
        <v>57.9</v>
      </c>
      <c r="S34" s="93">
        <f t="shared" si="0"/>
        <v>58</v>
      </c>
      <c r="T34" s="93">
        <f t="shared" si="1"/>
        <v>5</v>
      </c>
      <c r="U34" s="93">
        <f>'overzicht alle wegen'!L35</f>
        <v>53</v>
      </c>
      <c r="V34" s="93"/>
      <c r="X34" s="94"/>
      <c r="Y34" s="94"/>
      <c r="Z34" s="94"/>
      <c r="AA34" s="94">
        <v>1</v>
      </c>
      <c r="AB34" s="94"/>
      <c r="AC34" s="94"/>
      <c r="AD34" s="64"/>
      <c r="AE34" s="64"/>
      <c r="AF34" s="64" t="str">
        <f>C34</f>
        <v>Zuidkade 85</v>
      </c>
      <c r="AG34" s="94">
        <v>0</v>
      </c>
    </row>
    <row r="35" spans="1:36" x14ac:dyDescent="0.2">
      <c r="A35" s="93"/>
      <c r="B35" s="94" t="str">
        <f>'N207 50km'!A35</f>
        <v>Z85_B</v>
      </c>
      <c r="C35" s="94" t="str">
        <f>'N207 50km'!B35</f>
        <v>Zuidkade 85</v>
      </c>
      <c r="D35" s="94" t="str" cm="1">
        <f t="array" ref="D35:E35">_xlfn.TEXTSPLIT(C35," ")</f>
        <v>Zuidkade</v>
      </c>
      <c r="E35" s="94" t="str">
        <v>85</v>
      </c>
      <c r="F35" s="94"/>
      <c r="G35" s="94"/>
      <c r="H35" s="94" t="str">
        <f>VLOOKUP(C35,'ICT gegevens'!$A$6:$B$186,2,TRUE)</f>
        <v>2741JD</v>
      </c>
      <c r="I35" s="94" t="s">
        <v>29</v>
      </c>
      <c r="J35" s="94" t="str">
        <f>VLOOKUP(C35,'ICT gegevens'!$A$6:$F$186,6,TRUE)</f>
        <v>WDV01D2819</v>
      </c>
      <c r="K35" s="94" t="s">
        <v>30</v>
      </c>
      <c r="L35" s="93">
        <f>VLOOKUP(C35,'ICT gegevens'!$A$6:$G$186,7,TRUE)</f>
        <v>1987</v>
      </c>
      <c r="M35" s="94"/>
      <c r="N35" s="94" t="str">
        <f>VLOOKUP(C35,'ICT gegevens'!$A$6:$E$186,5,TRUE)</f>
        <v>Wonen</v>
      </c>
      <c r="Q35" s="93">
        <f>'N207 50km'!C35</f>
        <v>4.5</v>
      </c>
      <c r="R35" s="93">
        <f>IF('N207'!D35="--",6,'N207'!D35)</f>
        <v>57.2</v>
      </c>
      <c r="S35" s="93">
        <f t="shared" si="0"/>
        <v>57</v>
      </c>
      <c r="T35" s="93">
        <f t="shared" si="1"/>
        <v>4</v>
      </c>
      <c r="U35" s="93">
        <f>'overzicht alle wegen'!L36</f>
        <v>53</v>
      </c>
      <c r="V35" s="93"/>
      <c r="X35" s="94"/>
      <c r="Y35" s="94"/>
      <c r="Z35" s="94"/>
      <c r="AA35" s="94"/>
      <c r="AB35" s="94"/>
      <c r="AC35" s="94"/>
      <c r="AD35" s="64"/>
      <c r="AE35" s="64"/>
      <c r="AF35" s="64"/>
      <c r="AG35" s="94"/>
    </row>
    <row r="36" spans="1:36" x14ac:dyDescent="0.2">
      <c r="A36" s="93"/>
      <c r="B36" s="94" t="str">
        <f>'N207 50km'!A36</f>
        <v>Z85_A</v>
      </c>
      <c r="C36" s="94" t="str">
        <f>'N207 50km'!B36</f>
        <v>Zuidkade 85</v>
      </c>
      <c r="D36" s="94" t="str" cm="1">
        <f t="array" ref="D36:E36">_xlfn.TEXTSPLIT(C36," ")</f>
        <v>Zuidkade</v>
      </c>
      <c r="E36" s="94" t="str">
        <v>85</v>
      </c>
      <c r="F36" s="94"/>
      <c r="G36" s="94"/>
      <c r="H36" s="94" t="str">
        <f>VLOOKUP(C36,'ICT gegevens'!$A$6:$B$186,2,TRUE)</f>
        <v>2741JD</v>
      </c>
      <c r="I36" s="94" t="s">
        <v>29</v>
      </c>
      <c r="J36" s="94" t="str">
        <f>VLOOKUP(C36,'ICT gegevens'!$A$6:$F$186,6,TRUE)</f>
        <v>WDV01D2819</v>
      </c>
      <c r="K36" s="94" t="s">
        <v>30</v>
      </c>
      <c r="L36" s="93">
        <f>VLOOKUP(C36,'ICT gegevens'!$A$6:$G$186,7,TRUE)</f>
        <v>1987</v>
      </c>
      <c r="M36" s="94"/>
      <c r="N36" s="94" t="str">
        <f>VLOOKUP(C36,'ICT gegevens'!$A$6:$E$186,5,TRUE)</f>
        <v>Wonen</v>
      </c>
      <c r="Q36" s="93">
        <f>'N207 50km'!C36</f>
        <v>1.5</v>
      </c>
      <c r="R36" s="93">
        <f>IF('N207'!D36="--",6,'N207'!D36)</f>
        <v>56.1</v>
      </c>
      <c r="S36" s="93">
        <f t="shared" si="0"/>
        <v>56</v>
      </c>
      <c r="T36" s="93">
        <f t="shared" si="1"/>
        <v>5</v>
      </c>
      <c r="U36" s="93">
        <f>'overzicht alle wegen'!L37</f>
        <v>51</v>
      </c>
      <c r="V36" s="93"/>
      <c r="X36" s="94"/>
      <c r="Y36" s="94"/>
      <c r="Z36" s="94"/>
      <c r="AA36" s="94"/>
      <c r="AB36" s="94"/>
      <c r="AC36" s="94"/>
      <c r="AD36" s="64"/>
      <c r="AE36" s="64"/>
      <c r="AF36" s="64"/>
      <c r="AG36" s="94"/>
    </row>
    <row r="37" spans="1:36" s="64" customFormat="1" x14ac:dyDescent="0.2">
      <c r="A37" s="69">
        <v>12</v>
      </c>
      <c r="B37" s="70" t="str">
        <f>'N207 50km'!A37</f>
        <v>Z84_C</v>
      </c>
      <c r="C37" s="70" t="str">
        <f>'N207 50km'!B37</f>
        <v>Zuidkade 84</v>
      </c>
      <c r="D37" s="70" t="str" cm="1">
        <f t="array" ref="D37:E37">_xlfn.TEXTSPLIT(C37," ")</f>
        <v>Zuidkade</v>
      </c>
      <c r="E37" s="70" t="str">
        <v>84</v>
      </c>
      <c r="F37" s="70"/>
      <c r="G37" s="70"/>
      <c r="H37" s="70" t="str">
        <f>VLOOKUP(C37,'ICT gegevens'!$A$6:$B$186,2,TRUE)</f>
        <v>2741JD</v>
      </c>
      <c r="I37" s="70" t="s">
        <v>29</v>
      </c>
      <c r="J37" s="70" t="str">
        <f>VLOOKUP(C37,'ICT gegevens'!$A$6:$F$186,6,TRUE)</f>
        <v>WDV01D2820</v>
      </c>
      <c r="K37" s="70" t="s">
        <v>30</v>
      </c>
      <c r="L37" s="69">
        <f>VLOOKUP(C37,'ICT gegevens'!$A$6:$G$186,7,TRUE)</f>
        <v>1987</v>
      </c>
      <c r="M37" s="70" t="s">
        <v>31</v>
      </c>
      <c r="N37" s="70" t="str">
        <f>VLOOKUP(C37,'ICT gegevens'!$A$6:$E$186,5,TRUE)</f>
        <v>Wonen</v>
      </c>
      <c r="Q37" s="69">
        <f>'N207 50km'!C37</f>
        <v>7.5</v>
      </c>
      <c r="R37" s="69">
        <f>IF('N207'!D37="--",6,'N207'!D37)</f>
        <v>57.8</v>
      </c>
      <c r="S37" s="69">
        <f t="shared" si="0"/>
        <v>58</v>
      </c>
      <c r="T37" s="69">
        <f t="shared" si="1"/>
        <v>5</v>
      </c>
      <c r="U37" s="69">
        <f>'overzicht alle wegen'!L38</f>
        <v>53</v>
      </c>
      <c r="V37" s="69"/>
      <c r="X37" s="70"/>
      <c r="Y37" s="70"/>
      <c r="Z37" s="70"/>
      <c r="AA37" s="70">
        <v>1</v>
      </c>
      <c r="AB37" s="70"/>
      <c r="AC37" s="70"/>
      <c r="AD37"/>
      <c r="AE37"/>
      <c r="AF37" t="str">
        <f>C37</f>
        <v>Zuidkade 84</v>
      </c>
      <c r="AG37" s="70">
        <v>0</v>
      </c>
      <c r="AH37" s="32"/>
      <c r="AI37" s="32"/>
      <c r="AJ37" s="32"/>
    </row>
    <row r="38" spans="1:36" s="64" customFormat="1" x14ac:dyDescent="0.2">
      <c r="A38" s="69"/>
      <c r="B38" s="70" t="str">
        <f>'N207 50km'!A38</f>
        <v>Z84_B</v>
      </c>
      <c r="C38" s="70" t="str">
        <f>'N207 50km'!B38</f>
        <v>Zuidkade 84</v>
      </c>
      <c r="D38" s="70" t="str" cm="1">
        <f t="array" ref="D38:E38">_xlfn.TEXTSPLIT(C38," ")</f>
        <v>Zuidkade</v>
      </c>
      <c r="E38" s="70" t="str">
        <v>84</v>
      </c>
      <c r="F38" s="70"/>
      <c r="G38" s="70"/>
      <c r="H38" s="70" t="str">
        <f>VLOOKUP(C38,'ICT gegevens'!$A$6:$B$186,2,TRUE)</f>
        <v>2741JD</v>
      </c>
      <c r="I38" s="70" t="s">
        <v>29</v>
      </c>
      <c r="J38" s="70" t="str">
        <f>VLOOKUP(C38,'ICT gegevens'!$A$6:$F$186,6,TRUE)</f>
        <v>WDV01D2820</v>
      </c>
      <c r="K38" s="70" t="s">
        <v>30</v>
      </c>
      <c r="L38" s="69">
        <f>VLOOKUP(C38,'ICT gegevens'!$A$6:$G$186,7,TRUE)</f>
        <v>1987</v>
      </c>
      <c r="M38" s="70"/>
      <c r="N38" s="70" t="str">
        <f>VLOOKUP(C38,'ICT gegevens'!$A$6:$E$186,5,TRUE)</f>
        <v>Wonen</v>
      </c>
      <c r="Q38" s="69">
        <f>'N207 50km'!C38</f>
        <v>4.5</v>
      </c>
      <c r="R38" s="69">
        <f>IF('N207'!D38="--",6,'N207'!D38)</f>
        <v>57.1</v>
      </c>
      <c r="S38" s="69">
        <f t="shared" si="0"/>
        <v>57</v>
      </c>
      <c r="T38" s="69">
        <f t="shared" si="1"/>
        <v>4</v>
      </c>
      <c r="U38" s="69">
        <f>'overzicht alle wegen'!L39</f>
        <v>53</v>
      </c>
      <c r="V38" s="69"/>
      <c r="X38" s="70"/>
      <c r="Y38" s="70"/>
      <c r="Z38" s="70"/>
      <c r="AA38" s="70"/>
      <c r="AB38" s="70"/>
      <c r="AC38" s="70"/>
      <c r="AD38"/>
      <c r="AE38"/>
      <c r="AF38"/>
      <c r="AG38" s="70"/>
      <c r="AH38" s="32"/>
      <c r="AI38" s="32"/>
      <c r="AJ38" s="32"/>
    </row>
    <row r="39" spans="1:36" s="64" customFormat="1" x14ac:dyDescent="0.2">
      <c r="A39" s="69"/>
      <c r="B39" s="70" t="str">
        <f>'N207 50km'!A39</f>
        <v>Z84_A</v>
      </c>
      <c r="C39" s="70" t="str">
        <f>'N207 50km'!B39</f>
        <v>Zuidkade 84</v>
      </c>
      <c r="D39" s="70" t="str" cm="1">
        <f t="array" ref="D39:E39">_xlfn.TEXTSPLIT(C39," ")</f>
        <v>Zuidkade</v>
      </c>
      <c r="E39" s="70" t="str">
        <v>84</v>
      </c>
      <c r="F39" s="70"/>
      <c r="G39" s="70"/>
      <c r="H39" s="70" t="str">
        <f>VLOOKUP(C39,'ICT gegevens'!$A$6:$B$186,2,TRUE)</f>
        <v>2741JD</v>
      </c>
      <c r="I39" s="70" t="s">
        <v>29</v>
      </c>
      <c r="J39" s="70" t="str">
        <f>VLOOKUP(C39,'ICT gegevens'!$A$6:$F$186,6,TRUE)</f>
        <v>WDV01D2820</v>
      </c>
      <c r="K39" s="70" t="s">
        <v>30</v>
      </c>
      <c r="L39" s="69">
        <f>VLOOKUP(C39,'ICT gegevens'!$A$6:$G$186,7,TRUE)</f>
        <v>1987</v>
      </c>
      <c r="M39" s="70"/>
      <c r="N39" s="70" t="str">
        <f>VLOOKUP(C39,'ICT gegevens'!$A$6:$E$186,5,TRUE)</f>
        <v>Wonen</v>
      </c>
      <c r="Q39" s="69">
        <f>'N207 50km'!C39</f>
        <v>1.5</v>
      </c>
      <c r="R39" s="69">
        <f>IF('N207'!D39="--",6,'N207'!D39)</f>
        <v>56</v>
      </c>
      <c r="S39" s="69">
        <f t="shared" si="0"/>
        <v>56</v>
      </c>
      <c r="T39" s="69">
        <f t="shared" si="1"/>
        <v>5</v>
      </c>
      <c r="U39" s="69">
        <f>'overzicht alle wegen'!L40</f>
        <v>51</v>
      </c>
      <c r="V39" s="69"/>
      <c r="X39" s="70"/>
      <c r="Y39" s="70"/>
      <c r="Z39" s="70"/>
      <c r="AA39" s="70"/>
      <c r="AB39" s="70"/>
      <c r="AC39" s="70"/>
      <c r="AD39"/>
      <c r="AE39"/>
      <c r="AF39"/>
      <c r="AG39" s="70"/>
      <c r="AH39" s="32"/>
      <c r="AI39" s="32"/>
      <c r="AJ39" s="32"/>
    </row>
    <row r="40" spans="1:36" x14ac:dyDescent="0.2">
      <c r="A40" s="93">
        <v>13</v>
      </c>
      <c r="B40" s="94" t="str">
        <f>'N207 50km'!A40</f>
        <v>Z83_C</v>
      </c>
      <c r="C40" s="94" t="str">
        <f>'N207 50km'!B40</f>
        <v>Zuidkade 83</v>
      </c>
      <c r="D40" s="94" t="str" cm="1">
        <f t="array" ref="D40:E40">_xlfn.TEXTSPLIT(C40," ")</f>
        <v>Zuidkade</v>
      </c>
      <c r="E40" s="94" t="str">
        <v>83</v>
      </c>
      <c r="F40" s="94"/>
      <c r="G40" s="94"/>
      <c r="H40" s="94" t="str">
        <f>VLOOKUP(C40,'ICT gegevens'!$A$6:$B$186,2,TRUE)</f>
        <v>2741JD</v>
      </c>
      <c r="I40" s="94" t="s">
        <v>29</v>
      </c>
      <c r="J40" s="94" t="str">
        <f>VLOOKUP(C40,'ICT gegevens'!$A$6:$F$186,6,TRUE)</f>
        <v>WDV01D2821</v>
      </c>
      <c r="K40" s="94" t="s">
        <v>30</v>
      </c>
      <c r="L40" s="93">
        <f>VLOOKUP(C40,'ICT gegevens'!$A$6:$G$186,7,TRUE)</f>
        <v>1987</v>
      </c>
      <c r="M40" s="94" t="s">
        <v>31</v>
      </c>
      <c r="N40" s="94" t="str">
        <f>VLOOKUP(C40,'ICT gegevens'!$A$6:$E$186,5,TRUE)</f>
        <v>Wonen</v>
      </c>
      <c r="Q40" s="93">
        <f>'N207 50km'!C40</f>
        <v>7.5</v>
      </c>
      <c r="R40" s="93">
        <f>IF('N207'!D40="--",6,'N207'!D40)</f>
        <v>57.8</v>
      </c>
      <c r="S40" s="93">
        <f t="shared" si="0"/>
        <v>58</v>
      </c>
      <c r="T40" s="93">
        <f t="shared" si="1"/>
        <v>5</v>
      </c>
      <c r="U40" s="93">
        <f>'overzicht alle wegen'!L41</f>
        <v>53</v>
      </c>
      <c r="V40" s="93"/>
      <c r="X40" s="94"/>
      <c r="Y40" s="94"/>
      <c r="Z40" s="94"/>
      <c r="AA40" s="94">
        <v>1</v>
      </c>
      <c r="AB40" s="94"/>
      <c r="AC40" s="94"/>
      <c r="AD40" s="64"/>
      <c r="AE40" s="64"/>
      <c r="AF40" s="64" t="str">
        <f>C40</f>
        <v>Zuidkade 83</v>
      </c>
      <c r="AG40" s="94">
        <v>0</v>
      </c>
    </row>
    <row r="41" spans="1:36" x14ac:dyDescent="0.2">
      <c r="A41" s="93"/>
      <c r="B41" s="94" t="str">
        <f>'N207 50km'!A41</f>
        <v>Z83_B</v>
      </c>
      <c r="C41" s="94" t="str">
        <f>'N207 50km'!B41</f>
        <v>Zuidkade 83</v>
      </c>
      <c r="D41" s="94" t="str" cm="1">
        <f t="array" ref="D41:E41">_xlfn.TEXTSPLIT(C41," ")</f>
        <v>Zuidkade</v>
      </c>
      <c r="E41" s="94" t="str">
        <v>83</v>
      </c>
      <c r="F41" s="94"/>
      <c r="G41" s="94"/>
      <c r="H41" s="94" t="str">
        <f>VLOOKUP(C41,'ICT gegevens'!$A$6:$B$186,2,TRUE)</f>
        <v>2741JD</v>
      </c>
      <c r="I41" s="94" t="s">
        <v>29</v>
      </c>
      <c r="J41" s="94" t="str">
        <f>VLOOKUP(C41,'ICT gegevens'!$A$6:$F$186,6,TRUE)</f>
        <v>WDV01D2821</v>
      </c>
      <c r="K41" s="94" t="s">
        <v>30</v>
      </c>
      <c r="L41" s="93">
        <f>VLOOKUP(C41,'ICT gegevens'!$A$6:$G$186,7,TRUE)</f>
        <v>1987</v>
      </c>
      <c r="M41" s="94"/>
      <c r="N41" s="94" t="str">
        <f>VLOOKUP(C41,'ICT gegevens'!$A$6:$E$186,5,TRUE)</f>
        <v>Wonen</v>
      </c>
      <c r="Q41" s="93">
        <f>'N207 50km'!C41</f>
        <v>4.5</v>
      </c>
      <c r="R41" s="93">
        <f>IF('N207'!D41="--",6,'N207'!D41)</f>
        <v>57.1</v>
      </c>
      <c r="S41" s="93">
        <f t="shared" si="0"/>
        <v>57</v>
      </c>
      <c r="T41" s="93">
        <f t="shared" si="1"/>
        <v>4</v>
      </c>
      <c r="U41" s="93">
        <f>'overzicht alle wegen'!L42</f>
        <v>53</v>
      </c>
      <c r="V41" s="93"/>
      <c r="X41" s="94"/>
      <c r="Y41" s="94"/>
      <c r="Z41" s="94"/>
      <c r="AA41" s="94"/>
      <c r="AB41" s="94"/>
      <c r="AC41" s="94"/>
      <c r="AD41" s="64"/>
      <c r="AE41" s="64"/>
      <c r="AF41" s="64"/>
      <c r="AG41" s="94"/>
    </row>
    <row r="42" spans="1:36" x14ac:dyDescent="0.2">
      <c r="A42" s="93"/>
      <c r="B42" s="94" t="str">
        <f>'N207 50km'!A42</f>
        <v>Z83_A</v>
      </c>
      <c r="C42" s="94" t="str">
        <f>'N207 50km'!B42</f>
        <v>Zuidkade 83</v>
      </c>
      <c r="D42" s="94" t="str" cm="1">
        <f t="array" ref="D42:E42">_xlfn.TEXTSPLIT(C42," ")</f>
        <v>Zuidkade</v>
      </c>
      <c r="E42" s="94" t="str">
        <v>83</v>
      </c>
      <c r="F42" s="94"/>
      <c r="G42" s="94"/>
      <c r="H42" s="94" t="str">
        <f>VLOOKUP(C42,'ICT gegevens'!$A$6:$B$186,2,TRUE)</f>
        <v>2741JD</v>
      </c>
      <c r="I42" s="94" t="s">
        <v>29</v>
      </c>
      <c r="J42" s="94" t="str">
        <f>VLOOKUP(C42,'ICT gegevens'!$A$6:$F$186,6,TRUE)</f>
        <v>WDV01D2821</v>
      </c>
      <c r="K42" s="94" t="s">
        <v>30</v>
      </c>
      <c r="L42" s="93">
        <f>VLOOKUP(C42,'ICT gegevens'!$A$6:$G$186,7,TRUE)</f>
        <v>1987</v>
      </c>
      <c r="M42" s="94"/>
      <c r="N42" s="94" t="str">
        <f>VLOOKUP(C42,'ICT gegevens'!$A$6:$E$186,5,TRUE)</f>
        <v>Wonen</v>
      </c>
      <c r="Q42" s="93">
        <f>'N207 50km'!C42</f>
        <v>1.5</v>
      </c>
      <c r="R42" s="93">
        <f>IF('N207'!D42="--",6,'N207'!D42)</f>
        <v>56</v>
      </c>
      <c r="S42" s="93">
        <f t="shared" si="0"/>
        <v>56</v>
      </c>
      <c r="T42" s="93">
        <f t="shared" si="1"/>
        <v>5</v>
      </c>
      <c r="U42" s="93">
        <f>'overzicht alle wegen'!L43</f>
        <v>51</v>
      </c>
      <c r="V42" s="93"/>
      <c r="X42" s="94"/>
      <c r="Y42" s="94"/>
      <c r="Z42" s="94"/>
      <c r="AA42" s="94"/>
      <c r="AB42" s="94"/>
      <c r="AC42" s="94"/>
      <c r="AD42" s="64"/>
      <c r="AE42" s="64"/>
      <c r="AF42" s="64"/>
      <c r="AG42" s="94"/>
    </row>
    <row r="43" spans="1:36" s="64" customFormat="1" x14ac:dyDescent="0.2">
      <c r="A43" s="11">
        <v>14</v>
      </c>
      <c r="B43" s="12" t="str">
        <f>'N207 50km'!A43</f>
        <v>Z82_B</v>
      </c>
      <c r="C43" s="12" t="str">
        <f>'N207 50km'!B43</f>
        <v>Zuidkade 82</v>
      </c>
      <c r="D43" s="12" t="str" cm="1">
        <f t="array" ref="D43:E43">_xlfn.TEXTSPLIT(C43," ")</f>
        <v>Zuidkade</v>
      </c>
      <c r="E43" s="12" t="str">
        <v>82</v>
      </c>
      <c r="F43" s="12"/>
      <c r="G43" s="12"/>
      <c r="H43" s="12" t="str">
        <f>VLOOKUP(C43,'ICT gegevens'!$A$6:$B$186,2,TRUE)</f>
        <v>2741JD</v>
      </c>
      <c r="I43" s="12" t="s">
        <v>29</v>
      </c>
      <c r="J43" s="12" t="str">
        <f>VLOOKUP(C43,'ICT gegevens'!$A$6:$F$186,6,TRUE)</f>
        <v>WDV01D2822</v>
      </c>
      <c r="K43" s="12" t="s">
        <v>30</v>
      </c>
      <c r="L43" s="11">
        <f>VLOOKUP(C43,'ICT gegevens'!$A$6:$G$186,7,TRUE)</f>
        <v>1910</v>
      </c>
      <c r="M43" s="12"/>
      <c r="N43" s="12" t="str">
        <f>VLOOKUP(C43,'ICT gegevens'!$A$6:$E$186,5,TRUE)</f>
        <v>Wonen</v>
      </c>
      <c r="Q43" s="11">
        <f>'N207 50km'!C43</f>
        <v>4.5</v>
      </c>
      <c r="R43" s="11">
        <f>IF('N207'!D43="--",6,'N207'!D43)</f>
        <v>57.1</v>
      </c>
      <c r="S43" s="11">
        <f t="shared" si="0"/>
        <v>57</v>
      </c>
      <c r="T43" s="11">
        <f t="shared" si="1"/>
        <v>4</v>
      </c>
      <c r="U43" s="11">
        <f>'overzicht alle wegen'!L44</f>
        <v>53</v>
      </c>
      <c r="V43" s="11">
        <v>53</v>
      </c>
      <c r="X43" s="12">
        <v>1</v>
      </c>
      <c r="Y43" s="12"/>
      <c r="Z43" s="12"/>
      <c r="AA43" s="12"/>
      <c r="AB43" s="12"/>
      <c r="AC43" s="12"/>
      <c r="AD43"/>
      <c r="AE43"/>
      <c r="AF43"/>
      <c r="AG43" s="12">
        <v>0</v>
      </c>
      <c r="AH43" s="32"/>
      <c r="AI43" s="32"/>
      <c r="AJ43" s="32"/>
    </row>
    <row r="44" spans="1:36" s="64" customFormat="1" x14ac:dyDescent="0.2">
      <c r="A44" s="11"/>
      <c r="B44" s="12" t="str">
        <f>'N207 50km'!A44</f>
        <v>Z82_A</v>
      </c>
      <c r="C44" s="12" t="str">
        <f>'N207 50km'!B44</f>
        <v>Zuidkade 82</v>
      </c>
      <c r="D44" s="12" t="str" cm="1">
        <f t="array" ref="D44:E44">_xlfn.TEXTSPLIT(C44," ")</f>
        <v>Zuidkade</v>
      </c>
      <c r="E44" s="12" t="str">
        <v>82</v>
      </c>
      <c r="F44" s="12"/>
      <c r="G44" s="12"/>
      <c r="H44" s="12" t="str">
        <f>VLOOKUP(C44,'ICT gegevens'!$A$6:$B$186,2,TRUE)</f>
        <v>2741JD</v>
      </c>
      <c r="I44" s="12" t="s">
        <v>29</v>
      </c>
      <c r="J44" s="12" t="str">
        <f>VLOOKUP(C44,'ICT gegevens'!$A$6:$F$186,6,TRUE)</f>
        <v>WDV01D2822</v>
      </c>
      <c r="K44" s="12" t="s">
        <v>30</v>
      </c>
      <c r="L44" s="11">
        <f>VLOOKUP(C44,'ICT gegevens'!$A$6:$G$186,7,TRUE)</f>
        <v>1910</v>
      </c>
      <c r="M44" s="12"/>
      <c r="N44" s="12" t="str">
        <f>VLOOKUP(C44,'ICT gegevens'!$A$6:$E$186,5,TRUE)</f>
        <v>Wonen</v>
      </c>
      <c r="Q44" s="11">
        <f>'N207 50km'!C44</f>
        <v>1.5</v>
      </c>
      <c r="R44" s="11">
        <f>IF('N207'!D44="--",6,'N207'!D44)</f>
        <v>56</v>
      </c>
      <c r="S44" s="11">
        <f t="shared" si="0"/>
        <v>56</v>
      </c>
      <c r="T44" s="11">
        <f t="shared" si="1"/>
        <v>5</v>
      </c>
      <c r="U44" s="11">
        <f>'overzicht alle wegen'!L45</f>
        <v>51</v>
      </c>
      <c r="V44" s="11"/>
      <c r="X44" s="12"/>
      <c r="Y44" s="12"/>
      <c r="Z44" s="12"/>
      <c r="AA44"/>
      <c r="AB44" s="12"/>
      <c r="AC44" s="12"/>
      <c r="AD44"/>
      <c r="AE44"/>
      <c r="AF44"/>
      <c r="AG44" s="12"/>
      <c r="AH44" s="32"/>
      <c r="AI44" s="32"/>
      <c r="AJ44" s="32"/>
    </row>
    <row r="45" spans="1:36" s="64" customFormat="1" x14ac:dyDescent="0.2">
      <c r="A45" s="63">
        <v>15</v>
      </c>
      <c r="B45" s="62" t="str">
        <f>'N207 50km'!A45</f>
        <v>Z80_B</v>
      </c>
      <c r="C45" s="62" t="str">
        <f>'N207 50km'!B45</f>
        <v>Zuidkade 80</v>
      </c>
      <c r="D45" s="62" t="str" cm="1">
        <f t="array" ref="D45:E45">_xlfn.TEXTSPLIT(C45," ")</f>
        <v>Zuidkade</v>
      </c>
      <c r="E45" s="62" t="str">
        <v>80</v>
      </c>
      <c r="F45" s="62"/>
      <c r="G45" s="62"/>
      <c r="H45" s="62" t="str">
        <f>VLOOKUP(C45,'ICT gegevens'!$A$6:$B$186,2,TRUE)</f>
        <v>2741JD</v>
      </c>
      <c r="I45" s="62" t="s">
        <v>29</v>
      </c>
      <c r="J45" s="62" t="str">
        <f>VLOOKUP(C45,'ICT gegevens'!$A$6:$F$186,6,TRUE)</f>
        <v>WDV01D2235</v>
      </c>
      <c r="K45" s="62" t="s">
        <v>30</v>
      </c>
      <c r="L45" s="63">
        <f>VLOOKUP(C45,'ICT gegevens'!$A$6:$G$186,7,TRUE)</f>
        <v>1930</v>
      </c>
      <c r="M45" s="62"/>
      <c r="N45" s="62" t="str">
        <f>VLOOKUP(C45,'ICT gegevens'!$A$6:$E$186,5,TRUE)</f>
        <v>Wonen</v>
      </c>
      <c r="Q45" s="63">
        <f>'N207 50km'!C45</f>
        <v>4.5</v>
      </c>
      <c r="R45" s="63">
        <f>IF('N207'!D45="--",6,'N207'!D45)</f>
        <v>57</v>
      </c>
      <c r="S45" s="63">
        <f t="shared" si="0"/>
        <v>57</v>
      </c>
      <c r="T45" s="63">
        <f t="shared" si="1"/>
        <v>4</v>
      </c>
      <c r="U45" s="63">
        <f>'overzicht alle wegen'!L46</f>
        <v>53</v>
      </c>
      <c r="V45" s="63">
        <v>53</v>
      </c>
      <c r="X45" s="62">
        <v>1</v>
      </c>
      <c r="Y45" s="62"/>
      <c r="Z45" s="62"/>
      <c r="AA45" s="62"/>
      <c r="AB45" s="62"/>
      <c r="AC45" s="62"/>
      <c r="AG45" s="62">
        <v>0</v>
      </c>
      <c r="AH45" s="32"/>
      <c r="AI45" s="32"/>
      <c r="AJ45" s="32"/>
    </row>
    <row r="46" spans="1:36" x14ac:dyDescent="0.2">
      <c r="A46" s="63"/>
      <c r="B46" s="62" t="str">
        <f>'N207 50km'!A46</f>
        <v>Z80_A</v>
      </c>
      <c r="C46" s="62" t="str">
        <f>'N207 50km'!B46</f>
        <v>Zuidkade 80</v>
      </c>
      <c r="D46" s="62" t="str" cm="1">
        <f t="array" ref="D46:E46">_xlfn.TEXTSPLIT(C46," ")</f>
        <v>Zuidkade</v>
      </c>
      <c r="E46" s="62" t="str">
        <v>80</v>
      </c>
      <c r="F46" s="62"/>
      <c r="G46" s="62"/>
      <c r="H46" s="62" t="str">
        <f>VLOOKUP(C46,'ICT gegevens'!$A$6:$B$186,2,TRUE)</f>
        <v>2741JD</v>
      </c>
      <c r="I46" s="62" t="s">
        <v>29</v>
      </c>
      <c r="J46" s="62" t="str">
        <f>VLOOKUP(C46,'ICT gegevens'!$A$6:$F$186,6,TRUE)</f>
        <v>WDV01D2235</v>
      </c>
      <c r="K46" s="62" t="s">
        <v>30</v>
      </c>
      <c r="L46" s="63">
        <f>VLOOKUP(C46,'ICT gegevens'!$A$6:$G$186,7,TRUE)</f>
        <v>1930</v>
      </c>
      <c r="M46" s="62"/>
      <c r="N46" s="62" t="str">
        <f>VLOOKUP(C46,'ICT gegevens'!$A$6:$E$186,5,TRUE)</f>
        <v>Wonen</v>
      </c>
      <c r="Q46" s="63">
        <f>'N207 50km'!C46</f>
        <v>1.5</v>
      </c>
      <c r="R46" s="63">
        <f>IF('N207'!D46="--",6,'N207'!D46)</f>
        <v>55.8</v>
      </c>
      <c r="S46" s="63">
        <f t="shared" si="0"/>
        <v>56</v>
      </c>
      <c r="T46" s="63">
        <f t="shared" si="1"/>
        <v>5</v>
      </c>
      <c r="U46" s="63">
        <f>'overzicht alle wegen'!L47</f>
        <v>51</v>
      </c>
      <c r="V46" s="63"/>
      <c r="X46" s="62"/>
      <c r="Y46" s="62"/>
      <c r="Z46" s="62"/>
      <c r="AA46" s="62"/>
      <c r="AB46" s="62"/>
      <c r="AC46" s="62"/>
      <c r="AD46" s="64"/>
      <c r="AE46" s="64"/>
      <c r="AF46" s="64"/>
      <c r="AG46" s="62"/>
    </row>
    <row r="47" spans="1:36" x14ac:dyDescent="0.2">
      <c r="A47" s="69">
        <v>16</v>
      </c>
      <c r="B47" s="70" t="str">
        <f>'N207 50km'!A31</f>
        <v>Z8_C</v>
      </c>
      <c r="C47" s="70" t="str">
        <f>'N207 50km'!B31</f>
        <v>Zuidkade 8</v>
      </c>
      <c r="D47" s="70" t="str" cm="1">
        <f t="array" ref="D47:E47">_xlfn.TEXTSPLIT(C47," ")</f>
        <v>Zuidkade</v>
      </c>
      <c r="E47" s="70" t="str">
        <v>8</v>
      </c>
      <c r="F47" s="70"/>
      <c r="G47" s="70"/>
      <c r="H47" s="70" t="str">
        <f>VLOOKUP(C47,'ICT gegevens'!$A$6:$B$186,2,TRUE)</f>
        <v>2741JA</v>
      </c>
      <c r="I47" s="70" t="s">
        <v>29</v>
      </c>
      <c r="J47" s="70" t="str">
        <f>VLOOKUP(C47,'ICT gegevens'!$A$6:$F$186,6,TRUE)</f>
        <v>WDV01D2875</v>
      </c>
      <c r="K47" s="70" t="s">
        <v>30</v>
      </c>
      <c r="L47" s="69">
        <f>VLOOKUP(C47,'ICT gegevens'!$A$6:$G$186,7,TRUE)</f>
        <v>1908</v>
      </c>
      <c r="M47" s="70" t="s">
        <v>32</v>
      </c>
      <c r="N47" s="92" t="s">
        <v>33</v>
      </c>
      <c r="Q47" s="69">
        <f>'N207 50km'!C31</f>
        <v>7.5</v>
      </c>
      <c r="R47" s="69">
        <f>IF('N207'!D31="--",6,'N207'!D31)</f>
        <v>60.1</v>
      </c>
      <c r="S47" s="69">
        <f t="shared" si="0"/>
        <v>60</v>
      </c>
      <c r="T47" s="69">
        <f t="shared" si="1"/>
        <v>5</v>
      </c>
      <c r="U47" s="69">
        <f>'overzicht alle wegen'!L32</f>
        <v>55</v>
      </c>
      <c r="V47" s="69"/>
      <c r="X47" s="70"/>
      <c r="Y47" s="70"/>
      <c r="Z47" s="70"/>
      <c r="AA47" s="70"/>
      <c r="AB47" s="70">
        <v>1</v>
      </c>
      <c r="AC47" s="70"/>
      <c r="AG47" s="70"/>
    </row>
    <row r="48" spans="1:36" s="64" customFormat="1" x14ac:dyDescent="0.2">
      <c r="A48" s="69"/>
      <c r="B48" s="70" t="str">
        <f>'N207 50km'!A32</f>
        <v>Z8_B</v>
      </c>
      <c r="C48" s="70" t="str">
        <f>'N207 50km'!B32</f>
        <v>Zuidkade 8</v>
      </c>
      <c r="D48" s="70" t="str" cm="1">
        <f t="array" ref="D48:E48">_xlfn.TEXTSPLIT(C48," ")</f>
        <v>Zuidkade</v>
      </c>
      <c r="E48" s="70" t="str">
        <v>8</v>
      </c>
      <c r="F48" s="70"/>
      <c r="G48" s="70"/>
      <c r="H48" s="70" t="str">
        <f>VLOOKUP(C48,'ICT gegevens'!$A$6:$B$186,2,TRUE)</f>
        <v>2741JA</v>
      </c>
      <c r="I48" s="70" t="s">
        <v>29</v>
      </c>
      <c r="J48" s="70" t="str">
        <f>VLOOKUP(C48,'ICT gegevens'!$A$6:$F$186,6,TRUE)</f>
        <v>WDV01D2875</v>
      </c>
      <c r="K48" s="70" t="s">
        <v>30</v>
      </c>
      <c r="L48" s="69">
        <f>VLOOKUP(C48,'ICT gegevens'!$A$6:$G$186,7,TRUE)</f>
        <v>1908</v>
      </c>
      <c r="M48" s="70"/>
      <c r="N48" s="92" t="s">
        <v>33</v>
      </c>
      <c r="Q48" s="69">
        <f>'N207 50km'!C32</f>
        <v>4.5</v>
      </c>
      <c r="R48" s="69">
        <f>IF('N207'!D32="--",6,'N207'!D32)</f>
        <v>59.7</v>
      </c>
      <c r="S48" s="69">
        <f t="shared" si="0"/>
        <v>60</v>
      </c>
      <c r="T48" s="69">
        <f t="shared" si="1"/>
        <v>5</v>
      </c>
      <c r="U48" s="69">
        <f>'overzicht alle wegen'!L33</f>
        <v>55</v>
      </c>
      <c r="V48" s="69"/>
      <c r="X48" s="70"/>
      <c r="Y48" s="70"/>
      <c r="Z48" s="70"/>
      <c r="AA48" s="70"/>
      <c r="AB48" s="70"/>
      <c r="AC48" s="70"/>
      <c r="AD48"/>
      <c r="AE48"/>
      <c r="AF48"/>
      <c r="AG48" s="70"/>
      <c r="AH48" s="32"/>
      <c r="AI48" s="32"/>
      <c r="AJ48" s="32"/>
    </row>
    <row r="49" spans="1:36" s="64" customFormat="1" x14ac:dyDescent="0.2">
      <c r="A49" s="69"/>
      <c r="B49" s="70" t="str">
        <f>'N207 50km'!A33</f>
        <v>Z8_A</v>
      </c>
      <c r="C49" s="70" t="str">
        <f>'N207 50km'!B33</f>
        <v>Zuidkade 8</v>
      </c>
      <c r="D49" s="70" t="str" cm="1">
        <f t="array" ref="D49:E49">_xlfn.TEXTSPLIT(C49," ")</f>
        <v>Zuidkade</v>
      </c>
      <c r="E49" s="70" t="str">
        <v>8</v>
      </c>
      <c r="F49" s="70"/>
      <c r="G49" s="70"/>
      <c r="H49" s="70" t="str">
        <f>VLOOKUP(C49,'ICT gegevens'!$A$6:$B$186,2,TRUE)</f>
        <v>2741JA</v>
      </c>
      <c r="I49" s="70" t="s">
        <v>29</v>
      </c>
      <c r="J49" s="70" t="str">
        <f>VLOOKUP(C49,'ICT gegevens'!$A$6:$F$186,6,TRUE)</f>
        <v>WDV01D2875</v>
      </c>
      <c r="K49" s="70" t="s">
        <v>30</v>
      </c>
      <c r="L49" s="69">
        <f>VLOOKUP(C49,'ICT gegevens'!$A$6:$G$186,7,TRUE)</f>
        <v>1908</v>
      </c>
      <c r="M49" s="70"/>
      <c r="N49" s="92" t="s">
        <v>33</v>
      </c>
      <c r="Q49" s="69">
        <f>'N207 50km'!C33</f>
        <v>1.5</v>
      </c>
      <c r="R49" s="69">
        <f>IF('N207'!D33="--",6,'N207'!D33)</f>
        <v>58.1</v>
      </c>
      <c r="S49" s="69">
        <f t="shared" si="0"/>
        <v>58</v>
      </c>
      <c r="T49" s="69">
        <f t="shared" si="1"/>
        <v>5</v>
      </c>
      <c r="U49" s="69">
        <f>'overzicht alle wegen'!L34</f>
        <v>53</v>
      </c>
      <c r="V49" s="69"/>
      <c r="X49" s="70"/>
      <c r="Y49" s="70"/>
      <c r="Z49" s="70"/>
      <c r="AA49" s="70"/>
      <c r="AB49" s="70"/>
      <c r="AC49" s="70"/>
      <c r="AD49"/>
      <c r="AE49"/>
      <c r="AF49"/>
      <c r="AG49" s="70"/>
      <c r="AH49" s="32"/>
      <c r="AI49" s="32"/>
      <c r="AJ49" s="32"/>
    </row>
    <row r="50" spans="1:36" x14ac:dyDescent="0.2">
      <c r="A50" s="31">
        <v>17</v>
      </c>
      <c r="B50" s="95" t="str">
        <f>'N207 50km'!A47</f>
        <v>Z78_B</v>
      </c>
      <c r="C50" s="95" t="str">
        <f>'N207 50km'!B47</f>
        <v>Zuidkade 78</v>
      </c>
      <c r="D50" s="95" t="str" cm="1">
        <f t="array" ref="D50:E50">_xlfn.TEXTSPLIT(C50," ")</f>
        <v>Zuidkade</v>
      </c>
      <c r="E50" s="95" t="str">
        <v>78</v>
      </c>
      <c r="F50" s="95"/>
      <c r="G50" s="95"/>
      <c r="H50" s="95" t="str">
        <f>VLOOKUP(C50,'ICT gegevens'!$A$6:$B$186,2,TRUE)</f>
        <v>2741JD</v>
      </c>
      <c r="I50" s="95" t="s">
        <v>29</v>
      </c>
      <c r="J50" s="95" t="str">
        <f>VLOOKUP(C50,'ICT gegevens'!$A$6:$F$186,6,TRUE)</f>
        <v>WDV01D2803</v>
      </c>
      <c r="K50" s="95" t="s">
        <v>30</v>
      </c>
      <c r="L50" s="31">
        <f>VLOOKUP(C50,'ICT gegevens'!$A$6:$G$186,7,TRUE)</f>
        <v>1928</v>
      </c>
      <c r="M50" s="95"/>
      <c r="N50" s="95" t="str">
        <f>VLOOKUP(C50,'ICT gegevens'!$A$6:$E$186,5,TRUE)</f>
        <v>Wonen</v>
      </c>
      <c r="Q50" s="31">
        <f>'N207 50km'!C47</f>
        <v>4.5</v>
      </c>
      <c r="R50" s="31">
        <f>IF('N207'!D47="--",6,'N207'!D47)</f>
        <v>57.1</v>
      </c>
      <c r="S50" s="31">
        <f t="shared" si="0"/>
        <v>57</v>
      </c>
      <c r="T50" s="31">
        <f t="shared" si="1"/>
        <v>5</v>
      </c>
      <c r="U50" s="31">
        <f>'overzicht alle wegen'!L48</f>
        <v>52</v>
      </c>
      <c r="V50" s="31">
        <v>52</v>
      </c>
      <c r="X50" s="95">
        <v>1</v>
      </c>
      <c r="Y50" s="95"/>
      <c r="Z50" s="95"/>
      <c r="AA50" s="95"/>
      <c r="AB50" s="95"/>
      <c r="AC50" s="95"/>
      <c r="AD50" s="95"/>
      <c r="AG50" s="95">
        <v>0</v>
      </c>
    </row>
    <row r="51" spans="1:36" x14ac:dyDescent="0.2">
      <c r="A51" s="31"/>
      <c r="B51" s="95" t="str">
        <f>'N207 50km'!A48</f>
        <v>Z78_A</v>
      </c>
      <c r="C51" s="95" t="str">
        <f>'N207 50km'!B48</f>
        <v>Zuidkade 78</v>
      </c>
      <c r="D51" s="95" t="str" cm="1">
        <f t="array" ref="D51:E51">_xlfn.TEXTSPLIT(C51," ")</f>
        <v>Zuidkade</v>
      </c>
      <c r="E51" s="95" t="str">
        <v>78</v>
      </c>
      <c r="F51" s="95"/>
      <c r="G51" s="95"/>
      <c r="H51" s="95" t="str">
        <f>VLOOKUP(C51,'ICT gegevens'!$A$6:$B$186,2,TRUE)</f>
        <v>2741JD</v>
      </c>
      <c r="I51" s="95" t="s">
        <v>29</v>
      </c>
      <c r="J51" s="95" t="str">
        <f>VLOOKUP(C51,'ICT gegevens'!$A$6:$F$186,6,TRUE)</f>
        <v>WDV01D2803</v>
      </c>
      <c r="K51" s="95" t="s">
        <v>30</v>
      </c>
      <c r="L51" s="31">
        <f>VLOOKUP(C51,'ICT gegevens'!$A$6:$G$186,7,TRUE)</f>
        <v>1928</v>
      </c>
      <c r="M51" s="95"/>
      <c r="N51" s="95" t="str">
        <f>VLOOKUP(C51,'ICT gegevens'!$A$6:$E$186,5,TRUE)</f>
        <v>Wonen</v>
      </c>
      <c r="Q51" s="31">
        <f>'N207 50km'!C48</f>
        <v>1.5</v>
      </c>
      <c r="R51" s="31">
        <f>IF('N207'!D48="--",6,'N207'!D48)</f>
        <v>55.9</v>
      </c>
      <c r="S51" s="31">
        <f t="shared" si="0"/>
        <v>56</v>
      </c>
      <c r="T51" s="31">
        <f t="shared" si="1"/>
        <v>4</v>
      </c>
      <c r="U51" s="31">
        <f>'overzicht alle wegen'!L49</f>
        <v>52</v>
      </c>
      <c r="V51" s="31"/>
      <c r="X51" s="95"/>
      <c r="Y51" s="95"/>
      <c r="Z51" s="95"/>
      <c r="AA51" s="95"/>
      <c r="AB51" s="95"/>
      <c r="AC51" s="95"/>
      <c r="AD51" s="95"/>
      <c r="AG51" s="95"/>
    </row>
    <row r="52" spans="1:36" s="64" customFormat="1" x14ac:dyDescent="0.2">
      <c r="A52" s="63">
        <v>18</v>
      </c>
      <c r="B52" s="62" t="str">
        <f>'N207 50km'!A49</f>
        <v>Z77_B</v>
      </c>
      <c r="C52" s="62" t="str">
        <f>'N207 50km'!B49</f>
        <v>Zuidkade 77</v>
      </c>
      <c r="D52" s="62" t="str" cm="1">
        <f t="array" ref="D52:E52">_xlfn.TEXTSPLIT(C52," ")</f>
        <v>Zuidkade</v>
      </c>
      <c r="E52" s="62" t="str">
        <v>77</v>
      </c>
      <c r="F52" s="62"/>
      <c r="G52" s="62"/>
      <c r="H52" s="62" t="str">
        <f>VLOOKUP(C52,'ICT gegevens'!$A$6:$B$186,2,TRUE)</f>
        <v>2741JD</v>
      </c>
      <c r="I52" s="62" t="s">
        <v>29</v>
      </c>
      <c r="J52" s="62" t="str">
        <f>VLOOKUP(C52,'ICT gegevens'!$A$6:$F$186,6,TRUE)</f>
        <v>WDV01D3303</v>
      </c>
      <c r="K52" s="62" t="s">
        <v>30</v>
      </c>
      <c r="L52" s="63">
        <f>VLOOKUP(C52,'ICT gegevens'!$A$6:$G$186,7,TRUE)</f>
        <v>1928</v>
      </c>
      <c r="M52" s="62"/>
      <c r="N52" s="62" t="str">
        <f>VLOOKUP(C52,'ICT gegevens'!$A$6:$E$186,5,TRUE)</f>
        <v>Wonen</v>
      </c>
      <c r="Q52" s="63">
        <f>'N207 50km'!C49</f>
        <v>4.5</v>
      </c>
      <c r="R52" s="63">
        <f>IF('N207'!D49="--",6,'N207'!D49)</f>
        <v>57.1</v>
      </c>
      <c r="S52" s="63">
        <f t="shared" si="0"/>
        <v>57</v>
      </c>
      <c r="T52" s="63">
        <f t="shared" si="1"/>
        <v>4</v>
      </c>
      <c r="U52" s="63">
        <f>'overzicht alle wegen'!L50</f>
        <v>53</v>
      </c>
      <c r="V52" s="63">
        <v>53</v>
      </c>
      <c r="X52" s="62">
        <v>1</v>
      </c>
      <c r="Y52" s="62"/>
      <c r="Z52" s="62"/>
      <c r="AA52" s="62"/>
      <c r="AB52" s="62"/>
      <c r="AC52" s="62"/>
      <c r="AD52" s="62"/>
      <c r="AF52"/>
      <c r="AG52" s="62">
        <v>0</v>
      </c>
      <c r="AH52" s="32"/>
      <c r="AI52" s="32"/>
      <c r="AJ52" s="32"/>
    </row>
    <row r="53" spans="1:36" s="64" customFormat="1" x14ac:dyDescent="0.2">
      <c r="A53" s="63"/>
      <c r="B53" s="62" t="str">
        <f>'N207 50km'!A50</f>
        <v>Z77_A</v>
      </c>
      <c r="C53" s="62" t="str">
        <f>'N207 50km'!B50</f>
        <v>Zuidkade 77</v>
      </c>
      <c r="D53" s="62" t="str" cm="1">
        <f t="array" ref="D53:E53">_xlfn.TEXTSPLIT(C53," ")</f>
        <v>Zuidkade</v>
      </c>
      <c r="E53" s="62" t="str">
        <v>77</v>
      </c>
      <c r="F53" s="62"/>
      <c r="G53" s="62"/>
      <c r="H53" s="62" t="str">
        <f>VLOOKUP(C53,'ICT gegevens'!$A$6:$B$186,2,TRUE)</f>
        <v>2741JD</v>
      </c>
      <c r="I53" s="62" t="s">
        <v>29</v>
      </c>
      <c r="J53" s="62" t="str">
        <f>VLOOKUP(C53,'ICT gegevens'!$A$6:$F$186,6,TRUE)</f>
        <v>WDV01D3303</v>
      </c>
      <c r="K53" s="62" t="s">
        <v>30</v>
      </c>
      <c r="L53" s="63">
        <f>VLOOKUP(C53,'ICT gegevens'!$A$6:$G$186,7,TRUE)</f>
        <v>1928</v>
      </c>
      <c r="M53" s="62"/>
      <c r="N53" s="62" t="str">
        <f>VLOOKUP(C53,'ICT gegevens'!$A$6:$E$186,5,TRUE)</f>
        <v>Wonen</v>
      </c>
      <c r="Q53" s="63">
        <f>'N207 50km'!C50</f>
        <v>1.5</v>
      </c>
      <c r="R53" s="63">
        <f>IF('N207'!D50="--",6,'N207'!D50)</f>
        <v>55.8</v>
      </c>
      <c r="S53" s="63">
        <f t="shared" si="0"/>
        <v>56</v>
      </c>
      <c r="T53" s="63">
        <f t="shared" si="1"/>
        <v>5</v>
      </c>
      <c r="U53" s="63">
        <f>'overzicht alle wegen'!L51</f>
        <v>51</v>
      </c>
      <c r="V53" s="63"/>
      <c r="X53" s="62"/>
      <c r="Y53" s="62"/>
      <c r="Z53" s="62"/>
      <c r="AA53" s="62"/>
      <c r="AB53" s="62"/>
      <c r="AC53" s="62"/>
      <c r="AD53" s="62"/>
      <c r="AF53"/>
      <c r="AG53" s="62"/>
      <c r="AH53" s="32"/>
      <c r="AI53" s="32"/>
      <c r="AJ53" s="32"/>
    </row>
    <row r="54" spans="1:36" x14ac:dyDescent="0.2">
      <c r="A54" s="69">
        <v>19</v>
      </c>
      <c r="B54" s="70" t="str">
        <f>'N207 50km'!A51</f>
        <v>Z76_B</v>
      </c>
      <c r="C54" s="70" t="str">
        <f>'N207 50km'!B51</f>
        <v>Zuidkade 76</v>
      </c>
      <c r="D54" s="70" t="str" cm="1">
        <f t="array" ref="D54:E54">_xlfn.TEXTSPLIT(C54," ")</f>
        <v>Zuidkade</v>
      </c>
      <c r="E54" s="70" t="str">
        <v>76</v>
      </c>
      <c r="F54" s="70"/>
      <c r="G54" s="70"/>
      <c r="H54" s="70" t="str">
        <f>VLOOKUP(C54,'ICT gegevens'!$A$6:$B$186,2,TRUE)</f>
        <v>2741JD</v>
      </c>
      <c r="I54" s="70" t="s">
        <v>29</v>
      </c>
      <c r="J54" s="70" t="str">
        <f>VLOOKUP(C54,'ICT gegevens'!$A$6:$F$186,6,TRUE)</f>
        <v>WDV01D1102</v>
      </c>
      <c r="K54" s="70" t="s">
        <v>30</v>
      </c>
      <c r="L54" s="69">
        <f>VLOOKUP(C54,'ICT gegevens'!$A$6:$G$186,7,TRUE)</f>
        <v>2014</v>
      </c>
      <c r="M54" s="70" t="s">
        <v>34</v>
      </c>
      <c r="N54" s="70" t="str">
        <f>VLOOKUP(C54,'ICT gegevens'!$A$6:$E$186,5,TRUE)</f>
        <v>Wonen</v>
      </c>
      <c r="Q54" s="69">
        <f>'N207 50km'!C51</f>
        <v>4.5</v>
      </c>
      <c r="R54" s="69">
        <f>IF('N207'!D51="--",6,'N207'!D51)</f>
        <v>57.8</v>
      </c>
      <c r="S54" s="69">
        <f t="shared" si="0"/>
        <v>58</v>
      </c>
      <c r="T54" s="69">
        <f t="shared" si="1"/>
        <v>4</v>
      </c>
      <c r="U54" s="69">
        <f>'overzicht alle wegen'!L52</f>
        <v>54</v>
      </c>
      <c r="V54" s="69">
        <v>54</v>
      </c>
      <c r="X54" s="70">
        <v>1</v>
      </c>
      <c r="Y54" s="70"/>
      <c r="Z54" s="70"/>
      <c r="AA54" s="70"/>
      <c r="AB54" s="70"/>
      <c r="AC54" s="70"/>
      <c r="AD54" s="70">
        <v>1</v>
      </c>
      <c r="AF54" t="str">
        <f>C54</f>
        <v>Zuidkade 76</v>
      </c>
      <c r="AG54" s="70">
        <v>0</v>
      </c>
    </row>
    <row r="55" spans="1:36" x14ac:dyDescent="0.2">
      <c r="A55" s="69"/>
      <c r="B55" s="70" t="str">
        <f>'N207 50km'!A52</f>
        <v>Z76_A</v>
      </c>
      <c r="C55" s="70" t="str">
        <f>'N207 50km'!B52</f>
        <v>Zuidkade 76</v>
      </c>
      <c r="D55" s="70" t="str" cm="1">
        <f t="array" ref="D55:E55">_xlfn.TEXTSPLIT(C55," ")</f>
        <v>Zuidkade</v>
      </c>
      <c r="E55" s="70" t="str">
        <v>76</v>
      </c>
      <c r="F55" s="70"/>
      <c r="G55" s="70"/>
      <c r="H55" s="70" t="str">
        <f>VLOOKUP(C55,'ICT gegevens'!$A$6:$B$186,2,TRUE)</f>
        <v>2741JD</v>
      </c>
      <c r="I55" s="70" t="s">
        <v>29</v>
      </c>
      <c r="J55" s="70" t="str">
        <f>VLOOKUP(C55,'ICT gegevens'!$A$6:$F$186,6,TRUE)</f>
        <v>WDV01D1102</v>
      </c>
      <c r="K55" s="70" t="s">
        <v>30</v>
      </c>
      <c r="L55" s="69">
        <f>VLOOKUP(C55,'ICT gegevens'!$A$6:$G$186,7,TRUE)</f>
        <v>2014</v>
      </c>
      <c r="M55" s="70"/>
      <c r="N55" s="70" t="str">
        <f>VLOOKUP(C55,'ICT gegevens'!$A$6:$E$186,5,TRUE)</f>
        <v>Wonen</v>
      </c>
      <c r="Q55" s="69">
        <f>'N207 50km'!C52</f>
        <v>1.5</v>
      </c>
      <c r="R55" s="69">
        <f>IF('N207'!D52="--",6,'N207'!D52)</f>
        <v>56.6</v>
      </c>
      <c r="S55" s="69">
        <f t="shared" si="0"/>
        <v>57</v>
      </c>
      <c r="T55" s="69">
        <f t="shared" si="1"/>
        <v>5</v>
      </c>
      <c r="U55" s="69">
        <f>'overzicht alle wegen'!L53</f>
        <v>52</v>
      </c>
      <c r="V55" s="69"/>
      <c r="X55" s="70"/>
      <c r="Y55" s="70"/>
      <c r="Z55" s="70"/>
      <c r="AA55" s="70"/>
      <c r="AB55" s="70"/>
      <c r="AC55" s="70"/>
      <c r="AD55" s="70"/>
      <c r="AG55" s="70"/>
    </row>
    <row r="56" spans="1:36" s="64" customFormat="1" x14ac:dyDescent="0.2">
      <c r="A56" s="93">
        <v>20</v>
      </c>
      <c r="B56" s="94" t="str">
        <f>'N207 50km'!A53</f>
        <v>Z72_C</v>
      </c>
      <c r="C56" s="94" t="str">
        <f>'N207 50km'!B53</f>
        <v>Zuidkade 72</v>
      </c>
      <c r="D56" s="94" t="str" cm="1">
        <f t="array" ref="D56:E56">_xlfn.TEXTSPLIT(C56," ")</f>
        <v>Zuidkade</v>
      </c>
      <c r="E56" s="94" t="str">
        <v>72</v>
      </c>
      <c r="F56" s="94"/>
      <c r="G56" s="94"/>
      <c r="H56" s="94" t="str">
        <f>VLOOKUP(C56,'ICT gegevens'!$A$6:$B$186,2,TRUE)</f>
        <v>2741JC</v>
      </c>
      <c r="I56" s="94" t="s">
        <v>29</v>
      </c>
      <c r="J56" s="94" t="str">
        <f>VLOOKUP(C56,'ICT gegevens'!$A$6:$F$186,6,TRUE)</f>
        <v>WDV01D3447</v>
      </c>
      <c r="K56" s="94" t="s">
        <v>30</v>
      </c>
      <c r="L56" s="93">
        <f>VLOOKUP(C56,'ICT gegevens'!$A$6:$G$186,7,TRUE)</f>
        <v>2017</v>
      </c>
      <c r="M56" s="94" t="s">
        <v>31</v>
      </c>
      <c r="N56" s="94" t="str">
        <f>VLOOKUP(C56,'ICT gegevens'!$A$6:$E$186,5,TRUE)</f>
        <v>Wonen</v>
      </c>
      <c r="Q56" s="93">
        <f>'N207 50km'!C53</f>
        <v>7.5</v>
      </c>
      <c r="R56" s="93">
        <f>IF('N207'!D53="--",6,'N207'!D53)</f>
        <v>57.9</v>
      </c>
      <c r="S56" s="93">
        <f t="shared" si="0"/>
        <v>58</v>
      </c>
      <c r="T56" s="93">
        <f t="shared" si="1"/>
        <v>5</v>
      </c>
      <c r="U56" s="93">
        <f>'overzicht alle wegen'!L54</f>
        <v>53</v>
      </c>
      <c r="V56" s="93"/>
      <c r="X56" s="94"/>
      <c r="Y56" s="94"/>
      <c r="Z56" s="94"/>
      <c r="AA56" s="94">
        <v>1</v>
      </c>
      <c r="AB56" s="94"/>
      <c r="AC56" s="94"/>
      <c r="AF56" t="str">
        <f>C56</f>
        <v>Zuidkade 72</v>
      </c>
      <c r="AG56" s="94">
        <v>0</v>
      </c>
      <c r="AH56" s="32"/>
      <c r="AI56" s="32"/>
      <c r="AJ56" s="32"/>
    </row>
    <row r="57" spans="1:36" s="64" customFormat="1" x14ac:dyDescent="0.2">
      <c r="A57" s="93"/>
      <c r="B57" s="94" t="str">
        <f>'N207 50km'!A54</f>
        <v>Z72_B</v>
      </c>
      <c r="C57" s="94" t="str">
        <f>'N207 50km'!B54</f>
        <v>Zuidkade 72</v>
      </c>
      <c r="D57" s="94" t="str" cm="1">
        <f t="array" ref="D57:E57">_xlfn.TEXTSPLIT(C57," ")</f>
        <v>Zuidkade</v>
      </c>
      <c r="E57" s="94" t="str">
        <v>72</v>
      </c>
      <c r="F57" s="94"/>
      <c r="G57" s="94"/>
      <c r="H57" s="94" t="str">
        <f>VLOOKUP(C57,'ICT gegevens'!$A$6:$B$186,2,TRUE)</f>
        <v>2741JC</v>
      </c>
      <c r="I57" s="94" t="s">
        <v>29</v>
      </c>
      <c r="J57" s="94" t="str">
        <f>VLOOKUP(C57,'ICT gegevens'!$A$6:$F$186,6,TRUE)</f>
        <v>WDV01D3447</v>
      </c>
      <c r="K57" s="94" t="s">
        <v>30</v>
      </c>
      <c r="L57" s="93">
        <f>VLOOKUP(C57,'ICT gegevens'!$A$6:$G$186,7,TRUE)</f>
        <v>2017</v>
      </c>
      <c r="M57" s="94"/>
      <c r="N57" s="94" t="str">
        <f>VLOOKUP(C57,'ICT gegevens'!$A$6:$E$186,5,TRUE)</f>
        <v>Wonen</v>
      </c>
      <c r="Q57" s="93">
        <f>'N207 50km'!C54</f>
        <v>4.5</v>
      </c>
      <c r="R57" s="93">
        <f>IF('N207'!D54="--",6,'N207'!D54)</f>
        <v>57.2</v>
      </c>
      <c r="S57" s="93">
        <f t="shared" si="0"/>
        <v>57</v>
      </c>
      <c r="T57" s="93">
        <f t="shared" si="1"/>
        <v>4</v>
      </c>
      <c r="U57" s="93">
        <f>'overzicht alle wegen'!L55</f>
        <v>53</v>
      </c>
      <c r="V57" s="93"/>
      <c r="X57" s="94"/>
      <c r="Y57" s="94"/>
      <c r="Z57" s="94"/>
      <c r="AA57" s="94"/>
      <c r="AB57" s="94"/>
      <c r="AC57" s="94"/>
      <c r="AF57"/>
      <c r="AG57" s="94"/>
      <c r="AH57" s="32"/>
      <c r="AI57" s="32"/>
      <c r="AJ57" s="32"/>
    </row>
    <row r="58" spans="1:36" s="64" customFormat="1" x14ac:dyDescent="0.2">
      <c r="A58" s="93"/>
      <c r="B58" s="94" t="str">
        <f>'N207 50km'!A55</f>
        <v>Z72_A</v>
      </c>
      <c r="C58" s="94" t="str">
        <f>'N207 50km'!B55</f>
        <v>Zuidkade 72</v>
      </c>
      <c r="D58" s="94" t="str" cm="1">
        <f t="array" ref="D58:E58">_xlfn.TEXTSPLIT(C58," ")</f>
        <v>Zuidkade</v>
      </c>
      <c r="E58" s="94" t="str">
        <v>72</v>
      </c>
      <c r="F58" s="94"/>
      <c r="G58" s="94"/>
      <c r="H58" s="94" t="str">
        <f>VLOOKUP(C58,'ICT gegevens'!$A$6:$B$186,2,TRUE)</f>
        <v>2741JC</v>
      </c>
      <c r="I58" s="94" t="s">
        <v>29</v>
      </c>
      <c r="J58" s="94" t="str">
        <f>VLOOKUP(C58,'ICT gegevens'!$A$6:$F$186,6,TRUE)</f>
        <v>WDV01D3447</v>
      </c>
      <c r="K58" s="94" t="s">
        <v>30</v>
      </c>
      <c r="L58" s="93">
        <f>VLOOKUP(C58,'ICT gegevens'!$A$6:$G$186,7,TRUE)</f>
        <v>2017</v>
      </c>
      <c r="M58" s="94"/>
      <c r="N58" s="94" t="str">
        <f>VLOOKUP(C58,'ICT gegevens'!$A$6:$E$186,5,TRUE)</f>
        <v>Wonen</v>
      </c>
      <c r="Q58" s="93">
        <f>'N207 50km'!C55</f>
        <v>1.5</v>
      </c>
      <c r="R58" s="93">
        <f>IF('N207'!D55="--",6,'N207'!D55)</f>
        <v>56</v>
      </c>
      <c r="S58" s="93">
        <f t="shared" si="0"/>
        <v>56</v>
      </c>
      <c r="T58" s="93">
        <f t="shared" si="1"/>
        <v>4</v>
      </c>
      <c r="U58" s="93">
        <f>'overzicht alle wegen'!L56</f>
        <v>52</v>
      </c>
      <c r="V58" s="93"/>
      <c r="X58" s="94"/>
      <c r="Y58" s="94"/>
      <c r="Z58" s="94"/>
      <c r="AA58" s="94"/>
      <c r="AB58" s="94"/>
      <c r="AC58" s="94"/>
      <c r="AF58"/>
      <c r="AG58" s="94"/>
      <c r="AH58" s="32"/>
      <c r="AI58" s="32"/>
      <c r="AJ58" s="32"/>
    </row>
    <row r="59" spans="1:36" x14ac:dyDescent="0.2">
      <c r="A59" s="69">
        <v>21</v>
      </c>
      <c r="B59" s="70" t="str">
        <f>'N207 50km'!A56</f>
        <v>Z71_C</v>
      </c>
      <c r="C59" s="70" t="str">
        <f>'N207 50km'!B56</f>
        <v>Zuidkade 71</v>
      </c>
      <c r="D59" s="70" t="str" cm="1">
        <f t="array" ref="D59:E59">_xlfn.TEXTSPLIT(C59," ")</f>
        <v>Zuidkade</v>
      </c>
      <c r="E59" s="70" t="str">
        <v>71</v>
      </c>
      <c r="F59" s="70"/>
      <c r="G59" s="70"/>
      <c r="H59" s="70" t="str">
        <f>VLOOKUP(C59,'ICT gegevens'!$A$6:$B$186,2,TRUE)</f>
        <v>2741JC</v>
      </c>
      <c r="I59" s="70" t="s">
        <v>29</v>
      </c>
      <c r="J59" s="70" t="str">
        <f>VLOOKUP(C59,'ICT gegevens'!$A$6:$F$186,6,TRUE)</f>
        <v>WDV01D3448</v>
      </c>
      <c r="K59" s="70" t="s">
        <v>30</v>
      </c>
      <c r="L59" s="69">
        <f>VLOOKUP(C59,'ICT gegevens'!$A$6:$G$186,7,TRUE)</f>
        <v>2017</v>
      </c>
      <c r="M59" s="70" t="s">
        <v>31</v>
      </c>
      <c r="N59" s="70" t="str">
        <f>VLOOKUP(C59,'ICT gegevens'!$A$6:$E$186,5,TRUE)</f>
        <v>Wonen</v>
      </c>
      <c r="Q59" s="69">
        <f>'N207 50km'!C56</f>
        <v>7.5</v>
      </c>
      <c r="R59" s="69">
        <f>IF('N207'!D56="--",6,'N207'!D56)</f>
        <v>57.9</v>
      </c>
      <c r="S59" s="69">
        <f t="shared" si="0"/>
        <v>58</v>
      </c>
      <c r="T59" s="69">
        <f t="shared" si="1"/>
        <v>5</v>
      </c>
      <c r="U59" s="69">
        <f>'overzicht alle wegen'!L57</f>
        <v>53</v>
      </c>
      <c r="V59" s="69"/>
      <c r="X59" s="70"/>
      <c r="Y59" s="70"/>
      <c r="Z59" s="70"/>
      <c r="AA59" s="70">
        <v>1</v>
      </c>
      <c r="AB59" s="70"/>
      <c r="AC59" s="70"/>
      <c r="AF59" t="str">
        <f>C59</f>
        <v>Zuidkade 71</v>
      </c>
      <c r="AG59" s="70">
        <v>0</v>
      </c>
    </row>
    <row r="60" spans="1:36" x14ac:dyDescent="0.2">
      <c r="A60" s="69"/>
      <c r="B60" s="70" t="str">
        <f>'N207 50km'!A57</f>
        <v>Z71_B</v>
      </c>
      <c r="C60" s="70" t="str">
        <f>'N207 50km'!B57</f>
        <v>Zuidkade 71</v>
      </c>
      <c r="D60" s="70" t="str" cm="1">
        <f t="array" ref="D60:E60">_xlfn.TEXTSPLIT(C60," ")</f>
        <v>Zuidkade</v>
      </c>
      <c r="E60" s="70" t="str">
        <v>71</v>
      </c>
      <c r="F60" s="70"/>
      <c r="G60" s="70"/>
      <c r="H60" s="70" t="str">
        <f>VLOOKUP(C60,'ICT gegevens'!$A$6:$B$186,2,TRUE)</f>
        <v>2741JC</v>
      </c>
      <c r="I60" s="70" t="s">
        <v>29</v>
      </c>
      <c r="J60" s="70" t="str">
        <f>VLOOKUP(C60,'ICT gegevens'!$A$6:$F$186,6,TRUE)</f>
        <v>WDV01D3448</v>
      </c>
      <c r="K60" s="70" t="s">
        <v>30</v>
      </c>
      <c r="L60" s="69">
        <f>VLOOKUP(C60,'ICT gegevens'!$A$6:$G$186,7,TRUE)</f>
        <v>2017</v>
      </c>
      <c r="M60" s="70"/>
      <c r="N60" s="70" t="str">
        <f>VLOOKUP(C60,'ICT gegevens'!$A$6:$E$186,5,TRUE)</f>
        <v>Wonen</v>
      </c>
      <c r="Q60" s="69">
        <f>'N207 50km'!C57</f>
        <v>4.5</v>
      </c>
      <c r="R60" s="69">
        <f>IF('N207'!D57="--",6,'N207'!D57)</f>
        <v>57.2</v>
      </c>
      <c r="S60" s="69">
        <f t="shared" si="0"/>
        <v>57</v>
      </c>
      <c r="T60" s="69">
        <f t="shared" si="1"/>
        <v>4</v>
      </c>
      <c r="U60" s="69">
        <f>'overzicht alle wegen'!L58</f>
        <v>53</v>
      </c>
      <c r="V60" s="69"/>
      <c r="X60" s="70"/>
      <c r="Y60" s="70"/>
      <c r="Z60" s="70"/>
      <c r="AA60" s="70"/>
      <c r="AB60" s="70"/>
      <c r="AC60" s="70"/>
      <c r="AG60" s="70"/>
    </row>
    <row r="61" spans="1:36" x14ac:dyDescent="0.2">
      <c r="A61" s="69"/>
      <c r="B61" s="70" t="str">
        <f>'N207 50km'!A58</f>
        <v>Z71_A</v>
      </c>
      <c r="C61" s="70" t="str">
        <f>'N207 50km'!B58</f>
        <v>Zuidkade 71</v>
      </c>
      <c r="D61" s="70" t="str" cm="1">
        <f t="array" ref="D61:E61">_xlfn.TEXTSPLIT(C61," ")</f>
        <v>Zuidkade</v>
      </c>
      <c r="E61" s="70" t="str">
        <v>71</v>
      </c>
      <c r="F61" s="70"/>
      <c r="G61" s="70"/>
      <c r="H61" s="70" t="str">
        <f>VLOOKUP(C61,'ICT gegevens'!$A$6:$B$186,2,TRUE)</f>
        <v>2741JC</v>
      </c>
      <c r="I61" s="70" t="s">
        <v>29</v>
      </c>
      <c r="J61" s="70" t="str">
        <f>VLOOKUP(C61,'ICT gegevens'!$A$6:$F$186,6,TRUE)</f>
        <v>WDV01D3448</v>
      </c>
      <c r="K61" s="70" t="s">
        <v>30</v>
      </c>
      <c r="L61" s="69">
        <f>VLOOKUP(C61,'ICT gegevens'!$A$6:$G$186,7,TRUE)</f>
        <v>2017</v>
      </c>
      <c r="M61" s="70"/>
      <c r="N61" s="70" t="str">
        <f>VLOOKUP(C61,'ICT gegevens'!$A$6:$E$186,5,TRUE)</f>
        <v>Wonen</v>
      </c>
      <c r="Q61" s="69">
        <f>'N207 50km'!C58</f>
        <v>1.5</v>
      </c>
      <c r="R61" s="69">
        <f>IF('N207'!D58="--",6,'N207'!D58)</f>
        <v>56</v>
      </c>
      <c r="S61" s="69">
        <f t="shared" si="0"/>
        <v>56</v>
      </c>
      <c r="T61" s="69">
        <f t="shared" si="1"/>
        <v>4</v>
      </c>
      <c r="U61" s="69">
        <f>'overzicht alle wegen'!L59</f>
        <v>52</v>
      </c>
      <c r="V61" s="69"/>
      <c r="X61" s="70"/>
      <c r="Y61" s="70"/>
      <c r="Z61" s="70"/>
      <c r="AA61" s="70"/>
      <c r="AB61" s="70"/>
      <c r="AC61" s="70"/>
      <c r="AG61" s="70"/>
    </row>
    <row r="62" spans="1:36" s="64" customFormat="1" x14ac:dyDescent="0.2">
      <c r="A62" s="93">
        <v>22</v>
      </c>
      <c r="B62" s="94" t="str">
        <f>'N207 50km'!A59</f>
        <v>Z67_C</v>
      </c>
      <c r="C62" s="94" t="str">
        <f>'N207 50km'!B59</f>
        <v>Zuidkade 67</v>
      </c>
      <c r="D62" s="94" t="str" cm="1">
        <f t="array" ref="D62:E62">_xlfn.TEXTSPLIT(C62," ")</f>
        <v>Zuidkade</v>
      </c>
      <c r="E62" s="94" t="str">
        <v>67</v>
      </c>
      <c r="F62" s="94"/>
      <c r="G62" s="94"/>
      <c r="H62" s="94" t="str">
        <f>VLOOKUP(C62,'ICT gegevens'!$A$6:$B$186,2,TRUE)</f>
        <v>2741JC</v>
      </c>
      <c r="I62" s="94" t="s">
        <v>29</v>
      </c>
      <c r="J62" s="94" t="str">
        <f>VLOOKUP(C62,'ICT gegevens'!$A$6:$F$186,6,TRUE)</f>
        <v>WDV01D3452</v>
      </c>
      <c r="K62" s="94" t="s">
        <v>30</v>
      </c>
      <c r="L62" s="93">
        <f>VLOOKUP(C62,'ICT gegevens'!$A$6:$G$186,7,TRUE)</f>
        <v>2017</v>
      </c>
      <c r="M62" s="94" t="s">
        <v>31</v>
      </c>
      <c r="N62" s="94" t="str">
        <f>VLOOKUP(C62,'ICT gegevens'!$A$6:$E$186,5,TRUE)</f>
        <v>Wonen</v>
      </c>
      <c r="Q62" s="93">
        <f>'N207 50km'!C59</f>
        <v>7.5</v>
      </c>
      <c r="R62" s="93">
        <f>IF('N207'!D59="--",6,'N207'!D59)</f>
        <v>58.1</v>
      </c>
      <c r="S62" s="93">
        <f t="shared" si="0"/>
        <v>58</v>
      </c>
      <c r="T62" s="93">
        <f t="shared" si="1"/>
        <v>5</v>
      </c>
      <c r="U62" s="93">
        <f>'overzicht alle wegen'!L60</f>
        <v>53</v>
      </c>
      <c r="V62" s="93"/>
      <c r="X62" s="94"/>
      <c r="Y62" s="94"/>
      <c r="Z62" s="94"/>
      <c r="AA62" s="94">
        <v>1</v>
      </c>
      <c r="AB62" s="94"/>
      <c r="AC62" s="94"/>
      <c r="AF62" t="str">
        <f>C62</f>
        <v>Zuidkade 67</v>
      </c>
      <c r="AG62" s="94">
        <v>0</v>
      </c>
      <c r="AH62" s="32"/>
      <c r="AI62" s="32"/>
      <c r="AJ62" s="32"/>
    </row>
    <row r="63" spans="1:36" s="64" customFormat="1" x14ac:dyDescent="0.2">
      <c r="A63" s="93"/>
      <c r="B63" s="94" t="str">
        <f>'N207 50km'!A60</f>
        <v>Z67_B</v>
      </c>
      <c r="C63" s="94" t="str">
        <f>'N207 50km'!B60</f>
        <v>Zuidkade 67</v>
      </c>
      <c r="D63" s="94" t="str" cm="1">
        <f t="array" ref="D63:E63">_xlfn.TEXTSPLIT(C63," ")</f>
        <v>Zuidkade</v>
      </c>
      <c r="E63" s="94" t="str">
        <v>67</v>
      </c>
      <c r="F63" s="94"/>
      <c r="G63" s="94"/>
      <c r="H63" s="94" t="str">
        <f>VLOOKUP(C63,'ICT gegevens'!$A$6:$B$186,2,TRUE)</f>
        <v>2741JC</v>
      </c>
      <c r="I63" s="94" t="s">
        <v>29</v>
      </c>
      <c r="J63" s="94" t="str">
        <f>VLOOKUP(C63,'ICT gegevens'!$A$6:$F$186,6,TRUE)</f>
        <v>WDV01D3452</v>
      </c>
      <c r="K63" s="94" t="s">
        <v>30</v>
      </c>
      <c r="L63" s="93">
        <f>VLOOKUP(C63,'ICT gegevens'!$A$6:$G$186,7,TRUE)</f>
        <v>2017</v>
      </c>
      <c r="M63" s="94"/>
      <c r="N63" s="94" t="str">
        <f>VLOOKUP(C63,'ICT gegevens'!$A$6:$E$186,5,TRUE)</f>
        <v>Wonen</v>
      </c>
      <c r="Q63" s="93">
        <f>'N207 50km'!C60</f>
        <v>4.5</v>
      </c>
      <c r="R63" s="93">
        <f>IF('N207'!D60="--",6,'N207'!D60)</f>
        <v>57.5</v>
      </c>
      <c r="S63" s="93">
        <f t="shared" si="0"/>
        <v>58</v>
      </c>
      <c r="T63" s="93">
        <f t="shared" si="1"/>
        <v>6</v>
      </c>
      <c r="U63" s="93">
        <f>'overzicht alle wegen'!L61</f>
        <v>52</v>
      </c>
      <c r="V63" s="93"/>
      <c r="X63" s="94"/>
      <c r="Y63" s="94"/>
      <c r="Z63" s="94"/>
      <c r="AA63" s="94"/>
      <c r="AB63" s="94"/>
      <c r="AC63" s="94"/>
      <c r="AF63"/>
      <c r="AG63" s="94"/>
      <c r="AH63" s="32"/>
      <c r="AI63" s="32"/>
      <c r="AJ63" s="32"/>
    </row>
    <row r="64" spans="1:36" s="64" customFormat="1" x14ac:dyDescent="0.2">
      <c r="A64" s="93"/>
      <c r="B64" s="94" t="str">
        <f>'N207 50km'!A61</f>
        <v>Z67_A</v>
      </c>
      <c r="C64" s="94" t="str">
        <f>'N207 50km'!B61</f>
        <v>Zuidkade 67</v>
      </c>
      <c r="D64" s="94" t="str" cm="1">
        <f t="array" ref="D64:E64">_xlfn.TEXTSPLIT(C64," ")</f>
        <v>Zuidkade</v>
      </c>
      <c r="E64" s="94" t="str">
        <v>67</v>
      </c>
      <c r="F64" s="94"/>
      <c r="G64" s="94"/>
      <c r="H64" s="94" t="str">
        <f>VLOOKUP(C64,'ICT gegevens'!$A$6:$B$186,2,TRUE)</f>
        <v>2741JC</v>
      </c>
      <c r="I64" s="94" t="s">
        <v>29</v>
      </c>
      <c r="J64" s="94" t="str">
        <f>VLOOKUP(C64,'ICT gegevens'!$A$6:$F$186,6,TRUE)</f>
        <v>WDV01D3452</v>
      </c>
      <c r="K64" s="94" t="s">
        <v>30</v>
      </c>
      <c r="L64" s="93">
        <f>VLOOKUP(C64,'ICT gegevens'!$A$6:$G$186,7,TRUE)</f>
        <v>2017</v>
      </c>
      <c r="M64" s="94"/>
      <c r="N64" s="94" t="str">
        <f>VLOOKUP(C64,'ICT gegevens'!$A$6:$E$186,5,TRUE)</f>
        <v>Wonen</v>
      </c>
      <c r="Q64" s="93">
        <f>'N207 50km'!C61</f>
        <v>1.5</v>
      </c>
      <c r="R64" s="93">
        <f>IF('N207'!D61="--",6,'N207'!D61)</f>
        <v>56.2</v>
      </c>
      <c r="S64" s="93">
        <f t="shared" si="0"/>
        <v>56</v>
      </c>
      <c r="T64" s="93">
        <f t="shared" si="1"/>
        <v>4</v>
      </c>
      <c r="U64" s="93">
        <f>'overzicht alle wegen'!L62</f>
        <v>52</v>
      </c>
      <c r="V64" s="93"/>
      <c r="X64" s="94"/>
      <c r="Y64" s="94"/>
      <c r="Z64" s="94"/>
      <c r="AA64" s="94"/>
      <c r="AB64" s="94"/>
      <c r="AC64" s="94"/>
      <c r="AF64"/>
      <c r="AG64" s="94"/>
      <c r="AH64" s="32"/>
      <c r="AI64" s="32"/>
      <c r="AJ64" s="32"/>
    </row>
    <row r="65" spans="1:36" x14ac:dyDescent="0.2">
      <c r="A65" s="69">
        <v>23</v>
      </c>
      <c r="B65" s="70" t="str">
        <f>'N207 50km'!A62</f>
        <v>Z64_C</v>
      </c>
      <c r="C65" s="70" t="str">
        <f>'N207 50km'!B62</f>
        <v>Zuidkade 64</v>
      </c>
      <c r="D65" s="70" t="str" cm="1">
        <f t="array" ref="D65:E65">_xlfn.TEXTSPLIT(C65," ")</f>
        <v>Zuidkade</v>
      </c>
      <c r="E65" s="70" t="str">
        <v>64</v>
      </c>
      <c r="F65" s="70"/>
      <c r="G65" s="70"/>
      <c r="H65" s="70" t="str">
        <f>VLOOKUP(C65,'ICT gegevens'!$A$6:$B$186,2,TRUE)</f>
        <v>2741JC</v>
      </c>
      <c r="I65" s="70" t="s">
        <v>29</v>
      </c>
      <c r="J65" s="70" t="str">
        <f>VLOOKUP(C65,'ICT gegevens'!$A$6:$F$186,6,TRUE)</f>
        <v>WDV01D3455</v>
      </c>
      <c r="K65" s="70" t="s">
        <v>30</v>
      </c>
      <c r="L65" s="69">
        <f>VLOOKUP(C65,'ICT gegevens'!$A$6:$G$186,7,TRUE)</f>
        <v>2017</v>
      </c>
      <c r="M65" s="70" t="s">
        <v>31</v>
      </c>
      <c r="N65" s="70" t="str">
        <f>VLOOKUP(C65,'ICT gegevens'!$A$6:$E$186,5,TRUE)</f>
        <v>Wonen</v>
      </c>
      <c r="Q65" s="69">
        <f>'N207 50km'!C62</f>
        <v>7.5</v>
      </c>
      <c r="R65" s="69">
        <f>IF('N207'!D62="--",6,'N207'!D62)</f>
        <v>57.9</v>
      </c>
      <c r="S65" s="69">
        <f t="shared" si="0"/>
        <v>58</v>
      </c>
      <c r="T65" s="69">
        <f t="shared" si="1"/>
        <v>5</v>
      </c>
      <c r="U65" s="69">
        <f>'overzicht alle wegen'!L63</f>
        <v>53</v>
      </c>
      <c r="V65" s="69"/>
      <c r="X65" s="70"/>
      <c r="Y65" s="70"/>
      <c r="Z65" s="70"/>
      <c r="AA65" s="70">
        <v>1</v>
      </c>
      <c r="AB65" s="70"/>
      <c r="AC65" s="70"/>
      <c r="AF65" t="str">
        <f>C65</f>
        <v>Zuidkade 64</v>
      </c>
      <c r="AG65" s="70">
        <v>0</v>
      </c>
    </row>
    <row r="66" spans="1:36" x14ac:dyDescent="0.2">
      <c r="A66" s="69"/>
      <c r="B66" s="70" t="str">
        <f>'N207 50km'!A63</f>
        <v>Z64_B</v>
      </c>
      <c r="C66" s="70" t="str">
        <f>'N207 50km'!B63</f>
        <v>Zuidkade 64</v>
      </c>
      <c r="D66" s="70" t="str" cm="1">
        <f t="array" ref="D66:E66">_xlfn.TEXTSPLIT(C66," ")</f>
        <v>Zuidkade</v>
      </c>
      <c r="E66" s="70" t="str">
        <v>64</v>
      </c>
      <c r="F66" s="70"/>
      <c r="G66" s="70"/>
      <c r="H66" s="70" t="str">
        <f>VLOOKUP(C66,'ICT gegevens'!$A$6:$B$186,2,TRUE)</f>
        <v>2741JC</v>
      </c>
      <c r="I66" s="70" t="s">
        <v>29</v>
      </c>
      <c r="J66" s="70" t="str">
        <f>VLOOKUP(C66,'ICT gegevens'!$A$6:$F$186,6,TRUE)</f>
        <v>WDV01D3455</v>
      </c>
      <c r="K66" s="70" t="s">
        <v>30</v>
      </c>
      <c r="L66" s="69">
        <f>VLOOKUP(C66,'ICT gegevens'!$A$6:$G$186,7,TRUE)</f>
        <v>2017</v>
      </c>
      <c r="M66" s="70"/>
      <c r="N66" s="70" t="str">
        <f>VLOOKUP(C66,'ICT gegevens'!$A$6:$E$186,5,TRUE)</f>
        <v>Wonen</v>
      </c>
      <c r="Q66" s="69">
        <f>'N207 50km'!C63</f>
        <v>4.5</v>
      </c>
      <c r="R66" s="69">
        <f>IF('N207'!D63="--",6,'N207'!D63)</f>
        <v>57.1</v>
      </c>
      <c r="S66" s="69">
        <f t="shared" si="0"/>
        <v>57</v>
      </c>
      <c r="T66" s="69">
        <f t="shared" si="1"/>
        <v>5</v>
      </c>
      <c r="U66" s="69">
        <f>'overzicht alle wegen'!L64</f>
        <v>52</v>
      </c>
      <c r="V66" s="69"/>
      <c r="X66" s="70"/>
      <c r="Y66" s="70"/>
      <c r="Z66" s="70"/>
      <c r="AA66" s="70"/>
      <c r="AB66" s="70"/>
      <c r="AC66" s="70"/>
      <c r="AG66" s="70"/>
    </row>
    <row r="67" spans="1:36" x14ac:dyDescent="0.2">
      <c r="A67" s="69"/>
      <c r="B67" s="70" t="str">
        <f>'N207 50km'!A64</f>
        <v>Z64_A</v>
      </c>
      <c r="C67" s="70" t="str">
        <f>'N207 50km'!B64</f>
        <v>Zuidkade 64</v>
      </c>
      <c r="D67" s="70" t="str" cm="1">
        <f t="array" ref="D67:E67">_xlfn.TEXTSPLIT(C67," ")</f>
        <v>Zuidkade</v>
      </c>
      <c r="E67" s="70" t="str">
        <v>64</v>
      </c>
      <c r="F67" s="70"/>
      <c r="G67" s="70"/>
      <c r="H67" s="70" t="str">
        <f>VLOOKUP(C67,'ICT gegevens'!$A$6:$B$186,2,TRUE)</f>
        <v>2741JC</v>
      </c>
      <c r="I67" s="70" t="s">
        <v>29</v>
      </c>
      <c r="J67" s="70" t="str">
        <f>VLOOKUP(C67,'ICT gegevens'!$A$6:$F$186,6,TRUE)</f>
        <v>WDV01D3455</v>
      </c>
      <c r="K67" s="70" t="s">
        <v>30</v>
      </c>
      <c r="L67" s="69">
        <f>VLOOKUP(C67,'ICT gegevens'!$A$6:$G$186,7,TRUE)</f>
        <v>2017</v>
      </c>
      <c r="M67" s="70"/>
      <c r="N67" s="70" t="str">
        <f>VLOOKUP(C67,'ICT gegevens'!$A$6:$E$186,5,TRUE)</f>
        <v>Wonen</v>
      </c>
      <c r="Q67" s="69">
        <f>'N207 50km'!C64</f>
        <v>1.5</v>
      </c>
      <c r="R67" s="69">
        <f>IF('N207'!D64="--",6,'N207'!D64)</f>
        <v>55.9</v>
      </c>
      <c r="S67" s="69">
        <f t="shared" si="0"/>
        <v>56</v>
      </c>
      <c r="T67" s="69">
        <f t="shared" si="1"/>
        <v>5</v>
      </c>
      <c r="U67" s="69">
        <f>'overzicht alle wegen'!L65</f>
        <v>51</v>
      </c>
      <c r="V67" s="69"/>
      <c r="X67" s="70"/>
      <c r="Y67" s="70"/>
      <c r="Z67" s="70"/>
      <c r="AA67" s="70"/>
      <c r="AB67" s="70"/>
      <c r="AC67" s="70"/>
      <c r="AG67" s="70"/>
    </row>
    <row r="68" spans="1:36" s="64" customFormat="1" x14ac:dyDescent="0.2">
      <c r="A68" s="93">
        <v>24</v>
      </c>
      <c r="B68" s="94" t="str">
        <f>'N207 50km'!A65</f>
        <v>Z63_C</v>
      </c>
      <c r="C68" s="94" t="str">
        <f>'N207 50km'!B65</f>
        <v>Zuidkade 63</v>
      </c>
      <c r="D68" s="94" t="str" cm="1">
        <f t="array" ref="D68:E68">_xlfn.TEXTSPLIT(C68," ")</f>
        <v>Zuidkade</v>
      </c>
      <c r="E68" s="94" t="str">
        <v>63</v>
      </c>
      <c r="F68" s="94"/>
      <c r="G68" s="94"/>
      <c r="H68" s="94" t="str">
        <f>VLOOKUP(C68,'ICT gegevens'!$A$6:$B$186,2,TRUE)</f>
        <v>2741JC</v>
      </c>
      <c r="I68" s="94" t="s">
        <v>29</v>
      </c>
      <c r="J68" s="94" t="str">
        <f>VLOOKUP(C68,'ICT gegevens'!$A$6:$F$186,6,TRUE)</f>
        <v>WDV01D3456</v>
      </c>
      <c r="K68" s="94" t="s">
        <v>30</v>
      </c>
      <c r="L68" s="93">
        <f>VLOOKUP(C68,'ICT gegevens'!$A$6:$G$186,7,TRUE)</f>
        <v>2017</v>
      </c>
      <c r="M68" s="94" t="s">
        <v>31</v>
      </c>
      <c r="N68" s="94" t="str">
        <f>VLOOKUP(C68,'ICT gegevens'!$A$6:$E$186,5,TRUE)</f>
        <v>Wonen</v>
      </c>
      <c r="Q68" s="93">
        <f>'N207 50km'!C65</f>
        <v>7.5</v>
      </c>
      <c r="R68" s="93">
        <f>IF('N207'!D65="--",6,'N207'!D65)</f>
        <v>58</v>
      </c>
      <c r="S68" s="93">
        <f t="shared" si="0"/>
        <v>58</v>
      </c>
      <c r="T68" s="93">
        <f t="shared" si="1"/>
        <v>5</v>
      </c>
      <c r="U68" s="93">
        <f>'overzicht alle wegen'!L66</f>
        <v>53</v>
      </c>
      <c r="V68" s="93"/>
      <c r="X68" s="94"/>
      <c r="Y68" s="94"/>
      <c r="Z68" s="94"/>
      <c r="AA68" s="94">
        <v>1</v>
      </c>
      <c r="AB68" s="94"/>
      <c r="AC68" s="94"/>
      <c r="AF68" t="str">
        <f>C68</f>
        <v>Zuidkade 63</v>
      </c>
      <c r="AG68" s="94">
        <v>0</v>
      </c>
      <c r="AH68" s="32"/>
      <c r="AI68" s="32"/>
      <c r="AJ68" s="32"/>
    </row>
    <row r="69" spans="1:36" s="64" customFormat="1" x14ac:dyDescent="0.2">
      <c r="A69" s="93"/>
      <c r="B69" s="94" t="str">
        <f>'N207 50km'!A66</f>
        <v>Z63_B</v>
      </c>
      <c r="C69" s="94" t="str">
        <f>'N207 50km'!B66</f>
        <v>Zuidkade 63</v>
      </c>
      <c r="D69" s="94" t="str" cm="1">
        <f t="array" ref="D69:E69">_xlfn.TEXTSPLIT(C69," ")</f>
        <v>Zuidkade</v>
      </c>
      <c r="E69" s="94" t="str">
        <v>63</v>
      </c>
      <c r="F69" s="94"/>
      <c r="G69" s="94"/>
      <c r="H69" s="94" t="str">
        <f>VLOOKUP(C69,'ICT gegevens'!$A$6:$B$186,2,TRUE)</f>
        <v>2741JC</v>
      </c>
      <c r="I69" s="94" t="s">
        <v>29</v>
      </c>
      <c r="J69" s="94" t="str">
        <f>VLOOKUP(C69,'ICT gegevens'!$A$6:$F$186,6,TRUE)</f>
        <v>WDV01D3456</v>
      </c>
      <c r="K69" s="94" t="s">
        <v>30</v>
      </c>
      <c r="L69" s="93">
        <f>VLOOKUP(C69,'ICT gegevens'!$A$6:$G$186,7,TRUE)</f>
        <v>2017</v>
      </c>
      <c r="M69" s="94"/>
      <c r="N69" s="94" t="str">
        <f>VLOOKUP(C69,'ICT gegevens'!$A$6:$E$186,5,TRUE)</f>
        <v>Wonen</v>
      </c>
      <c r="Q69" s="93">
        <f>'N207 50km'!C66</f>
        <v>4.5</v>
      </c>
      <c r="R69" s="93">
        <f>IF('N207'!D66="--",6,'N207'!D66)</f>
        <v>57.3</v>
      </c>
      <c r="S69" s="93">
        <f t="shared" si="0"/>
        <v>57</v>
      </c>
      <c r="T69" s="93">
        <f t="shared" si="1"/>
        <v>5</v>
      </c>
      <c r="U69" s="93">
        <f>'overzicht alle wegen'!L67</f>
        <v>52</v>
      </c>
      <c r="V69" s="93"/>
      <c r="X69" s="94"/>
      <c r="Y69" s="94"/>
      <c r="Z69" s="94"/>
      <c r="AA69" s="94"/>
      <c r="AB69" s="94"/>
      <c r="AC69" s="94"/>
      <c r="AF69"/>
      <c r="AG69" s="94"/>
      <c r="AH69" s="32"/>
      <c r="AI69" s="32"/>
      <c r="AJ69" s="32"/>
    </row>
    <row r="70" spans="1:36" s="64" customFormat="1" x14ac:dyDescent="0.2">
      <c r="A70" s="93"/>
      <c r="B70" s="94" t="str">
        <f>'N207 50km'!A67</f>
        <v>Z63_A</v>
      </c>
      <c r="C70" s="94" t="str">
        <f>'N207 50km'!B67</f>
        <v>Zuidkade 63</v>
      </c>
      <c r="D70" s="94" t="str" cm="1">
        <f t="array" ref="D70:E70">_xlfn.TEXTSPLIT(C70," ")</f>
        <v>Zuidkade</v>
      </c>
      <c r="E70" s="94" t="str">
        <v>63</v>
      </c>
      <c r="F70" s="94"/>
      <c r="G70" s="94"/>
      <c r="H70" s="94" t="str">
        <f>VLOOKUP(C70,'ICT gegevens'!$A$6:$B$186,2,TRUE)</f>
        <v>2741JC</v>
      </c>
      <c r="I70" s="94" t="s">
        <v>29</v>
      </c>
      <c r="J70" s="94" t="str">
        <f>VLOOKUP(C70,'ICT gegevens'!$A$6:$F$186,6,TRUE)</f>
        <v>WDV01D3456</v>
      </c>
      <c r="K70" s="94" t="s">
        <v>30</v>
      </c>
      <c r="L70" s="93">
        <f>VLOOKUP(C70,'ICT gegevens'!$A$6:$G$186,7,TRUE)</f>
        <v>2017</v>
      </c>
      <c r="M70" s="94"/>
      <c r="N70" s="94" t="str">
        <f>VLOOKUP(C70,'ICT gegevens'!$A$6:$E$186,5,TRUE)</f>
        <v>Wonen</v>
      </c>
      <c r="Q70" s="93">
        <f>'N207 50km'!C67</f>
        <v>1.5</v>
      </c>
      <c r="R70" s="93">
        <f>IF('N207'!D67="--",6,'N207'!D67)</f>
        <v>56.2</v>
      </c>
      <c r="S70" s="93">
        <f t="shared" si="0"/>
        <v>56</v>
      </c>
      <c r="T70" s="93">
        <f t="shared" si="1"/>
        <v>5</v>
      </c>
      <c r="U70" s="93">
        <f>'overzicht alle wegen'!L68</f>
        <v>51</v>
      </c>
      <c r="V70" s="93"/>
      <c r="X70" s="94"/>
      <c r="Y70" s="94"/>
      <c r="Z70" s="94"/>
      <c r="AA70" s="94"/>
      <c r="AB70" s="94"/>
      <c r="AC70" s="94"/>
      <c r="AF70"/>
      <c r="AG70" s="94"/>
      <c r="AH70" s="32"/>
      <c r="AI70" s="32"/>
      <c r="AJ70" s="32"/>
    </row>
    <row r="71" spans="1:36" x14ac:dyDescent="0.2">
      <c r="A71" s="69">
        <v>25</v>
      </c>
      <c r="B71" s="70" t="str">
        <f>'N207 50km'!A68</f>
        <v>Z61_C</v>
      </c>
      <c r="C71" s="70" t="str">
        <f>'N207 50km'!B68</f>
        <v>Zuidkade 61</v>
      </c>
      <c r="D71" s="70" t="str" cm="1">
        <f t="array" ref="D71:E71">_xlfn.TEXTSPLIT(C71," ")</f>
        <v>Zuidkade</v>
      </c>
      <c r="E71" s="70" t="str">
        <v>61</v>
      </c>
      <c r="F71" s="70"/>
      <c r="G71" s="70"/>
      <c r="H71" s="70" t="str">
        <f>VLOOKUP(C71,'ICT gegevens'!$A$6:$B$186,2,TRUE)</f>
        <v>2741JC</v>
      </c>
      <c r="I71" s="70" t="s">
        <v>29</v>
      </c>
      <c r="J71" s="70" t="str">
        <f>VLOOKUP(C71,'ICT gegevens'!$A$6:$F$186,6,TRUE)</f>
        <v>WDV01D3458</v>
      </c>
      <c r="K71" s="70" t="s">
        <v>30</v>
      </c>
      <c r="L71" s="69">
        <f>VLOOKUP(C71,'ICT gegevens'!$A$6:$G$186,7,TRUE)</f>
        <v>2017</v>
      </c>
      <c r="M71" s="70" t="s">
        <v>31</v>
      </c>
      <c r="N71" s="70" t="str">
        <f>VLOOKUP(C71,'ICT gegevens'!$A$6:$E$186,5,TRUE)</f>
        <v>Wonen</v>
      </c>
      <c r="Q71" s="69">
        <f>'N207 50km'!C68</f>
        <v>7.5</v>
      </c>
      <c r="R71" s="69">
        <f>IF('N207'!D68="--",6,'N207'!D68)</f>
        <v>58.1</v>
      </c>
      <c r="S71" s="69">
        <f t="shared" ref="S71:S134" si="2">IF(MOD(R71,1)=0.5,INT(R71)+MOD(INT(R71),2),ROUND(R71,0))</f>
        <v>58</v>
      </c>
      <c r="T71" s="69">
        <f t="shared" ref="T71:T134" si="3">S71-U71</f>
        <v>5</v>
      </c>
      <c r="U71" s="69">
        <f>'overzicht alle wegen'!L69</f>
        <v>53</v>
      </c>
      <c r="V71" s="69"/>
      <c r="X71" s="70"/>
      <c r="Y71" s="70"/>
      <c r="Z71" s="70"/>
      <c r="AA71" s="70">
        <v>1</v>
      </c>
      <c r="AB71" s="70"/>
      <c r="AC71" s="70"/>
      <c r="AF71" t="str">
        <f>C71</f>
        <v>Zuidkade 61</v>
      </c>
      <c r="AG71" s="70">
        <v>0</v>
      </c>
    </row>
    <row r="72" spans="1:36" x14ac:dyDescent="0.2">
      <c r="A72" s="69"/>
      <c r="B72" s="70" t="str">
        <f>'N207 50km'!A69</f>
        <v>Z61_B</v>
      </c>
      <c r="C72" s="70" t="str">
        <f>'N207 50km'!B69</f>
        <v>Zuidkade 61</v>
      </c>
      <c r="D72" s="70" t="str" cm="1">
        <f t="array" ref="D72:E72">_xlfn.TEXTSPLIT(C72," ")</f>
        <v>Zuidkade</v>
      </c>
      <c r="E72" s="70" t="str">
        <v>61</v>
      </c>
      <c r="F72" s="70"/>
      <c r="G72" s="70"/>
      <c r="H72" s="70" t="str">
        <f>VLOOKUP(C72,'ICT gegevens'!$A$6:$B$186,2,TRUE)</f>
        <v>2741JC</v>
      </c>
      <c r="I72" s="70" t="s">
        <v>29</v>
      </c>
      <c r="J72" s="70" t="str">
        <f>VLOOKUP(C72,'ICT gegevens'!$A$6:$F$186,6,TRUE)</f>
        <v>WDV01D3458</v>
      </c>
      <c r="K72" s="70" t="s">
        <v>30</v>
      </c>
      <c r="L72" s="69">
        <f>VLOOKUP(C72,'ICT gegevens'!$A$6:$G$186,7,TRUE)</f>
        <v>2017</v>
      </c>
      <c r="M72" s="70"/>
      <c r="N72" s="70" t="str">
        <f>VLOOKUP(C72,'ICT gegevens'!$A$6:$E$186,5,TRUE)</f>
        <v>Wonen</v>
      </c>
      <c r="Q72" s="69">
        <f>'N207 50km'!C69</f>
        <v>4.5</v>
      </c>
      <c r="R72" s="69">
        <f>IF('N207'!D69="--",6,'N207'!D69)</f>
        <v>57.4</v>
      </c>
      <c r="S72" s="69">
        <f t="shared" si="2"/>
        <v>57</v>
      </c>
      <c r="T72" s="69">
        <f t="shared" si="3"/>
        <v>5</v>
      </c>
      <c r="U72" s="69">
        <f>'overzicht alle wegen'!L70</f>
        <v>52</v>
      </c>
      <c r="V72" s="69"/>
      <c r="X72" s="70"/>
      <c r="Y72" s="70"/>
      <c r="Z72" s="70"/>
      <c r="AA72" s="70"/>
      <c r="AB72" s="70"/>
      <c r="AC72" s="70"/>
      <c r="AG72" s="70"/>
    </row>
    <row r="73" spans="1:36" x14ac:dyDescent="0.2">
      <c r="A73" s="69"/>
      <c r="B73" s="70" t="str">
        <f>'N207 50km'!A70</f>
        <v>Z61_A</v>
      </c>
      <c r="C73" s="70" t="str">
        <f>'N207 50km'!B70</f>
        <v>Zuidkade 61</v>
      </c>
      <c r="D73" s="70" t="str" cm="1">
        <f t="array" ref="D73:E73">_xlfn.TEXTSPLIT(C73," ")</f>
        <v>Zuidkade</v>
      </c>
      <c r="E73" s="70" t="str">
        <v>61</v>
      </c>
      <c r="F73" s="70"/>
      <c r="G73" s="70"/>
      <c r="H73" s="70" t="str">
        <f>VLOOKUP(C73,'ICT gegevens'!$A$6:$B$186,2,TRUE)</f>
        <v>2741JC</v>
      </c>
      <c r="I73" s="70" t="s">
        <v>29</v>
      </c>
      <c r="J73" s="70" t="str">
        <f>VLOOKUP(C73,'ICT gegevens'!$A$6:$F$186,6,TRUE)</f>
        <v>WDV01D3458</v>
      </c>
      <c r="K73" s="70" t="s">
        <v>30</v>
      </c>
      <c r="L73" s="69">
        <f>VLOOKUP(C73,'ICT gegevens'!$A$6:$G$186,7,TRUE)</f>
        <v>2017</v>
      </c>
      <c r="M73" s="70"/>
      <c r="N73" s="70" t="str">
        <f>VLOOKUP(C73,'ICT gegevens'!$A$6:$E$186,5,TRUE)</f>
        <v>Wonen</v>
      </c>
      <c r="Q73" s="69">
        <f>'N207 50km'!C70</f>
        <v>1.5</v>
      </c>
      <c r="R73" s="69">
        <f>IF('N207'!D70="--",6,'N207'!D70)</f>
        <v>56.2</v>
      </c>
      <c r="S73" s="69">
        <f t="shared" si="2"/>
        <v>56</v>
      </c>
      <c r="T73" s="69">
        <f t="shared" si="3"/>
        <v>5</v>
      </c>
      <c r="U73" s="69">
        <f>'overzicht alle wegen'!L71</f>
        <v>51</v>
      </c>
      <c r="V73" s="69"/>
      <c r="X73" s="70"/>
      <c r="Y73" s="70"/>
      <c r="Z73" s="70"/>
      <c r="AA73" s="70"/>
      <c r="AB73" s="70"/>
      <c r="AC73" s="70"/>
      <c r="AG73" s="70"/>
    </row>
    <row r="74" spans="1:36" s="64" customFormat="1" x14ac:dyDescent="0.2">
      <c r="A74" s="93">
        <v>26</v>
      </c>
      <c r="B74" s="94" t="str">
        <f>'N207 50km'!A71</f>
        <v>Z60_C</v>
      </c>
      <c r="C74" s="94" t="str">
        <f>'N207 50km'!B71</f>
        <v>Zuidkade 60</v>
      </c>
      <c r="D74" s="94" t="str" cm="1">
        <f t="array" ref="D74:E74">_xlfn.TEXTSPLIT(C74," ")</f>
        <v>Zuidkade</v>
      </c>
      <c r="E74" s="94" t="str">
        <v>60</v>
      </c>
      <c r="F74" s="94"/>
      <c r="G74" s="94"/>
      <c r="H74" s="94" t="str">
        <f>VLOOKUP(C74,'ICT gegevens'!$A$6:$B$186,2,TRUE)</f>
        <v>2741JC</v>
      </c>
      <c r="I74" s="94" t="s">
        <v>29</v>
      </c>
      <c r="J74" s="94" t="str">
        <f>VLOOKUP(C74,'ICT gegevens'!$A$6:$F$186,6,TRUE)</f>
        <v>WDV01D3462</v>
      </c>
      <c r="K74" s="94" t="s">
        <v>30</v>
      </c>
      <c r="L74" s="93">
        <f>VLOOKUP(C74,'ICT gegevens'!$A$6:$G$186,7,TRUE)</f>
        <v>2017</v>
      </c>
      <c r="M74" s="94" t="s">
        <v>31</v>
      </c>
      <c r="N74" s="94" t="str">
        <f>VLOOKUP(C74,'ICT gegevens'!$A$6:$E$186,5,TRUE)</f>
        <v>Wonen</v>
      </c>
      <c r="Q74" s="93">
        <f>'N207 50km'!C71</f>
        <v>7.5</v>
      </c>
      <c r="R74" s="93">
        <f>IF('N207'!D71="--",6,'N207'!D71)</f>
        <v>58.1</v>
      </c>
      <c r="S74" s="93">
        <f t="shared" si="2"/>
        <v>58</v>
      </c>
      <c r="T74" s="93">
        <f t="shared" si="3"/>
        <v>5</v>
      </c>
      <c r="U74" s="93">
        <f>'overzicht alle wegen'!L72</f>
        <v>53</v>
      </c>
      <c r="V74" s="93"/>
      <c r="X74" s="94"/>
      <c r="Y74" s="94"/>
      <c r="Z74" s="94"/>
      <c r="AA74" s="94">
        <v>1</v>
      </c>
      <c r="AB74" s="94"/>
      <c r="AC74" s="94"/>
      <c r="AF74" t="str">
        <f>C74</f>
        <v>Zuidkade 60</v>
      </c>
      <c r="AG74" s="94">
        <v>0</v>
      </c>
      <c r="AH74" s="32"/>
      <c r="AI74" s="32"/>
      <c r="AJ74" s="32"/>
    </row>
    <row r="75" spans="1:36" s="64" customFormat="1" x14ac:dyDescent="0.2">
      <c r="A75" s="93"/>
      <c r="B75" s="94" t="str">
        <f>'N207 50km'!A72</f>
        <v>Z60_B</v>
      </c>
      <c r="C75" s="94" t="str">
        <f>'N207 50km'!B72</f>
        <v>Zuidkade 60</v>
      </c>
      <c r="D75" s="94" t="str" cm="1">
        <f t="array" ref="D75:E75">_xlfn.TEXTSPLIT(C75," ")</f>
        <v>Zuidkade</v>
      </c>
      <c r="E75" s="94" t="str">
        <v>60</v>
      </c>
      <c r="F75" s="94"/>
      <c r="G75" s="94"/>
      <c r="H75" s="94" t="str">
        <f>VLOOKUP(C75,'ICT gegevens'!$A$6:$B$186,2,TRUE)</f>
        <v>2741JC</v>
      </c>
      <c r="I75" s="94" t="s">
        <v>29</v>
      </c>
      <c r="J75" s="94" t="str">
        <f>VLOOKUP(C75,'ICT gegevens'!$A$6:$F$186,6,TRUE)</f>
        <v>WDV01D3462</v>
      </c>
      <c r="K75" s="94" t="s">
        <v>30</v>
      </c>
      <c r="L75" s="93">
        <f>VLOOKUP(C75,'ICT gegevens'!$A$6:$G$186,7,TRUE)</f>
        <v>2017</v>
      </c>
      <c r="M75" s="94"/>
      <c r="N75" s="94" t="str">
        <f>VLOOKUP(C75,'ICT gegevens'!$A$6:$E$186,5,TRUE)</f>
        <v>Wonen</v>
      </c>
      <c r="Q75" s="93">
        <f>'N207 50km'!C72</f>
        <v>4.5</v>
      </c>
      <c r="R75" s="93">
        <f>IF('N207'!D72="--",6,'N207'!D72)</f>
        <v>57.5</v>
      </c>
      <c r="S75" s="93">
        <f t="shared" si="2"/>
        <v>58</v>
      </c>
      <c r="T75" s="93">
        <f t="shared" si="3"/>
        <v>6</v>
      </c>
      <c r="U75" s="93">
        <f>'overzicht alle wegen'!L73</f>
        <v>52</v>
      </c>
      <c r="V75" s="93"/>
      <c r="X75" s="94"/>
      <c r="Y75" s="94"/>
      <c r="Z75" s="94"/>
      <c r="AA75" s="94"/>
      <c r="AB75" s="94"/>
      <c r="AC75" s="94"/>
      <c r="AF75"/>
      <c r="AG75" s="94"/>
      <c r="AH75" s="32"/>
      <c r="AI75" s="32"/>
      <c r="AJ75" s="32"/>
    </row>
    <row r="76" spans="1:36" s="64" customFormat="1" x14ac:dyDescent="0.2">
      <c r="A76" s="93"/>
      <c r="B76" s="94" t="str">
        <f>'N207 50km'!A73</f>
        <v>Z60_A</v>
      </c>
      <c r="C76" s="94" t="str">
        <f>'N207 50km'!B73</f>
        <v>Zuidkade 60</v>
      </c>
      <c r="D76" s="94" t="str" cm="1">
        <f t="array" ref="D76:E76">_xlfn.TEXTSPLIT(C76," ")</f>
        <v>Zuidkade</v>
      </c>
      <c r="E76" s="94" t="str">
        <v>60</v>
      </c>
      <c r="F76" s="94"/>
      <c r="G76" s="94"/>
      <c r="H76" s="94" t="str">
        <f>VLOOKUP(C76,'ICT gegevens'!$A$6:$B$186,2,TRUE)</f>
        <v>2741JC</v>
      </c>
      <c r="I76" s="94" t="s">
        <v>29</v>
      </c>
      <c r="J76" s="94" t="str">
        <f>VLOOKUP(C76,'ICT gegevens'!$A$6:$F$186,6,TRUE)</f>
        <v>WDV01D3462</v>
      </c>
      <c r="K76" s="94" t="s">
        <v>30</v>
      </c>
      <c r="L76" s="93">
        <f>VLOOKUP(C76,'ICT gegevens'!$A$6:$G$186,7,TRUE)</f>
        <v>2017</v>
      </c>
      <c r="M76" s="94"/>
      <c r="N76" s="94" t="str">
        <f>VLOOKUP(C76,'ICT gegevens'!$A$6:$E$186,5,TRUE)</f>
        <v>Wonen</v>
      </c>
      <c r="Q76" s="93">
        <f>'N207 50km'!C73</f>
        <v>1.5</v>
      </c>
      <c r="R76" s="93">
        <f>IF('N207'!D73="--",6,'N207'!D73)</f>
        <v>56.3</v>
      </c>
      <c r="S76" s="93">
        <f t="shared" si="2"/>
        <v>56</v>
      </c>
      <c r="T76" s="93">
        <f t="shared" si="3"/>
        <v>5</v>
      </c>
      <c r="U76" s="93">
        <f>'overzicht alle wegen'!L74</f>
        <v>51</v>
      </c>
      <c r="V76" s="93"/>
      <c r="X76" s="94"/>
      <c r="Y76" s="94"/>
      <c r="Z76" s="94"/>
      <c r="AA76" s="94"/>
      <c r="AB76" s="94"/>
      <c r="AC76" s="94"/>
      <c r="AF76"/>
      <c r="AG76" s="94"/>
      <c r="AH76" s="32"/>
      <c r="AI76" s="32"/>
      <c r="AJ76" s="32"/>
    </row>
    <row r="77" spans="1:36" x14ac:dyDescent="0.2">
      <c r="A77" s="11">
        <v>27</v>
      </c>
      <c r="B77" s="12" t="str">
        <f>'N207 50km'!A74</f>
        <v>Z56_B</v>
      </c>
      <c r="C77" s="12" t="str">
        <f>'N207 50km'!B74</f>
        <v>Zuidkade 56</v>
      </c>
      <c r="D77" s="12" t="str" cm="1">
        <f t="array" ref="D77:E77">_xlfn.TEXTSPLIT(C77," ")</f>
        <v>Zuidkade</v>
      </c>
      <c r="E77" s="12" t="str">
        <v>56</v>
      </c>
      <c r="F77" s="12"/>
      <c r="G77" s="12"/>
      <c r="H77" s="12" t="str">
        <f>VLOOKUP(C77,'ICT gegevens'!$A$6:$B$186,2,TRUE)</f>
        <v>2741JC</v>
      </c>
      <c r="I77" s="12" t="s">
        <v>29</v>
      </c>
      <c r="J77" s="12" t="str">
        <f>VLOOKUP(C77,'ICT gegevens'!$A$6:$F$186,6,TRUE)</f>
        <v>WDV01D1418</v>
      </c>
      <c r="K77" s="12" t="s">
        <v>30</v>
      </c>
      <c r="L77" s="11">
        <f>VLOOKUP(C77,'ICT gegevens'!$A$6:$G$186,7,TRUE)</f>
        <v>1860</v>
      </c>
      <c r="M77" s="12"/>
      <c r="N77" s="12" t="str">
        <f>VLOOKUP(C77,'ICT gegevens'!$A$6:$E$186,5,TRUE)</f>
        <v>Wonen</v>
      </c>
      <c r="Q77" s="11">
        <f>'N207 50km'!C74</f>
        <v>4.5</v>
      </c>
      <c r="R77" s="11">
        <f>IF('N207'!D74="--",6,'N207'!D74)</f>
        <v>58.2</v>
      </c>
      <c r="S77" s="11">
        <f t="shared" si="2"/>
        <v>58</v>
      </c>
      <c r="T77" s="11">
        <f t="shared" si="3"/>
        <v>5</v>
      </c>
      <c r="U77" s="11">
        <f>'overzicht alle wegen'!L75</f>
        <v>53</v>
      </c>
      <c r="V77" s="11">
        <v>53</v>
      </c>
      <c r="X77" s="12">
        <v>1</v>
      </c>
      <c r="Y77" s="12"/>
      <c r="Z77" s="12"/>
      <c r="AA77" s="12"/>
      <c r="AB77" s="12"/>
      <c r="AC77" s="12"/>
      <c r="AG77" s="12"/>
    </row>
    <row r="78" spans="1:36" x14ac:dyDescent="0.2">
      <c r="A78" s="11"/>
      <c r="B78" s="12" t="str">
        <f>'N207 50km'!A75</f>
        <v>Z56_A</v>
      </c>
      <c r="C78" s="12" t="str">
        <f>'N207 50km'!B75</f>
        <v>Zuidkade 56</v>
      </c>
      <c r="D78" s="12" t="str" cm="1">
        <f t="array" ref="D78:E78">_xlfn.TEXTSPLIT(C78," ")</f>
        <v>Zuidkade</v>
      </c>
      <c r="E78" s="12" t="str">
        <v>56</v>
      </c>
      <c r="F78" s="12"/>
      <c r="G78" s="12"/>
      <c r="H78" s="12" t="str">
        <f>VLOOKUP(C78,'ICT gegevens'!$A$6:$B$186,2,TRUE)</f>
        <v>2741JC</v>
      </c>
      <c r="I78" s="12" t="s">
        <v>29</v>
      </c>
      <c r="J78" s="12" t="str">
        <f>VLOOKUP(C78,'ICT gegevens'!$A$6:$F$186,6,TRUE)</f>
        <v>WDV01D1418</v>
      </c>
      <c r="K78" s="12" t="s">
        <v>30</v>
      </c>
      <c r="L78" s="11">
        <f>VLOOKUP(C78,'ICT gegevens'!$A$6:$G$186,7,TRUE)</f>
        <v>1860</v>
      </c>
      <c r="M78" s="12"/>
      <c r="N78" s="12" t="str">
        <f>VLOOKUP(C78,'ICT gegevens'!$A$6:$E$186,5,TRUE)</f>
        <v>Wonen</v>
      </c>
      <c r="Q78" s="11">
        <f>'N207 50km'!C75</f>
        <v>1.5</v>
      </c>
      <c r="R78" s="11">
        <f>IF('N207'!D75="--",6,'N207'!D75)</f>
        <v>57.1</v>
      </c>
      <c r="S78" s="11">
        <f t="shared" si="2"/>
        <v>57</v>
      </c>
      <c r="T78" s="11">
        <f t="shared" si="3"/>
        <v>5</v>
      </c>
      <c r="U78" s="11">
        <f>'overzicht alle wegen'!L76</f>
        <v>52</v>
      </c>
      <c r="V78" s="11"/>
      <c r="X78" s="12"/>
      <c r="Y78" s="12"/>
      <c r="Z78" s="12"/>
      <c r="AA78" s="12"/>
      <c r="AB78" s="12"/>
      <c r="AC78" s="12"/>
      <c r="AG78" s="12"/>
    </row>
    <row r="79" spans="1:36" s="64" customFormat="1" x14ac:dyDescent="0.2">
      <c r="A79" s="69">
        <v>28</v>
      </c>
      <c r="B79" s="70" t="str">
        <f>'N207 50km'!A76</f>
        <v>Z52_C</v>
      </c>
      <c r="C79" s="70" t="str">
        <f>'N207 50km'!B76</f>
        <v>Zuidkade 52</v>
      </c>
      <c r="D79" s="70" t="str" cm="1">
        <f t="array" ref="D79:E79">_xlfn.TEXTSPLIT(C79," ")</f>
        <v>Zuidkade</v>
      </c>
      <c r="E79" s="70" t="str">
        <v>52</v>
      </c>
      <c r="F79" s="70"/>
      <c r="G79" s="70"/>
      <c r="H79" s="70" t="str">
        <f>VLOOKUP(C79,'ICT gegevens'!$A$6:$B$186,2,TRUE)</f>
        <v>2741JC</v>
      </c>
      <c r="I79" s="70" t="s">
        <v>29</v>
      </c>
      <c r="J79" s="70" t="str">
        <f>VLOOKUP(C79,'ICT gegevens'!$A$6:$F$186,6,TRUE)</f>
        <v>WDV01D867</v>
      </c>
      <c r="K79" s="70" t="s">
        <v>30</v>
      </c>
      <c r="L79" s="69">
        <f>VLOOKUP(C79,'ICT gegevens'!$A$6:$G$186,7,TRUE)</f>
        <v>2016</v>
      </c>
      <c r="M79" s="70" t="s">
        <v>31</v>
      </c>
      <c r="N79" s="70" t="str">
        <f>VLOOKUP(C79,'ICT gegevens'!$A$6:$E$186,5,TRUE)</f>
        <v>Wonen</v>
      </c>
      <c r="Q79" s="69">
        <f>'N207 50km'!C76</f>
        <v>7.5</v>
      </c>
      <c r="R79" s="69">
        <f>IF('N207'!D76="--",6,'N207'!D76)</f>
        <v>59.5</v>
      </c>
      <c r="S79" s="69">
        <f t="shared" si="2"/>
        <v>60</v>
      </c>
      <c r="T79" s="69">
        <f t="shared" si="3"/>
        <v>5</v>
      </c>
      <c r="U79" s="69">
        <f>'overzicht alle wegen'!L77</f>
        <v>55</v>
      </c>
      <c r="V79" s="69"/>
      <c r="X79" s="70"/>
      <c r="Y79" s="70"/>
      <c r="Z79" s="70"/>
      <c r="AA79" s="70">
        <v>1</v>
      </c>
      <c r="AB79" s="70"/>
      <c r="AC79" s="70"/>
      <c r="AF79" t="str">
        <f>C79</f>
        <v>Zuidkade 52</v>
      </c>
      <c r="AG79" s="70">
        <v>0</v>
      </c>
      <c r="AH79" s="32"/>
      <c r="AI79" s="32"/>
      <c r="AJ79" s="32"/>
    </row>
    <row r="80" spans="1:36" s="64" customFormat="1" x14ac:dyDescent="0.2">
      <c r="A80" s="69"/>
      <c r="B80" s="70" t="str">
        <f>'N207 50km'!A77</f>
        <v>Z52_B</v>
      </c>
      <c r="C80" s="70" t="str">
        <f>'N207 50km'!B77</f>
        <v>Zuidkade 52</v>
      </c>
      <c r="D80" s="70" t="str" cm="1">
        <f t="array" ref="D80:E80">_xlfn.TEXTSPLIT(C80," ")</f>
        <v>Zuidkade</v>
      </c>
      <c r="E80" s="70" t="str">
        <v>52</v>
      </c>
      <c r="F80" s="70"/>
      <c r="G80" s="70"/>
      <c r="H80" s="70" t="str">
        <f>VLOOKUP(C80,'ICT gegevens'!$A$6:$B$186,2,TRUE)</f>
        <v>2741JC</v>
      </c>
      <c r="I80" s="70" t="s">
        <v>29</v>
      </c>
      <c r="J80" s="70" t="str">
        <f>VLOOKUP(C80,'ICT gegevens'!$A$6:$F$186,6,TRUE)</f>
        <v>WDV01D867</v>
      </c>
      <c r="K80" s="70" t="s">
        <v>30</v>
      </c>
      <c r="L80" s="69">
        <f>VLOOKUP(C80,'ICT gegevens'!$A$6:$G$186,7,TRUE)</f>
        <v>2016</v>
      </c>
      <c r="M80" s="70"/>
      <c r="N80" s="70" t="str">
        <f>VLOOKUP(C80,'ICT gegevens'!$A$6:$E$186,5,TRUE)</f>
        <v>Wonen</v>
      </c>
      <c r="Q80" s="69">
        <f>'N207 50km'!C77</f>
        <v>4.5</v>
      </c>
      <c r="R80" s="69">
        <f>IF('N207'!D77="--",6,'N207'!D77)</f>
        <v>58.9</v>
      </c>
      <c r="S80" s="69">
        <f t="shared" si="2"/>
        <v>59</v>
      </c>
      <c r="T80" s="69">
        <f t="shared" si="3"/>
        <v>5</v>
      </c>
      <c r="U80" s="69">
        <f>'overzicht alle wegen'!L78</f>
        <v>54</v>
      </c>
      <c r="V80" s="69"/>
      <c r="X80" s="70"/>
      <c r="Y80" s="70"/>
      <c r="Z80" s="70"/>
      <c r="AA80" s="70"/>
      <c r="AB80" s="70"/>
      <c r="AC80" s="70"/>
      <c r="AF80"/>
      <c r="AG80" s="70"/>
      <c r="AH80" s="32"/>
      <c r="AI80" s="32"/>
      <c r="AJ80" s="32"/>
    </row>
    <row r="81" spans="1:36" s="64" customFormat="1" x14ac:dyDescent="0.2">
      <c r="A81" s="69"/>
      <c r="B81" s="70" t="str">
        <f>'N207 50km'!A78</f>
        <v>Z52_A</v>
      </c>
      <c r="C81" s="70" t="str">
        <f>'N207 50km'!B78</f>
        <v>Zuidkade 52</v>
      </c>
      <c r="D81" s="70" t="str" cm="1">
        <f t="array" ref="D81:E81">_xlfn.TEXTSPLIT(C81," ")</f>
        <v>Zuidkade</v>
      </c>
      <c r="E81" s="70" t="str">
        <v>52</v>
      </c>
      <c r="F81" s="70"/>
      <c r="G81" s="70"/>
      <c r="H81" s="70" t="str">
        <f>VLOOKUP(C81,'ICT gegevens'!$A$6:$B$186,2,TRUE)</f>
        <v>2741JC</v>
      </c>
      <c r="I81" s="70" t="s">
        <v>29</v>
      </c>
      <c r="J81" s="70" t="str">
        <f>VLOOKUP(C81,'ICT gegevens'!$A$6:$F$186,6,TRUE)</f>
        <v>WDV01D867</v>
      </c>
      <c r="K81" s="70" t="s">
        <v>30</v>
      </c>
      <c r="L81" s="69">
        <f>VLOOKUP(C81,'ICT gegevens'!$A$6:$G$186,7,TRUE)</f>
        <v>2016</v>
      </c>
      <c r="M81" s="70"/>
      <c r="N81" s="70" t="str">
        <f>VLOOKUP(C81,'ICT gegevens'!$A$6:$E$186,5,TRUE)</f>
        <v>Wonen</v>
      </c>
      <c r="Q81" s="69">
        <f>'N207 50km'!C78</f>
        <v>1.5</v>
      </c>
      <c r="R81" s="69">
        <f>IF('N207'!D78="--",6,'N207'!D78)</f>
        <v>57.7</v>
      </c>
      <c r="S81" s="69">
        <f t="shared" si="2"/>
        <v>58</v>
      </c>
      <c r="T81" s="69">
        <f t="shared" si="3"/>
        <v>5</v>
      </c>
      <c r="U81" s="69">
        <f>'overzicht alle wegen'!L79</f>
        <v>53</v>
      </c>
      <c r="V81" s="69"/>
      <c r="X81" s="70"/>
      <c r="Y81" s="70"/>
      <c r="Z81" s="70"/>
      <c r="AA81" s="70"/>
      <c r="AB81" s="70"/>
      <c r="AC81" s="70"/>
      <c r="AF81"/>
      <c r="AG81" s="70"/>
      <c r="AH81" s="32"/>
      <c r="AI81" s="32"/>
      <c r="AJ81" s="32"/>
    </row>
    <row r="82" spans="1:36" x14ac:dyDescent="0.2">
      <c r="A82" s="93">
        <v>29</v>
      </c>
      <c r="B82" s="94" t="str">
        <f>'N207 50km'!A79</f>
        <v>Z51_C</v>
      </c>
      <c r="C82" s="94" t="str">
        <f>'N207 50km'!B79</f>
        <v>Zuidkade 51</v>
      </c>
      <c r="D82" s="94" t="str" cm="1">
        <f t="array" ref="D82:E82">_xlfn.TEXTSPLIT(C82," ")</f>
        <v>Zuidkade</v>
      </c>
      <c r="E82" s="94" t="str">
        <v>51</v>
      </c>
      <c r="F82" s="94"/>
      <c r="G82" s="94"/>
      <c r="H82" s="94" t="str">
        <f>VLOOKUP(C82,'ICT gegevens'!$A$6:$B$186,2,TRUE)</f>
        <v>2741JC</v>
      </c>
      <c r="I82" s="94" t="s">
        <v>29</v>
      </c>
      <c r="J82" s="94" t="str">
        <f>VLOOKUP(C82,'ICT gegevens'!$A$6:$F$186,6,TRUE)</f>
        <v>WDV01D2614</v>
      </c>
      <c r="K82" s="94" t="s">
        <v>30</v>
      </c>
      <c r="L82" s="93">
        <f>VLOOKUP(C82,'ICT gegevens'!$A$6:$G$186,7,TRUE)</f>
        <v>2016</v>
      </c>
      <c r="M82" s="94" t="s">
        <v>31</v>
      </c>
      <c r="N82" s="94" t="str">
        <f>VLOOKUP(C82,'ICT gegevens'!$A$6:$E$186,5,TRUE)</f>
        <v>Wonen</v>
      </c>
      <c r="Q82" s="93">
        <f>'N207 50km'!C79</f>
        <v>7.5</v>
      </c>
      <c r="R82" s="93">
        <f>IF('N207'!D79="--",6,'N207'!D79)</f>
        <v>59.5</v>
      </c>
      <c r="S82" s="93">
        <f t="shared" si="2"/>
        <v>60</v>
      </c>
      <c r="T82" s="93">
        <f t="shared" si="3"/>
        <v>5</v>
      </c>
      <c r="U82" s="93">
        <f>'overzicht alle wegen'!L80</f>
        <v>55</v>
      </c>
      <c r="V82" s="93"/>
      <c r="X82" s="94"/>
      <c r="Y82" s="94"/>
      <c r="Z82" s="94"/>
      <c r="AA82" s="94">
        <v>1</v>
      </c>
      <c r="AB82" s="94"/>
      <c r="AC82" s="94"/>
      <c r="AF82" t="str">
        <f>C82</f>
        <v>Zuidkade 51</v>
      </c>
      <c r="AG82" s="94">
        <v>0</v>
      </c>
    </row>
    <row r="83" spans="1:36" x14ac:dyDescent="0.2">
      <c r="A83" s="93"/>
      <c r="B83" s="94" t="str">
        <f>'N207 50km'!A80</f>
        <v>Z51_B</v>
      </c>
      <c r="C83" s="94" t="str">
        <f>'N207 50km'!B80</f>
        <v>Zuidkade 51</v>
      </c>
      <c r="D83" s="94" t="str" cm="1">
        <f t="array" ref="D83:E83">_xlfn.TEXTSPLIT(C83," ")</f>
        <v>Zuidkade</v>
      </c>
      <c r="E83" s="94" t="str">
        <v>51</v>
      </c>
      <c r="F83" s="94"/>
      <c r="G83" s="94"/>
      <c r="H83" s="94" t="str">
        <f>VLOOKUP(C83,'ICT gegevens'!$A$6:$B$186,2,TRUE)</f>
        <v>2741JC</v>
      </c>
      <c r="I83" s="94" t="s">
        <v>29</v>
      </c>
      <c r="J83" s="94" t="str">
        <f>VLOOKUP(C83,'ICT gegevens'!$A$6:$F$186,6,TRUE)</f>
        <v>WDV01D2614</v>
      </c>
      <c r="K83" s="94" t="s">
        <v>30</v>
      </c>
      <c r="L83" s="93">
        <f>VLOOKUP(C83,'ICT gegevens'!$A$6:$G$186,7,TRUE)</f>
        <v>2016</v>
      </c>
      <c r="M83" s="94"/>
      <c r="N83" s="94" t="str">
        <f>VLOOKUP(C83,'ICT gegevens'!$A$6:$E$186,5,TRUE)</f>
        <v>Wonen</v>
      </c>
      <c r="Q83" s="93">
        <f>'N207 50km'!C80</f>
        <v>4.5</v>
      </c>
      <c r="R83" s="93">
        <f>IF('N207'!D80="--",6,'N207'!D80)</f>
        <v>58.9</v>
      </c>
      <c r="S83" s="93">
        <f t="shared" si="2"/>
        <v>59</v>
      </c>
      <c r="T83" s="93">
        <f t="shared" si="3"/>
        <v>5</v>
      </c>
      <c r="U83" s="93">
        <f>'overzicht alle wegen'!L81</f>
        <v>54</v>
      </c>
      <c r="V83" s="93"/>
      <c r="X83" s="94"/>
      <c r="Y83" s="94"/>
      <c r="Z83" s="94"/>
      <c r="AA83" s="94"/>
      <c r="AB83" s="94"/>
      <c r="AC83" s="94"/>
      <c r="AG83" s="94"/>
    </row>
    <row r="84" spans="1:36" x14ac:dyDescent="0.2">
      <c r="A84" s="93"/>
      <c r="B84" s="94" t="str">
        <f>'N207 50km'!A81</f>
        <v>Z51_A</v>
      </c>
      <c r="C84" s="94" t="str">
        <f>'N207 50km'!B81</f>
        <v>Zuidkade 51</v>
      </c>
      <c r="D84" s="94" t="str" cm="1">
        <f t="array" ref="D84:E84">_xlfn.TEXTSPLIT(C84," ")</f>
        <v>Zuidkade</v>
      </c>
      <c r="E84" s="94" t="str">
        <v>51</v>
      </c>
      <c r="F84" s="94"/>
      <c r="G84" s="94"/>
      <c r="H84" s="94" t="str">
        <f>VLOOKUP(C84,'ICT gegevens'!$A$6:$B$186,2,TRUE)</f>
        <v>2741JC</v>
      </c>
      <c r="I84" s="94" t="s">
        <v>29</v>
      </c>
      <c r="J84" s="94" t="str">
        <f>VLOOKUP(C84,'ICT gegevens'!$A$6:$F$186,6,TRUE)</f>
        <v>WDV01D2614</v>
      </c>
      <c r="K84" s="94" t="s">
        <v>30</v>
      </c>
      <c r="L84" s="93">
        <f>VLOOKUP(C84,'ICT gegevens'!$A$6:$G$186,7,TRUE)</f>
        <v>2016</v>
      </c>
      <c r="M84" s="94"/>
      <c r="N84" s="94" t="str">
        <f>VLOOKUP(C84,'ICT gegevens'!$A$6:$E$186,5,TRUE)</f>
        <v>Wonen</v>
      </c>
      <c r="Q84" s="93">
        <f>'N207 50km'!C81</f>
        <v>1.5</v>
      </c>
      <c r="R84" s="93">
        <f>IF('N207'!D81="--",6,'N207'!D81)</f>
        <v>57.6</v>
      </c>
      <c r="S84" s="93">
        <f t="shared" si="2"/>
        <v>58</v>
      </c>
      <c r="T84" s="93">
        <f t="shared" si="3"/>
        <v>5</v>
      </c>
      <c r="U84" s="93">
        <f>'overzicht alle wegen'!L82</f>
        <v>53</v>
      </c>
      <c r="V84" s="93"/>
      <c r="X84" s="94"/>
      <c r="Y84" s="94"/>
      <c r="Z84" s="94"/>
      <c r="AA84" s="94"/>
      <c r="AB84" s="94"/>
      <c r="AC84" s="94"/>
      <c r="AG84" s="94"/>
    </row>
    <row r="85" spans="1:36" s="64" customFormat="1" x14ac:dyDescent="0.2">
      <c r="A85" s="63">
        <v>30</v>
      </c>
      <c r="B85" s="62" t="str">
        <f>'N207 50km'!A82</f>
        <v>Z50_B</v>
      </c>
      <c r="C85" s="62" t="str">
        <f>'N207 50km'!B82</f>
        <v>Zuidkade 50</v>
      </c>
      <c r="D85" s="62" t="str" cm="1">
        <f t="array" ref="D85:E85">_xlfn.TEXTSPLIT(C85," ")</f>
        <v>Zuidkade</v>
      </c>
      <c r="E85" s="62" t="str">
        <v>50</v>
      </c>
      <c r="F85" s="62"/>
      <c r="G85" s="62"/>
      <c r="H85" s="62" t="str">
        <f>VLOOKUP(C85,'ICT gegevens'!$A$6:$B$186,2,TRUE)</f>
        <v>2741JC</v>
      </c>
      <c r="I85" s="62" t="s">
        <v>29</v>
      </c>
      <c r="J85" s="62" t="str">
        <f>VLOOKUP(C85,'ICT gegevens'!$A$6:$F$186,6,TRUE)</f>
        <v>WDV01D2848</v>
      </c>
      <c r="K85" s="62" t="s">
        <v>30</v>
      </c>
      <c r="L85" s="63">
        <f>VLOOKUP(C85,'ICT gegevens'!$A$6:$G$186,7,TRUE)</f>
        <v>1930</v>
      </c>
      <c r="M85" s="62"/>
      <c r="N85" s="62" t="str">
        <f>VLOOKUP(C85,'ICT gegevens'!$A$6:$E$186,5,TRUE)</f>
        <v>Wonen</v>
      </c>
      <c r="Q85" s="63">
        <f>'N207 50km'!C82</f>
        <v>4.5</v>
      </c>
      <c r="R85" s="63">
        <f>IF('N207'!D82="--",6,'N207'!D82)</f>
        <v>59</v>
      </c>
      <c r="S85" s="63">
        <f t="shared" si="2"/>
        <v>59</v>
      </c>
      <c r="T85" s="63">
        <f t="shared" si="3"/>
        <v>5</v>
      </c>
      <c r="U85" s="63">
        <f>'overzicht alle wegen'!L83</f>
        <v>54</v>
      </c>
      <c r="V85" s="63">
        <v>54</v>
      </c>
      <c r="X85" s="62">
        <v>1</v>
      </c>
      <c r="Y85" s="62"/>
      <c r="Z85" s="62"/>
      <c r="AA85" s="62"/>
      <c r="AB85" s="62"/>
      <c r="AC85" s="62"/>
      <c r="AG85" s="62">
        <v>0</v>
      </c>
      <c r="AH85" s="32"/>
      <c r="AI85" s="32"/>
      <c r="AJ85" s="32"/>
    </row>
    <row r="86" spans="1:36" s="64" customFormat="1" x14ac:dyDescent="0.2">
      <c r="A86" s="63"/>
      <c r="B86" s="62" t="str">
        <f>'N207 50km'!A83</f>
        <v>Z50_A</v>
      </c>
      <c r="C86" s="62" t="str">
        <f>'N207 50km'!B83</f>
        <v>Zuidkade 50</v>
      </c>
      <c r="D86" s="62" t="str" cm="1">
        <f t="array" ref="D86:E86">_xlfn.TEXTSPLIT(C86," ")</f>
        <v>Zuidkade</v>
      </c>
      <c r="E86" s="62" t="str">
        <v>50</v>
      </c>
      <c r="F86" s="62"/>
      <c r="G86" s="62"/>
      <c r="H86" s="62" t="str">
        <f>VLOOKUP(C86,'ICT gegevens'!$A$6:$B$186,2,TRUE)</f>
        <v>2741JC</v>
      </c>
      <c r="I86" s="62" t="s">
        <v>29</v>
      </c>
      <c r="J86" s="62" t="str">
        <f>VLOOKUP(C86,'ICT gegevens'!$A$6:$F$186,6,TRUE)</f>
        <v>WDV01D2848</v>
      </c>
      <c r="K86" s="62" t="s">
        <v>30</v>
      </c>
      <c r="L86" s="63">
        <f>VLOOKUP(C86,'ICT gegevens'!$A$6:$G$186,7,TRUE)</f>
        <v>1930</v>
      </c>
      <c r="M86" s="62"/>
      <c r="N86" s="62" t="str">
        <f>VLOOKUP(C86,'ICT gegevens'!$A$6:$E$186,5,TRUE)</f>
        <v>Wonen</v>
      </c>
      <c r="Q86" s="63">
        <f>'N207 50km'!C83</f>
        <v>1.5</v>
      </c>
      <c r="R86" s="63">
        <f>IF('N207'!D83="--",6,'N207'!D83)</f>
        <v>57.8</v>
      </c>
      <c r="S86" s="63">
        <f t="shared" si="2"/>
        <v>58</v>
      </c>
      <c r="T86" s="63">
        <f t="shared" si="3"/>
        <v>5</v>
      </c>
      <c r="U86" s="63">
        <f>'overzicht alle wegen'!L84</f>
        <v>53</v>
      </c>
      <c r="V86" s="63"/>
      <c r="X86" s="62"/>
      <c r="Y86" s="62"/>
      <c r="Z86" s="62"/>
      <c r="AA86" s="62"/>
      <c r="AB86" s="62"/>
      <c r="AC86" s="62"/>
      <c r="AG86" s="62"/>
      <c r="AH86" s="32"/>
      <c r="AI86" s="32"/>
      <c r="AJ86" s="32"/>
    </row>
    <row r="87" spans="1:36" x14ac:dyDescent="0.2">
      <c r="A87" s="11">
        <v>31</v>
      </c>
      <c r="B87" s="12" t="str">
        <f>'N207 50km'!A84</f>
        <v>Z49_B</v>
      </c>
      <c r="C87" s="12" t="str">
        <f>'N207 50km'!B84</f>
        <v>Zuidkade 49</v>
      </c>
      <c r="D87" s="12" t="str" cm="1">
        <f t="array" ref="D87:E87">_xlfn.TEXTSPLIT(C87," ")</f>
        <v>Zuidkade</v>
      </c>
      <c r="E87" s="12" t="str">
        <v>49</v>
      </c>
      <c r="F87" s="12"/>
      <c r="G87" s="12"/>
      <c r="H87" s="12" t="str">
        <f>VLOOKUP(C87,'ICT gegevens'!$A$6:$B$186,2,TRUE)</f>
        <v>2741JC</v>
      </c>
      <c r="I87" s="12" t="s">
        <v>29</v>
      </c>
      <c r="J87" s="12" t="str">
        <f>VLOOKUP(C87,'ICT gegevens'!$A$6:$F$186,6,TRUE)</f>
        <v>WDV01D2847</v>
      </c>
      <c r="K87" s="12" t="s">
        <v>30</v>
      </c>
      <c r="L87" s="11">
        <f>VLOOKUP(C87,'ICT gegevens'!$A$6:$G$186,7,TRUE)</f>
        <v>1930</v>
      </c>
      <c r="M87" s="12"/>
      <c r="N87" s="12" t="str">
        <f>VLOOKUP(C87,'ICT gegevens'!$A$6:$E$186,5,TRUE)</f>
        <v>Wonen</v>
      </c>
      <c r="Q87" s="11">
        <f>'N207 50km'!C84</f>
        <v>4.5</v>
      </c>
      <c r="R87" s="11">
        <f>IF('N207'!D84="--",6,'N207'!D84)</f>
        <v>59</v>
      </c>
      <c r="S87" s="11">
        <f t="shared" si="2"/>
        <v>59</v>
      </c>
      <c r="T87" s="11">
        <f t="shared" si="3"/>
        <v>5</v>
      </c>
      <c r="U87" s="11">
        <f>'overzicht alle wegen'!L85</f>
        <v>54</v>
      </c>
      <c r="V87" s="11">
        <v>54</v>
      </c>
      <c r="X87" s="12">
        <v>1</v>
      </c>
      <c r="Y87" s="12"/>
      <c r="Z87" s="12"/>
      <c r="AA87" s="12"/>
      <c r="AB87" s="12"/>
      <c r="AC87" s="12"/>
      <c r="AG87" s="12">
        <v>0</v>
      </c>
    </row>
    <row r="88" spans="1:36" x14ac:dyDescent="0.2">
      <c r="A88" s="11"/>
      <c r="B88" s="12" t="str">
        <f>'N207 50km'!A85</f>
        <v>Z49_A</v>
      </c>
      <c r="C88" s="12" t="str">
        <f>'N207 50km'!B85</f>
        <v>Zuidkade 49</v>
      </c>
      <c r="D88" s="12" t="str" cm="1">
        <f t="array" ref="D88:E88">_xlfn.TEXTSPLIT(C88," ")</f>
        <v>Zuidkade</v>
      </c>
      <c r="E88" s="12" t="str">
        <v>49</v>
      </c>
      <c r="F88" s="12"/>
      <c r="G88" s="12"/>
      <c r="H88" s="12" t="str">
        <f>VLOOKUP(C88,'ICT gegevens'!$A$6:$B$186,2,TRUE)</f>
        <v>2741JC</v>
      </c>
      <c r="I88" s="12" t="s">
        <v>29</v>
      </c>
      <c r="J88" s="12" t="str">
        <f>VLOOKUP(C88,'ICT gegevens'!$A$6:$F$186,6,TRUE)</f>
        <v>WDV01D2847</v>
      </c>
      <c r="K88" s="12" t="s">
        <v>30</v>
      </c>
      <c r="L88" s="11">
        <f>VLOOKUP(C88,'ICT gegevens'!$A$6:$G$186,7,TRUE)</f>
        <v>1930</v>
      </c>
      <c r="M88" s="12"/>
      <c r="N88" s="12" t="str">
        <f>VLOOKUP(C88,'ICT gegevens'!$A$6:$E$186,5,TRUE)</f>
        <v>Wonen</v>
      </c>
      <c r="Q88" s="11">
        <f>'N207 50km'!C85</f>
        <v>1.5</v>
      </c>
      <c r="R88" s="11">
        <f>IF('N207'!D85="--",6,'N207'!D85)</f>
        <v>57.8</v>
      </c>
      <c r="S88" s="11">
        <f t="shared" si="2"/>
        <v>58</v>
      </c>
      <c r="T88" s="11">
        <f t="shared" si="3"/>
        <v>5</v>
      </c>
      <c r="U88" s="11">
        <f>'overzicht alle wegen'!L86</f>
        <v>53</v>
      </c>
      <c r="V88" s="11"/>
      <c r="X88" s="12"/>
      <c r="Y88" s="12"/>
      <c r="Z88" s="12"/>
      <c r="AA88" s="12"/>
      <c r="AB88" s="12"/>
      <c r="AC88" s="12"/>
      <c r="AG88" s="12"/>
    </row>
    <row r="89" spans="1:36" s="64" customFormat="1" x14ac:dyDescent="0.2">
      <c r="A89" s="63">
        <v>32</v>
      </c>
      <c r="B89" s="62" t="str">
        <f>'N207 50km'!A86</f>
        <v>Z48_B</v>
      </c>
      <c r="C89" s="62" t="str">
        <f>'N207 50km'!B86</f>
        <v>Zuidkade 48</v>
      </c>
      <c r="D89" s="62" t="str" cm="1">
        <f t="array" ref="D89:E89">_xlfn.TEXTSPLIT(C89," ")</f>
        <v>Zuidkade</v>
      </c>
      <c r="E89" s="62" t="str">
        <v>48</v>
      </c>
      <c r="F89" s="62"/>
      <c r="G89" s="62"/>
      <c r="H89" s="62" t="str">
        <f>VLOOKUP(C89,'ICT gegevens'!$A$6:$B$186,2,TRUE)</f>
        <v>2741JC</v>
      </c>
      <c r="I89" s="62" t="s">
        <v>29</v>
      </c>
      <c r="J89" s="62" t="str">
        <f>VLOOKUP(C89,'ICT gegevens'!$A$6:$F$186,6,TRUE)</f>
        <v>WDV01D2846</v>
      </c>
      <c r="K89" s="62" t="s">
        <v>30</v>
      </c>
      <c r="L89" s="63">
        <f>VLOOKUP(C89,'ICT gegevens'!$A$6:$G$186,7,TRUE)</f>
        <v>1930</v>
      </c>
      <c r="M89" s="62"/>
      <c r="N89" s="62" t="str">
        <f>VLOOKUP(C89,'ICT gegevens'!$A$6:$E$186,5,TRUE)</f>
        <v>Wonen</v>
      </c>
      <c r="Q89" s="63">
        <f>'N207 50km'!C86</f>
        <v>4.5</v>
      </c>
      <c r="R89" s="63">
        <f>IF('N207'!D86="--",6,'N207'!D86)</f>
        <v>59.1</v>
      </c>
      <c r="S89" s="63">
        <f t="shared" si="2"/>
        <v>59</v>
      </c>
      <c r="T89" s="63">
        <f t="shared" si="3"/>
        <v>5</v>
      </c>
      <c r="U89" s="63">
        <f>'overzicht alle wegen'!L87</f>
        <v>54</v>
      </c>
      <c r="V89" s="63">
        <v>54</v>
      </c>
      <c r="X89" s="62">
        <v>1</v>
      </c>
      <c r="Y89" s="62"/>
      <c r="Z89" s="62"/>
      <c r="AA89" s="62"/>
      <c r="AB89" s="62"/>
      <c r="AC89" s="62"/>
      <c r="AG89" s="62">
        <v>0</v>
      </c>
      <c r="AH89" s="32"/>
      <c r="AI89" s="32"/>
      <c r="AJ89" s="32"/>
    </row>
    <row r="90" spans="1:36" s="64" customFormat="1" x14ac:dyDescent="0.2">
      <c r="A90" s="63"/>
      <c r="B90" s="62" t="str">
        <f>'N207 50km'!A87</f>
        <v>Z48_A</v>
      </c>
      <c r="C90" s="62" t="str">
        <f>'N207 50km'!B87</f>
        <v>Zuidkade 48</v>
      </c>
      <c r="D90" s="62" t="str" cm="1">
        <f t="array" ref="D90:E90">_xlfn.TEXTSPLIT(C90," ")</f>
        <v>Zuidkade</v>
      </c>
      <c r="E90" s="62" t="str">
        <v>48</v>
      </c>
      <c r="F90" s="62"/>
      <c r="G90" s="62"/>
      <c r="H90" s="62" t="str">
        <f>VLOOKUP(C90,'ICT gegevens'!$A$6:$B$186,2,TRUE)</f>
        <v>2741JC</v>
      </c>
      <c r="I90" s="62" t="s">
        <v>29</v>
      </c>
      <c r="J90" s="62" t="str">
        <f>VLOOKUP(C90,'ICT gegevens'!$A$6:$F$186,6,TRUE)</f>
        <v>WDV01D2846</v>
      </c>
      <c r="K90" s="62" t="s">
        <v>30</v>
      </c>
      <c r="L90" s="63">
        <f>VLOOKUP(C90,'ICT gegevens'!$A$6:$G$186,7,TRUE)</f>
        <v>1930</v>
      </c>
      <c r="M90" s="62"/>
      <c r="N90" s="62" t="str">
        <f>VLOOKUP(C90,'ICT gegevens'!$A$6:$E$186,5,TRUE)</f>
        <v>Wonen</v>
      </c>
      <c r="Q90" s="63">
        <f>'N207 50km'!C87</f>
        <v>1.5</v>
      </c>
      <c r="R90" s="63">
        <f>IF('N207'!D87="--",6,'N207'!D87)</f>
        <v>57.8</v>
      </c>
      <c r="S90" s="63">
        <f t="shared" si="2"/>
        <v>58</v>
      </c>
      <c r="T90" s="63">
        <f t="shared" si="3"/>
        <v>5</v>
      </c>
      <c r="U90" s="63">
        <f>'overzicht alle wegen'!L88</f>
        <v>53</v>
      </c>
      <c r="V90" s="63"/>
      <c r="X90" s="62"/>
      <c r="Y90" s="62"/>
      <c r="Z90" s="62"/>
      <c r="AA90" s="62"/>
      <c r="AB90" s="62"/>
      <c r="AC90" s="62"/>
      <c r="AG90" s="62"/>
      <c r="AH90" s="32"/>
      <c r="AI90" s="32"/>
      <c r="AJ90" s="32"/>
    </row>
    <row r="91" spans="1:36" x14ac:dyDescent="0.2">
      <c r="A91" s="11">
        <v>33</v>
      </c>
      <c r="B91" s="12" t="str">
        <f>'N207 50km'!A88</f>
        <v>Z47_B</v>
      </c>
      <c r="C91" s="12" t="str">
        <f>'N207 50km'!B88</f>
        <v>Zuidkade 47</v>
      </c>
      <c r="D91" s="12" t="str" cm="1">
        <f t="array" ref="D91:E91">_xlfn.TEXTSPLIT(C91," ")</f>
        <v>Zuidkade</v>
      </c>
      <c r="E91" s="12" t="str">
        <v>47</v>
      </c>
      <c r="F91" s="12"/>
      <c r="G91" s="12"/>
      <c r="H91" s="12" t="str">
        <f>VLOOKUP(C91,'ICT gegevens'!$A$6:$B$186,2,TRUE)</f>
        <v>2741JC</v>
      </c>
      <c r="I91" s="12" t="s">
        <v>29</v>
      </c>
      <c r="J91" s="12" t="str">
        <f>VLOOKUP(C91,'ICT gegevens'!$A$6:$F$186,6,TRUE)</f>
        <v>WDV01D2845</v>
      </c>
      <c r="K91" s="12" t="s">
        <v>30</v>
      </c>
      <c r="L91" s="11">
        <f>VLOOKUP(C91,'ICT gegevens'!$A$6:$G$186,7,TRUE)</f>
        <v>1905</v>
      </c>
      <c r="M91" s="12"/>
      <c r="N91" s="12" t="str">
        <f>VLOOKUP(C91,'ICT gegevens'!$A$6:$E$186,5,TRUE)</f>
        <v>Wonen</v>
      </c>
      <c r="Q91" s="11">
        <f>'N207 50km'!C88</f>
        <v>4.5</v>
      </c>
      <c r="R91" s="11">
        <f>IF('N207'!D88="--",6,'N207'!D88)</f>
        <v>59.1</v>
      </c>
      <c r="S91" s="11">
        <f t="shared" si="2"/>
        <v>59</v>
      </c>
      <c r="T91" s="11">
        <f t="shared" si="3"/>
        <v>5</v>
      </c>
      <c r="U91" s="11">
        <f>'overzicht alle wegen'!L89</f>
        <v>54</v>
      </c>
      <c r="V91" s="11">
        <v>54</v>
      </c>
      <c r="X91" s="12">
        <v>1</v>
      </c>
      <c r="Y91" s="12"/>
      <c r="Z91" s="12"/>
      <c r="AA91" s="12"/>
      <c r="AB91" s="12"/>
      <c r="AC91" s="12"/>
      <c r="AG91" s="12">
        <v>0</v>
      </c>
    </row>
    <row r="92" spans="1:36" x14ac:dyDescent="0.2">
      <c r="A92" s="11"/>
      <c r="B92" s="12" t="str">
        <f>'N207 50km'!A89</f>
        <v>Z47_A</v>
      </c>
      <c r="C92" s="12" t="str">
        <f>'N207 50km'!B89</f>
        <v>Zuidkade 47</v>
      </c>
      <c r="D92" s="12" t="str" cm="1">
        <f t="array" ref="D92:E92">_xlfn.TEXTSPLIT(C92," ")</f>
        <v>Zuidkade</v>
      </c>
      <c r="E92" s="12" t="str">
        <v>47</v>
      </c>
      <c r="F92" s="12"/>
      <c r="G92" s="12"/>
      <c r="H92" s="12" t="str">
        <f>VLOOKUP(C92,'ICT gegevens'!$A$6:$B$186,2,TRUE)</f>
        <v>2741JC</v>
      </c>
      <c r="I92" s="12" t="s">
        <v>29</v>
      </c>
      <c r="J92" s="12" t="str">
        <f>VLOOKUP(C92,'ICT gegevens'!$A$6:$F$186,6,TRUE)</f>
        <v>WDV01D2845</v>
      </c>
      <c r="K92" s="12" t="s">
        <v>30</v>
      </c>
      <c r="L92" s="11">
        <f>VLOOKUP(C92,'ICT gegevens'!$A$6:$G$186,7,TRUE)</f>
        <v>1905</v>
      </c>
      <c r="M92" s="12"/>
      <c r="N92" s="12" t="str">
        <f>VLOOKUP(C92,'ICT gegevens'!$A$6:$E$186,5,TRUE)</f>
        <v>Wonen</v>
      </c>
      <c r="Q92" s="11">
        <f>'N207 50km'!C89</f>
        <v>1.5</v>
      </c>
      <c r="R92" s="11">
        <f>IF('N207'!D89="--",6,'N207'!D89)</f>
        <v>57.8</v>
      </c>
      <c r="S92" s="11">
        <f t="shared" si="2"/>
        <v>58</v>
      </c>
      <c r="T92" s="11">
        <f t="shared" si="3"/>
        <v>5</v>
      </c>
      <c r="U92" s="11">
        <f>'overzicht alle wegen'!L90</f>
        <v>53</v>
      </c>
      <c r="V92" s="11"/>
      <c r="X92" s="12"/>
      <c r="Y92" s="12"/>
      <c r="Z92" s="12"/>
      <c r="AA92" s="12"/>
      <c r="AB92" s="12"/>
      <c r="AC92" s="12"/>
      <c r="AG92" s="12"/>
    </row>
    <row r="93" spans="1:36" s="64" customFormat="1" x14ac:dyDescent="0.2">
      <c r="A93" s="63">
        <v>34</v>
      </c>
      <c r="B93" s="62" t="str">
        <f>'N207 50km'!A90</f>
        <v>Z46_B</v>
      </c>
      <c r="C93" s="62" t="str">
        <f>'N207 50km'!B90</f>
        <v>Zuidkade 46</v>
      </c>
      <c r="D93" s="62" t="str" cm="1">
        <f t="array" ref="D93:E93">_xlfn.TEXTSPLIT(C93," ")</f>
        <v>Zuidkade</v>
      </c>
      <c r="E93" s="62" t="str">
        <v>46</v>
      </c>
      <c r="F93" s="62"/>
      <c r="G93" s="62"/>
      <c r="H93" s="62" t="str">
        <f>VLOOKUP(C93,'ICT gegevens'!$A$6:$B$186,2,TRUE)</f>
        <v>2741JC</v>
      </c>
      <c r="I93" s="62" t="s">
        <v>29</v>
      </c>
      <c r="J93" s="62" t="str">
        <f>VLOOKUP(C93,'ICT gegevens'!$A$6:$F$186,6,TRUE)</f>
        <v>WDV01D2844</v>
      </c>
      <c r="K93" s="62" t="s">
        <v>30</v>
      </c>
      <c r="L93" s="63">
        <f>VLOOKUP(C93,'ICT gegevens'!$A$6:$G$186,7,TRUE)</f>
        <v>1953</v>
      </c>
      <c r="M93" s="62"/>
      <c r="N93" s="62" t="str">
        <f>VLOOKUP(C93,'ICT gegevens'!$A$6:$E$186,5,TRUE)</f>
        <v>Wonen</v>
      </c>
      <c r="Q93" s="63">
        <f>'N207 50km'!C90</f>
        <v>4.5</v>
      </c>
      <c r="R93" s="63">
        <f>IF('N207'!D90="--",6,'N207'!D90)</f>
        <v>58.1</v>
      </c>
      <c r="S93" s="63">
        <f t="shared" si="2"/>
        <v>58</v>
      </c>
      <c r="T93" s="63">
        <f t="shared" si="3"/>
        <v>5</v>
      </c>
      <c r="U93" s="63">
        <f>'overzicht alle wegen'!L91</f>
        <v>53</v>
      </c>
      <c r="V93" s="63">
        <v>53</v>
      </c>
      <c r="X93" s="62">
        <v>1</v>
      </c>
      <c r="Y93" s="62"/>
      <c r="Z93" s="62"/>
      <c r="AA93" s="62"/>
      <c r="AB93" s="62"/>
      <c r="AC93" s="62"/>
      <c r="AG93" s="62">
        <v>0</v>
      </c>
      <c r="AH93" s="32"/>
      <c r="AI93" s="32"/>
      <c r="AJ93" s="32"/>
    </row>
    <row r="94" spans="1:36" s="64" customFormat="1" x14ac:dyDescent="0.2">
      <c r="A94" s="63"/>
      <c r="B94" s="62" t="str">
        <f>'N207 50km'!A91</f>
        <v>Z46_A</v>
      </c>
      <c r="C94" s="62" t="str">
        <f>'N207 50km'!B91</f>
        <v>Zuidkade 46</v>
      </c>
      <c r="D94" s="62" t="str" cm="1">
        <f t="array" ref="D94:E94">_xlfn.TEXTSPLIT(C94," ")</f>
        <v>Zuidkade</v>
      </c>
      <c r="E94" s="62" t="str">
        <v>46</v>
      </c>
      <c r="F94" s="62"/>
      <c r="G94" s="62"/>
      <c r="H94" s="62" t="str">
        <f>VLOOKUP(C94,'ICT gegevens'!$A$6:$B$186,2,TRUE)</f>
        <v>2741JC</v>
      </c>
      <c r="I94" s="62" t="s">
        <v>29</v>
      </c>
      <c r="J94" s="62" t="str">
        <f>VLOOKUP(C94,'ICT gegevens'!$A$6:$F$186,6,TRUE)</f>
        <v>WDV01D2844</v>
      </c>
      <c r="K94" s="62" t="s">
        <v>30</v>
      </c>
      <c r="L94" s="63">
        <f>VLOOKUP(C94,'ICT gegevens'!$A$6:$G$186,7,TRUE)</f>
        <v>1953</v>
      </c>
      <c r="M94" s="62"/>
      <c r="N94" s="62" t="str">
        <f>VLOOKUP(C94,'ICT gegevens'!$A$6:$E$186,5,TRUE)</f>
        <v>Wonen</v>
      </c>
      <c r="Q94" s="63">
        <f>'N207 50km'!C91</f>
        <v>1.5</v>
      </c>
      <c r="R94" s="63">
        <f>IF('N207'!D91="--",6,'N207'!D91)</f>
        <v>56.9</v>
      </c>
      <c r="S94" s="63">
        <f t="shared" si="2"/>
        <v>57</v>
      </c>
      <c r="T94" s="63">
        <f t="shared" si="3"/>
        <v>5</v>
      </c>
      <c r="U94" s="63">
        <f>'overzicht alle wegen'!L92</f>
        <v>52</v>
      </c>
      <c r="V94" s="63"/>
      <c r="X94" s="62"/>
      <c r="Y94" s="62"/>
      <c r="Z94" s="62"/>
      <c r="AA94" s="62"/>
      <c r="AB94" s="62"/>
      <c r="AC94" s="62"/>
      <c r="AG94" s="62"/>
      <c r="AH94" s="32"/>
      <c r="AI94" s="32"/>
      <c r="AJ94" s="32"/>
    </row>
    <row r="95" spans="1:36" x14ac:dyDescent="0.2">
      <c r="A95" s="11">
        <v>35</v>
      </c>
      <c r="B95" s="12" t="str">
        <f>'N207 50km'!A92</f>
        <v>Z45_B</v>
      </c>
      <c r="C95" s="12" t="str">
        <f>'N207 50km'!B92</f>
        <v>Zuidkade 45</v>
      </c>
      <c r="D95" s="12" t="str" cm="1">
        <f t="array" ref="D95:E95">_xlfn.TEXTSPLIT(C95," ")</f>
        <v>Zuidkade</v>
      </c>
      <c r="E95" s="12" t="str">
        <v>45</v>
      </c>
      <c r="F95" s="12"/>
      <c r="G95" s="12"/>
      <c r="H95" s="12" t="str">
        <f>VLOOKUP(C95,'ICT gegevens'!$A$6:$B$186,2,TRUE)</f>
        <v>2741JC</v>
      </c>
      <c r="I95" s="12" t="s">
        <v>29</v>
      </c>
      <c r="J95" s="12" t="str">
        <f>VLOOKUP(C95,'ICT gegevens'!$A$6:$F$186,6,TRUE)</f>
        <v>WDV01D2843</v>
      </c>
      <c r="K95" s="12" t="s">
        <v>30</v>
      </c>
      <c r="L95" s="11">
        <f>VLOOKUP(C95,'ICT gegevens'!$A$6:$G$186,7,TRUE)</f>
        <v>1953</v>
      </c>
      <c r="M95" s="12"/>
      <c r="N95" s="12" t="str">
        <f>VLOOKUP(C95,'ICT gegevens'!$A$6:$E$186,5,TRUE)</f>
        <v>Wonen</v>
      </c>
      <c r="Q95" s="11">
        <f>'N207 50km'!C92</f>
        <v>4.5</v>
      </c>
      <c r="R95" s="11">
        <f>IF('N207'!D92="--",6,'N207'!D92)</f>
        <v>58.2</v>
      </c>
      <c r="S95" s="11">
        <f t="shared" si="2"/>
        <v>58</v>
      </c>
      <c r="T95" s="11">
        <f t="shared" si="3"/>
        <v>5</v>
      </c>
      <c r="U95" s="11">
        <f>'overzicht alle wegen'!L93</f>
        <v>53</v>
      </c>
      <c r="V95" s="11">
        <v>53</v>
      </c>
      <c r="X95" s="12">
        <v>1</v>
      </c>
      <c r="Y95" s="12"/>
      <c r="Z95" s="12"/>
      <c r="AA95" s="12"/>
      <c r="AB95" s="12"/>
      <c r="AC95" s="12"/>
      <c r="AG95" s="12">
        <v>0</v>
      </c>
    </row>
    <row r="96" spans="1:36" x14ac:dyDescent="0.2">
      <c r="A96" s="11"/>
      <c r="B96" s="12" t="str">
        <f>'N207 50km'!A93</f>
        <v>Z45_A</v>
      </c>
      <c r="C96" s="12" t="str">
        <f>'N207 50km'!B93</f>
        <v>Zuidkade 45</v>
      </c>
      <c r="D96" s="12" t="str" cm="1">
        <f t="array" ref="D96:E96">_xlfn.TEXTSPLIT(C96," ")</f>
        <v>Zuidkade</v>
      </c>
      <c r="E96" s="12" t="str">
        <v>45</v>
      </c>
      <c r="F96" s="12"/>
      <c r="G96" s="12"/>
      <c r="H96" s="12" t="str">
        <f>VLOOKUP(C96,'ICT gegevens'!$A$6:$B$186,2,TRUE)</f>
        <v>2741JC</v>
      </c>
      <c r="I96" s="12" t="s">
        <v>29</v>
      </c>
      <c r="J96" s="12" t="str">
        <f>VLOOKUP(C96,'ICT gegevens'!$A$6:$F$186,6,TRUE)</f>
        <v>WDV01D2843</v>
      </c>
      <c r="K96" s="12" t="s">
        <v>30</v>
      </c>
      <c r="L96" s="11">
        <f>VLOOKUP(C96,'ICT gegevens'!$A$6:$G$186,7,TRUE)</f>
        <v>1953</v>
      </c>
      <c r="M96" s="12"/>
      <c r="N96" s="12" t="str">
        <f>VLOOKUP(C96,'ICT gegevens'!$A$6:$E$186,5,TRUE)</f>
        <v>Wonen</v>
      </c>
      <c r="Q96" s="11">
        <f>'N207 50km'!C93</f>
        <v>1.5</v>
      </c>
      <c r="R96" s="11">
        <f>IF('N207'!D93="--",6,'N207'!D93)</f>
        <v>57</v>
      </c>
      <c r="S96" s="11">
        <f t="shared" si="2"/>
        <v>57</v>
      </c>
      <c r="T96" s="11">
        <f t="shared" si="3"/>
        <v>5</v>
      </c>
      <c r="U96" s="11">
        <f>'overzicht alle wegen'!L94</f>
        <v>52</v>
      </c>
      <c r="V96" s="11"/>
      <c r="X96" s="12"/>
      <c r="Y96" s="12"/>
      <c r="Z96" s="12"/>
      <c r="AA96" s="12"/>
      <c r="AB96" s="12"/>
      <c r="AC96" s="12"/>
      <c r="AG96" s="12"/>
    </row>
    <row r="97" spans="1:36" s="64" customFormat="1" x14ac:dyDescent="0.2">
      <c r="A97" s="63">
        <v>36</v>
      </c>
      <c r="B97" s="62" t="str">
        <f>'N207 50km'!A94</f>
        <v>Z44_C</v>
      </c>
      <c r="C97" s="62" t="str">
        <f>'N207 50km'!B94</f>
        <v>Zuidkade 44</v>
      </c>
      <c r="D97" s="62" t="str" cm="1">
        <f t="array" ref="D97:E97">_xlfn.TEXTSPLIT(C97," ")</f>
        <v>Zuidkade</v>
      </c>
      <c r="E97" s="62" t="str">
        <v>44</v>
      </c>
      <c r="F97" s="62"/>
      <c r="G97" s="62"/>
      <c r="H97" s="62" t="str">
        <f>VLOOKUP(C97,'ICT gegevens'!$A$6:$B$186,2,TRUE)</f>
        <v>2741JB</v>
      </c>
      <c r="I97" s="62" t="s">
        <v>29</v>
      </c>
      <c r="J97" s="62" t="str">
        <f>VLOOKUP(C97,'ICT gegevens'!$A$6:$F$186,6,TRUE)</f>
        <v>WDV01D2170</v>
      </c>
      <c r="K97" s="62" t="s">
        <v>30</v>
      </c>
      <c r="L97" s="63">
        <f>VLOOKUP(C97,'ICT gegevens'!$A$6:$G$186,7,TRUE)</f>
        <v>1975</v>
      </c>
      <c r="M97" s="62"/>
      <c r="N97" s="62" t="str">
        <f>VLOOKUP(C97,'ICT gegevens'!$A$6:$E$186,5,TRUE)</f>
        <v>Wonen</v>
      </c>
      <c r="Q97" s="63">
        <f>'N207 50km'!C94</f>
        <v>7.5</v>
      </c>
      <c r="R97" s="63">
        <f>IF('N207'!D94="--",6,'N207'!D94)</f>
        <v>58.8</v>
      </c>
      <c r="S97" s="63">
        <f t="shared" si="2"/>
        <v>59</v>
      </c>
      <c r="T97" s="63">
        <f t="shared" si="3"/>
        <v>5</v>
      </c>
      <c r="U97" s="63">
        <f>'overzicht alle wegen'!L95</f>
        <v>54</v>
      </c>
      <c r="V97" s="63">
        <v>54</v>
      </c>
      <c r="X97" s="62">
        <v>1</v>
      </c>
      <c r="Y97" s="62"/>
      <c r="Z97" s="62"/>
      <c r="AA97" s="62"/>
      <c r="AB97" s="62"/>
      <c r="AC97" s="62"/>
      <c r="AG97" s="62">
        <v>0</v>
      </c>
      <c r="AH97" s="32"/>
      <c r="AI97" s="32"/>
      <c r="AJ97" s="32"/>
    </row>
    <row r="98" spans="1:36" s="64" customFormat="1" x14ac:dyDescent="0.2">
      <c r="A98" s="63"/>
      <c r="B98" s="62" t="str">
        <f>'N207 50km'!A95</f>
        <v>Z44_B</v>
      </c>
      <c r="C98" s="62" t="str">
        <f>'N207 50km'!B95</f>
        <v>Zuidkade 44</v>
      </c>
      <c r="D98" s="62" t="str" cm="1">
        <f t="array" ref="D98:E98">_xlfn.TEXTSPLIT(C98," ")</f>
        <v>Zuidkade</v>
      </c>
      <c r="E98" s="62" t="str">
        <v>44</v>
      </c>
      <c r="F98" s="62"/>
      <c r="G98" s="62"/>
      <c r="H98" s="62" t="str">
        <f>VLOOKUP(C98,'ICT gegevens'!$A$6:$B$186,2,TRUE)</f>
        <v>2741JB</v>
      </c>
      <c r="I98" s="62" t="s">
        <v>29</v>
      </c>
      <c r="J98" s="62" t="str">
        <f>VLOOKUP(C98,'ICT gegevens'!$A$6:$F$186,6,TRUE)</f>
        <v>WDV01D2170</v>
      </c>
      <c r="K98" s="62" t="s">
        <v>30</v>
      </c>
      <c r="L98" s="63">
        <f>VLOOKUP(C98,'ICT gegevens'!$A$6:$G$186,7,TRUE)</f>
        <v>1975</v>
      </c>
      <c r="M98" s="62"/>
      <c r="N98" s="62" t="str">
        <f>VLOOKUP(C98,'ICT gegevens'!$A$6:$E$186,5,TRUE)</f>
        <v>Wonen</v>
      </c>
      <c r="Q98" s="63">
        <f>'N207 50km'!C95</f>
        <v>4.5</v>
      </c>
      <c r="R98" s="63">
        <f>IF('N207'!D95="--",6,'N207'!D95)</f>
        <v>58</v>
      </c>
      <c r="S98" s="63">
        <f t="shared" si="2"/>
        <v>58</v>
      </c>
      <c r="T98" s="63">
        <f t="shared" si="3"/>
        <v>5</v>
      </c>
      <c r="U98" s="63">
        <f>'overzicht alle wegen'!L96</f>
        <v>53</v>
      </c>
      <c r="V98" s="63"/>
      <c r="X98" s="62"/>
      <c r="Y98" s="62"/>
      <c r="Z98" s="62"/>
      <c r="AA98" s="62"/>
      <c r="AB98" s="62"/>
      <c r="AC98" s="62"/>
      <c r="AG98" s="62"/>
      <c r="AH98" s="32"/>
      <c r="AI98" s="32"/>
      <c r="AJ98" s="32"/>
    </row>
    <row r="99" spans="1:36" s="64" customFormat="1" x14ac:dyDescent="0.2">
      <c r="A99" s="63"/>
      <c r="B99" s="62" t="str">
        <f>'N207 50km'!A96</f>
        <v>Z44_A</v>
      </c>
      <c r="C99" s="62" t="str">
        <f>'N207 50km'!B96</f>
        <v>Zuidkade 44</v>
      </c>
      <c r="D99" s="62" t="str" cm="1">
        <f t="array" ref="D99:E99">_xlfn.TEXTSPLIT(C99," ")</f>
        <v>Zuidkade</v>
      </c>
      <c r="E99" s="62" t="str">
        <v>44</v>
      </c>
      <c r="F99" s="62"/>
      <c r="G99" s="62"/>
      <c r="H99" s="62" t="str">
        <f>VLOOKUP(C99,'ICT gegevens'!$A$6:$B$186,2,TRUE)</f>
        <v>2741JB</v>
      </c>
      <c r="I99" s="62" t="s">
        <v>29</v>
      </c>
      <c r="J99" s="62" t="str">
        <f>VLOOKUP(C99,'ICT gegevens'!$A$6:$F$186,6,TRUE)</f>
        <v>WDV01D2170</v>
      </c>
      <c r="K99" s="62" t="s">
        <v>30</v>
      </c>
      <c r="L99" s="63">
        <f>VLOOKUP(C99,'ICT gegevens'!$A$6:$G$186,7,TRUE)</f>
        <v>1975</v>
      </c>
      <c r="M99" s="62"/>
      <c r="N99" s="62" t="str">
        <f>VLOOKUP(C99,'ICT gegevens'!$A$6:$E$186,5,TRUE)</f>
        <v>Wonen</v>
      </c>
      <c r="Q99" s="63">
        <f>'N207 50km'!C96</f>
        <v>1.5</v>
      </c>
      <c r="R99" s="63">
        <f>IF('N207'!D96="--",6,'N207'!D96)</f>
        <v>56.9</v>
      </c>
      <c r="S99" s="63">
        <f t="shared" si="2"/>
        <v>57</v>
      </c>
      <c r="T99" s="63">
        <f t="shared" si="3"/>
        <v>5</v>
      </c>
      <c r="U99" s="63">
        <f>'overzicht alle wegen'!L97</f>
        <v>52</v>
      </c>
      <c r="V99" s="63"/>
      <c r="X99" s="62"/>
      <c r="Y99" s="62"/>
      <c r="Z99" s="62"/>
      <c r="AA99" s="62"/>
      <c r="AB99" s="62"/>
      <c r="AC99" s="62"/>
      <c r="AG99" s="62"/>
      <c r="AH99" s="32"/>
      <c r="AI99" s="32"/>
      <c r="AJ99" s="32"/>
    </row>
    <row r="100" spans="1:36" x14ac:dyDescent="0.2">
      <c r="A100" s="11">
        <v>37</v>
      </c>
      <c r="B100" s="12" t="str">
        <f>'N207 50km'!A97</f>
        <v>Z43_C</v>
      </c>
      <c r="C100" s="12" t="str">
        <f>'N207 50km'!B97</f>
        <v>Zuidkade 43</v>
      </c>
      <c r="D100" s="12" t="str" cm="1">
        <f t="array" ref="D100:E100">_xlfn.TEXTSPLIT(C100," ")</f>
        <v>Zuidkade</v>
      </c>
      <c r="E100" s="12" t="str">
        <v>43</v>
      </c>
      <c r="F100" s="12"/>
      <c r="G100" s="12"/>
      <c r="H100" s="12" t="str">
        <f>VLOOKUP(C100,'ICT gegevens'!$A$6:$B$186,2,TRUE)</f>
        <v>2741JB</v>
      </c>
      <c r="I100" s="12" t="s">
        <v>29</v>
      </c>
      <c r="J100" s="12" t="str">
        <f>VLOOKUP(C100,'ICT gegevens'!$A$6:$F$186,6,TRUE)</f>
        <v>WDV01D2169</v>
      </c>
      <c r="K100" s="12" t="s">
        <v>30</v>
      </c>
      <c r="L100" s="11">
        <f>VLOOKUP(C100,'ICT gegevens'!$A$6:$G$186,7,TRUE)</f>
        <v>1975</v>
      </c>
      <c r="M100" s="12"/>
      <c r="N100" s="12" t="str">
        <f>VLOOKUP(C100,'ICT gegevens'!$A$6:$E$186,5,TRUE)</f>
        <v>Wonen</v>
      </c>
      <c r="Q100" s="11">
        <f>'N207 50km'!C97</f>
        <v>7.5</v>
      </c>
      <c r="R100" s="11">
        <f>IF('N207'!D97="--",6,'N207'!D97)</f>
        <v>58.7</v>
      </c>
      <c r="S100" s="11">
        <f t="shared" si="2"/>
        <v>59</v>
      </c>
      <c r="T100" s="11">
        <f t="shared" si="3"/>
        <v>5</v>
      </c>
      <c r="U100" s="11">
        <f>'overzicht alle wegen'!L98</f>
        <v>54</v>
      </c>
      <c r="V100" s="11">
        <v>54</v>
      </c>
      <c r="X100" s="12">
        <v>1</v>
      </c>
      <c r="Y100" s="12"/>
      <c r="Z100" s="12"/>
      <c r="AA100" s="12"/>
      <c r="AB100" s="12"/>
      <c r="AC100" s="12"/>
      <c r="AG100" s="12">
        <v>0</v>
      </c>
    </row>
    <row r="101" spans="1:36" x14ac:dyDescent="0.2">
      <c r="A101" s="11"/>
      <c r="B101" s="12" t="str">
        <f>'N207 50km'!A98</f>
        <v>Z43_B</v>
      </c>
      <c r="C101" s="12" t="str">
        <f>'N207 50km'!B98</f>
        <v>Zuidkade 43</v>
      </c>
      <c r="D101" s="12" t="str" cm="1">
        <f t="array" ref="D101:E101">_xlfn.TEXTSPLIT(C101," ")</f>
        <v>Zuidkade</v>
      </c>
      <c r="E101" s="12" t="str">
        <v>43</v>
      </c>
      <c r="F101" s="12"/>
      <c r="G101" s="12"/>
      <c r="H101" s="12" t="str">
        <f>VLOOKUP(C101,'ICT gegevens'!$A$6:$B$186,2,TRUE)</f>
        <v>2741JB</v>
      </c>
      <c r="I101" s="12" t="s">
        <v>29</v>
      </c>
      <c r="J101" s="12" t="str">
        <f>VLOOKUP(C101,'ICT gegevens'!$A$6:$F$186,6,TRUE)</f>
        <v>WDV01D2169</v>
      </c>
      <c r="K101" s="12" t="s">
        <v>30</v>
      </c>
      <c r="L101" s="11">
        <f>VLOOKUP(C101,'ICT gegevens'!$A$6:$G$186,7,TRUE)</f>
        <v>1975</v>
      </c>
      <c r="M101" s="12"/>
      <c r="N101" s="12" t="str">
        <f>VLOOKUP(C101,'ICT gegevens'!$A$6:$E$186,5,TRUE)</f>
        <v>Wonen</v>
      </c>
      <c r="Q101" s="11">
        <f>'N207 50km'!C98</f>
        <v>4.5</v>
      </c>
      <c r="R101" s="11">
        <f>IF('N207'!D98="--",6,'N207'!D98)</f>
        <v>57.9</v>
      </c>
      <c r="S101" s="11">
        <f t="shared" si="2"/>
        <v>58</v>
      </c>
      <c r="T101" s="11">
        <f t="shared" si="3"/>
        <v>5</v>
      </c>
      <c r="U101" s="11">
        <f>'overzicht alle wegen'!L99</f>
        <v>53</v>
      </c>
      <c r="V101" s="11"/>
      <c r="X101" s="12"/>
      <c r="Y101" s="12"/>
      <c r="Z101" s="12"/>
      <c r="AA101" s="12"/>
      <c r="AB101" s="12"/>
      <c r="AC101" s="12"/>
      <c r="AG101" s="12"/>
    </row>
    <row r="102" spans="1:36" x14ac:dyDescent="0.2">
      <c r="A102" s="11"/>
      <c r="B102" s="12" t="str">
        <f>'N207 50km'!A99</f>
        <v>Z43_A</v>
      </c>
      <c r="C102" s="12" t="str">
        <f>'N207 50km'!B99</f>
        <v>Zuidkade 43</v>
      </c>
      <c r="D102" s="12" t="str" cm="1">
        <f t="array" ref="D102:E102">_xlfn.TEXTSPLIT(C102," ")</f>
        <v>Zuidkade</v>
      </c>
      <c r="E102" s="12" t="str">
        <v>43</v>
      </c>
      <c r="F102" s="12"/>
      <c r="G102" s="12"/>
      <c r="H102" s="12" t="str">
        <f>VLOOKUP(C102,'ICT gegevens'!$A$6:$B$186,2,TRUE)</f>
        <v>2741JB</v>
      </c>
      <c r="I102" s="12" t="s">
        <v>29</v>
      </c>
      <c r="J102" s="12" t="str">
        <f>VLOOKUP(C102,'ICT gegevens'!$A$6:$F$186,6,TRUE)</f>
        <v>WDV01D2169</v>
      </c>
      <c r="K102" s="12" t="s">
        <v>30</v>
      </c>
      <c r="L102" s="11">
        <f>VLOOKUP(C102,'ICT gegevens'!$A$6:$G$186,7,TRUE)</f>
        <v>1975</v>
      </c>
      <c r="M102" s="12"/>
      <c r="N102" s="12" t="str">
        <f>VLOOKUP(C102,'ICT gegevens'!$A$6:$E$186,5,TRUE)</f>
        <v>Wonen</v>
      </c>
      <c r="Q102" s="11">
        <f>'N207 50km'!C99</f>
        <v>1.5</v>
      </c>
      <c r="R102" s="11">
        <f>IF('N207'!D99="--",6,'N207'!D99)</f>
        <v>56.7</v>
      </c>
      <c r="S102" s="11">
        <f t="shared" si="2"/>
        <v>57</v>
      </c>
      <c r="T102" s="11">
        <f t="shared" si="3"/>
        <v>5</v>
      </c>
      <c r="U102" s="11">
        <f>'overzicht alle wegen'!L100</f>
        <v>52</v>
      </c>
      <c r="V102" s="11"/>
      <c r="X102" s="12"/>
      <c r="Y102" s="12"/>
      <c r="Z102" s="12"/>
      <c r="AA102" s="12"/>
      <c r="AB102" s="12"/>
      <c r="AC102" s="12"/>
      <c r="AG102" s="12"/>
    </row>
    <row r="103" spans="1:36" s="64" customFormat="1" x14ac:dyDescent="0.2">
      <c r="A103" s="63">
        <v>38</v>
      </c>
      <c r="B103" s="62" t="str">
        <f>'N207 50km'!A100</f>
        <v>Z42_C</v>
      </c>
      <c r="C103" s="62" t="str">
        <f>'N207 50km'!B100</f>
        <v>Zuidkade 42</v>
      </c>
      <c r="D103" s="62" t="str" cm="1">
        <f t="array" ref="D103:E103">_xlfn.TEXTSPLIT(C103," ")</f>
        <v>Zuidkade</v>
      </c>
      <c r="E103" s="62" t="str">
        <v>42</v>
      </c>
      <c r="F103" s="62"/>
      <c r="G103" s="62"/>
      <c r="H103" s="62" t="str">
        <f>VLOOKUP(C103,'ICT gegevens'!$A$6:$B$186,2,TRUE)</f>
        <v>2741JB</v>
      </c>
      <c r="I103" s="62" t="s">
        <v>29</v>
      </c>
      <c r="J103" s="62" t="str">
        <f>VLOOKUP(C103,'ICT gegevens'!$A$6:$F$186,6,TRUE)</f>
        <v>WDV01D2168</v>
      </c>
      <c r="K103" s="62" t="s">
        <v>30</v>
      </c>
      <c r="L103" s="63">
        <f>VLOOKUP(C103,'ICT gegevens'!$A$6:$G$186,7,TRUE)</f>
        <v>1975</v>
      </c>
      <c r="M103" s="62"/>
      <c r="N103" s="62" t="str">
        <f>VLOOKUP(C103,'ICT gegevens'!$A$6:$E$186,5,TRUE)</f>
        <v>Wonen</v>
      </c>
      <c r="Q103" s="63">
        <f>'N207 50km'!C100</f>
        <v>7.5</v>
      </c>
      <c r="R103" s="63">
        <f>IF('N207'!D100="--",6,'N207'!D100)</f>
        <v>58.7</v>
      </c>
      <c r="S103" s="63">
        <f t="shared" si="2"/>
        <v>59</v>
      </c>
      <c r="T103" s="63">
        <f t="shared" si="3"/>
        <v>5</v>
      </c>
      <c r="U103" s="63">
        <f>'overzicht alle wegen'!L101</f>
        <v>54</v>
      </c>
      <c r="V103" s="63">
        <v>54</v>
      </c>
      <c r="X103" s="62">
        <v>1</v>
      </c>
      <c r="Y103" s="62"/>
      <c r="Z103" s="62"/>
      <c r="AA103" s="62"/>
      <c r="AB103" s="62"/>
      <c r="AC103" s="62"/>
      <c r="AG103" s="62">
        <v>0</v>
      </c>
      <c r="AH103" s="32"/>
      <c r="AI103" s="32"/>
      <c r="AJ103" s="32"/>
    </row>
    <row r="104" spans="1:36" s="64" customFormat="1" x14ac:dyDescent="0.2">
      <c r="A104" s="63"/>
      <c r="B104" s="62" t="str">
        <f>'N207 50km'!A101</f>
        <v>Z42_B</v>
      </c>
      <c r="C104" s="62" t="str">
        <f>'N207 50km'!B101</f>
        <v>Zuidkade 42</v>
      </c>
      <c r="D104" s="62" t="str" cm="1">
        <f t="array" ref="D104:E104">_xlfn.TEXTSPLIT(C104," ")</f>
        <v>Zuidkade</v>
      </c>
      <c r="E104" s="62" t="str">
        <v>42</v>
      </c>
      <c r="F104" s="62"/>
      <c r="G104" s="62"/>
      <c r="H104" s="62" t="str">
        <f>VLOOKUP(C104,'ICT gegevens'!$A$6:$B$186,2,TRUE)</f>
        <v>2741JB</v>
      </c>
      <c r="I104" s="62" t="s">
        <v>29</v>
      </c>
      <c r="J104" s="62" t="str">
        <f>VLOOKUP(C104,'ICT gegevens'!$A$6:$F$186,6,TRUE)</f>
        <v>WDV01D2168</v>
      </c>
      <c r="K104" s="62" t="s">
        <v>30</v>
      </c>
      <c r="L104" s="63">
        <f>VLOOKUP(C104,'ICT gegevens'!$A$6:$G$186,7,TRUE)</f>
        <v>1975</v>
      </c>
      <c r="M104" s="62"/>
      <c r="N104" s="62" t="str">
        <f>VLOOKUP(C104,'ICT gegevens'!$A$6:$E$186,5,TRUE)</f>
        <v>Wonen</v>
      </c>
      <c r="Q104" s="63">
        <f>'N207 50km'!C101</f>
        <v>4.5</v>
      </c>
      <c r="R104" s="63">
        <f>IF('N207'!D101="--",6,'N207'!D101)</f>
        <v>57.9</v>
      </c>
      <c r="S104" s="63">
        <f t="shared" si="2"/>
        <v>58</v>
      </c>
      <c r="T104" s="63">
        <f t="shared" si="3"/>
        <v>5</v>
      </c>
      <c r="U104" s="63">
        <f>'overzicht alle wegen'!L102</f>
        <v>53</v>
      </c>
      <c r="V104" s="63"/>
      <c r="X104" s="62"/>
      <c r="Y104" s="62"/>
      <c r="Z104" s="62"/>
      <c r="AA104" s="62"/>
      <c r="AB104" s="62"/>
      <c r="AC104" s="62"/>
      <c r="AG104" s="62"/>
      <c r="AH104" s="32"/>
      <c r="AI104" s="32"/>
      <c r="AJ104" s="32"/>
    </row>
    <row r="105" spans="1:36" s="64" customFormat="1" x14ac:dyDescent="0.2">
      <c r="A105" s="63"/>
      <c r="B105" s="62" t="str">
        <f>'N207 50km'!A102</f>
        <v>Z42_A</v>
      </c>
      <c r="C105" s="62" t="str">
        <f>'N207 50km'!B102</f>
        <v>Zuidkade 42</v>
      </c>
      <c r="D105" s="62" t="str" cm="1">
        <f t="array" ref="D105:E105">_xlfn.TEXTSPLIT(C105," ")</f>
        <v>Zuidkade</v>
      </c>
      <c r="E105" s="62" t="str">
        <v>42</v>
      </c>
      <c r="F105" s="62"/>
      <c r="G105" s="62"/>
      <c r="H105" s="62" t="str">
        <f>VLOOKUP(C105,'ICT gegevens'!$A$6:$B$186,2,TRUE)</f>
        <v>2741JB</v>
      </c>
      <c r="I105" s="62" t="s">
        <v>29</v>
      </c>
      <c r="J105" s="62" t="str">
        <f>VLOOKUP(C105,'ICT gegevens'!$A$6:$F$186,6,TRUE)</f>
        <v>WDV01D2168</v>
      </c>
      <c r="K105" s="62" t="s">
        <v>30</v>
      </c>
      <c r="L105" s="63">
        <f>VLOOKUP(C105,'ICT gegevens'!$A$6:$G$186,7,TRUE)</f>
        <v>1975</v>
      </c>
      <c r="M105" s="62"/>
      <c r="N105" s="62" t="str">
        <f>VLOOKUP(C105,'ICT gegevens'!$A$6:$E$186,5,TRUE)</f>
        <v>Wonen</v>
      </c>
      <c r="Q105" s="63">
        <f>'N207 50km'!C102</f>
        <v>1.5</v>
      </c>
      <c r="R105" s="63">
        <f>IF('N207'!D102="--",6,'N207'!D102)</f>
        <v>56.8</v>
      </c>
      <c r="S105" s="63">
        <f t="shared" si="2"/>
        <v>57</v>
      </c>
      <c r="T105" s="63">
        <f t="shared" si="3"/>
        <v>5</v>
      </c>
      <c r="U105" s="63">
        <f>'overzicht alle wegen'!L103</f>
        <v>52</v>
      </c>
      <c r="V105" s="63"/>
      <c r="X105" s="62"/>
      <c r="Y105" s="62"/>
      <c r="Z105" s="62"/>
      <c r="AA105" s="62"/>
      <c r="AB105" s="62"/>
      <c r="AC105" s="62"/>
      <c r="AG105" s="62"/>
      <c r="AH105" s="32"/>
      <c r="AI105" s="32"/>
      <c r="AJ105" s="32"/>
    </row>
    <row r="106" spans="1:36" x14ac:dyDescent="0.2">
      <c r="A106" s="11">
        <v>39</v>
      </c>
      <c r="B106" s="12" t="str">
        <f>'N207 50km'!A103</f>
        <v>Z41_C</v>
      </c>
      <c r="C106" s="12" t="str">
        <f>'N207 50km'!B103</f>
        <v>Zuidkade 41</v>
      </c>
      <c r="D106" s="12" t="str" cm="1">
        <f t="array" ref="D106:E106">_xlfn.TEXTSPLIT(C106," ")</f>
        <v>Zuidkade</v>
      </c>
      <c r="E106" s="12" t="str">
        <v>41</v>
      </c>
      <c r="F106" s="12"/>
      <c r="G106" s="12"/>
      <c r="H106" s="12" t="str">
        <f>VLOOKUP(C106,'ICT gegevens'!$A$6:$B$186,2,TRUE)</f>
        <v>2741JB</v>
      </c>
      <c r="I106" s="12" t="s">
        <v>29</v>
      </c>
      <c r="J106" s="12" t="str">
        <f>VLOOKUP(C106,'ICT gegevens'!$A$6:$F$186,6,TRUE)</f>
        <v>WDV01D2167</v>
      </c>
      <c r="K106" s="12" t="s">
        <v>30</v>
      </c>
      <c r="L106" s="11">
        <f>VLOOKUP(C106,'ICT gegevens'!$A$6:$G$186,7,TRUE)</f>
        <v>1975</v>
      </c>
      <c r="M106" s="12"/>
      <c r="N106" s="12" t="str">
        <f>VLOOKUP(C106,'ICT gegevens'!$A$6:$E$186,5,TRUE)</f>
        <v>Wonen</v>
      </c>
      <c r="Q106" s="11">
        <f>'N207 50km'!C103</f>
        <v>7.5</v>
      </c>
      <c r="R106" s="11">
        <f>IF('N207'!D103="--",6,'N207'!D103)</f>
        <v>58.7</v>
      </c>
      <c r="S106" s="11">
        <f t="shared" si="2"/>
        <v>59</v>
      </c>
      <c r="T106" s="11">
        <f t="shared" si="3"/>
        <v>5</v>
      </c>
      <c r="U106" s="11">
        <f>'overzicht alle wegen'!L104</f>
        <v>54</v>
      </c>
      <c r="V106" s="11">
        <v>54</v>
      </c>
      <c r="X106" s="12">
        <v>1</v>
      </c>
      <c r="Y106" s="12"/>
      <c r="Z106" s="12"/>
      <c r="AA106" s="12"/>
      <c r="AB106" s="12"/>
      <c r="AC106" s="12"/>
      <c r="AG106" s="12">
        <v>0</v>
      </c>
    </row>
    <row r="107" spans="1:36" x14ac:dyDescent="0.2">
      <c r="A107" s="11"/>
      <c r="B107" s="12" t="str">
        <f>'N207 50km'!A104</f>
        <v>Z41_B</v>
      </c>
      <c r="C107" s="12" t="str">
        <f>'N207 50km'!B104</f>
        <v>Zuidkade 41</v>
      </c>
      <c r="D107" s="12" t="str" cm="1">
        <f t="array" ref="D107:E107">_xlfn.TEXTSPLIT(C107," ")</f>
        <v>Zuidkade</v>
      </c>
      <c r="E107" s="12" t="str">
        <v>41</v>
      </c>
      <c r="F107" s="12"/>
      <c r="G107" s="12"/>
      <c r="H107" s="12" t="str">
        <f>VLOOKUP(C107,'ICT gegevens'!$A$6:$B$186,2,TRUE)</f>
        <v>2741JB</v>
      </c>
      <c r="I107" s="12" t="s">
        <v>29</v>
      </c>
      <c r="J107" s="12" t="str">
        <f>VLOOKUP(C107,'ICT gegevens'!$A$6:$F$186,6,TRUE)</f>
        <v>WDV01D2167</v>
      </c>
      <c r="K107" s="12" t="s">
        <v>30</v>
      </c>
      <c r="L107" s="11">
        <f>VLOOKUP(C107,'ICT gegevens'!$A$6:$G$186,7,TRUE)</f>
        <v>1975</v>
      </c>
      <c r="M107" s="12"/>
      <c r="N107" s="12" t="str">
        <f>VLOOKUP(C107,'ICT gegevens'!$A$6:$E$186,5,TRUE)</f>
        <v>Wonen</v>
      </c>
      <c r="Q107" s="11">
        <f>'N207 50km'!C104</f>
        <v>4.5</v>
      </c>
      <c r="R107" s="11">
        <f>IF('N207'!D104="--",6,'N207'!D104)</f>
        <v>57.9</v>
      </c>
      <c r="S107" s="11">
        <f t="shared" si="2"/>
        <v>58</v>
      </c>
      <c r="T107" s="11">
        <f t="shared" si="3"/>
        <v>5</v>
      </c>
      <c r="U107" s="11">
        <f>'overzicht alle wegen'!L105</f>
        <v>53</v>
      </c>
      <c r="V107" s="11"/>
      <c r="X107" s="12"/>
      <c r="Y107" s="12"/>
      <c r="Z107" s="12"/>
      <c r="AA107" s="12"/>
      <c r="AB107" s="12"/>
      <c r="AC107" s="12"/>
      <c r="AG107" s="12"/>
    </row>
    <row r="108" spans="1:36" x14ac:dyDescent="0.2">
      <c r="A108" s="11"/>
      <c r="B108" s="12" t="str">
        <f>'N207 50km'!A105</f>
        <v>Z41_A</v>
      </c>
      <c r="C108" s="12" t="str">
        <f>'N207 50km'!B105</f>
        <v>Zuidkade 41</v>
      </c>
      <c r="D108" s="12" t="str" cm="1">
        <f t="array" ref="D108:E108">_xlfn.TEXTSPLIT(C108," ")</f>
        <v>Zuidkade</v>
      </c>
      <c r="E108" s="12" t="str">
        <v>41</v>
      </c>
      <c r="F108" s="12"/>
      <c r="G108" s="12"/>
      <c r="H108" s="12" t="str">
        <f>VLOOKUP(C108,'ICT gegevens'!$A$6:$B$186,2,TRUE)</f>
        <v>2741JB</v>
      </c>
      <c r="I108" s="12" t="s">
        <v>29</v>
      </c>
      <c r="J108" s="12" t="str">
        <f>VLOOKUP(C108,'ICT gegevens'!$A$6:$F$186,6,TRUE)</f>
        <v>WDV01D2167</v>
      </c>
      <c r="K108" s="12" t="s">
        <v>30</v>
      </c>
      <c r="L108" s="11">
        <f>VLOOKUP(C108,'ICT gegevens'!$A$6:$G$186,7,TRUE)</f>
        <v>1975</v>
      </c>
      <c r="M108" s="12"/>
      <c r="N108" s="12" t="str">
        <f>VLOOKUP(C108,'ICT gegevens'!$A$6:$E$186,5,TRUE)</f>
        <v>Wonen</v>
      </c>
      <c r="Q108" s="11">
        <f>'N207 50km'!C105</f>
        <v>1.5</v>
      </c>
      <c r="R108" s="11">
        <f>IF('N207'!D105="--",6,'N207'!D105)</f>
        <v>56.8</v>
      </c>
      <c r="S108" s="11">
        <f t="shared" si="2"/>
        <v>57</v>
      </c>
      <c r="T108" s="11">
        <f t="shared" si="3"/>
        <v>5</v>
      </c>
      <c r="U108" s="11">
        <f>'overzicht alle wegen'!L106</f>
        <v>52</v>
      </c>
      <c r="V108" s="11"/>
      <c r="X108" s="12"/>
      <c r="Y108" s="12"/>
      <c r="Z108" s="12"/>
      <c r="AA108" s="12"/>
      <c r="AB108" s="12"/>
      <c r="AC108" s="12"/>
      <c r="AG108" s="12"/>
    </row>
    <row r="109" spans="1:36" s="64" customFormat="1" x14ac:dyDescent="0.2">
      <c r="A109" s="63">
        <v>40</v>
      </c>
      <c r="B109" s="62" t="str">
        <f>'N207 50km'!A106</f>
        <v>Z40_C</v>
      </c>
      <c r="C109" s="62" t="str">
        <f>'N207 50km'!B106</f>
        <v>Zuidkade 40</v>
      </c>
      <c r="D109" s="62" t="str" cm="1">
        <f t="array" ref="D109:E109">_xlfn.TEXTSPLIT(C109," ")</f>
        <v>Zuidkade</v>
      </c>
      <c r="E109" s="62" t="str">
        <v>40</v>
      </c>
      <c r="F109" s="62"/>
      <c r="G109" s="62"/>
      <c r="H109" s="62" t="str">
        <f>VLOOKUP(C109,'ICT gegevens'!$A$6:$B$186,2,TRUE)</f>
        <v>2741JB</v>
      </c>
      <c r="I109" s="62" t="s">
        <v>29</v>
      </c>
      <c r="J109" s="62" t="str">
        <f>VLOOKUP(C109,'ICT gegevens'!$A$6:$F$186,6,TRUE)</f>
        <v>WDV01D2166</v>
      </c>
      <c r="K109" s="62" t="s">
        <v>30</v>
      </c>
      <c r="L109" s="63">
        <f>VLOOKUP(C109,'ICT gegevens'!$A$6:$G$186,7,TRUE)</f>
        <v>1975</v>
      </c>
      <c r="M109" s="62"/>
      <c r="N109" s="62" t="str">
        <f>VLOOKUP(C109,'ICT gegevens'!$A$6:$E$186,5,TRUE)</f>
        <v>Wonen</v>
      </c>
      <c r="Q109" s="63">
        <f>'N207 50km'!C106</f>
        <v>7.5</v>
      </c>
      <c r="R109" s="63">
        <f>IF('N207'!D106="--",6,'N207'!D106)</f>
        <v>58.7</v>
      </c>
      <c r="S109" s="63">
        <f t="shared" si="2"/>
        <v>59</v>
      </c>
      <c r="T109" s="63">
        <f t="shared" si="3"/>
        <v>5</v>
      </c>
      <c r="U109" s="63">
        <f>'overzicht alle wegen'!L107</f>
        <v>54</v>
      </c>
      <c r="V109" s="63">
        <v>54</v>
      </c>
      <c r="X109" s="62">
        <v>1</v>
      </c>
      <c r="Y109" s="62"/>
      <c r="Z109" s="62"/>
      <c r="AA109" s="62"/>
      <c r="AB109" s="62"/>
      <c r="AC109" s="62"/>
      <c r="AG109" s="62">
        <v>0</v>
      </c>
      <c r="AH109" s="32"/>
      <c r="AI109" s="32"/>
      <c r="AJ109" s="32"/>
    </row>
    <row r="110" spans="1:36" s="64" customFormat="1" x14ac:dyDescent="0.2">
      <c r="A110" s="63"/>
      <c r="B110" s="62" t="str">
        <f>'N207 50km'!A107</f>
        <v>Z40_B</v>
      </c>
      <c r="C110" s="62" t="str">
        <f>'N207 50km'!B107</f>
        <v>Zuidkade 40</v>
      </c>
      <c r="D110" s="62" t="str" cm="1">
        <f t="array" ref="D110:E110">_xlfn.TEXTSPLIT(C110," ")</f>
        <v>Zuidkade</v>
      </c>
      <c r="E110" s="62" t="str">
        <v>40</v>
      </c>
      <c r="F110" s="62"/>
      <c r="G110" s="62"/>
      <c r="H110" s="62" t="str">
        <f>VLOOKUP(C110,'ICT gegevens'!$A$6:$B$186,2,TRUE)</f>
        <v>2741JB</v>
      </c>
      <c r="I110" s="62" t="s">
        <v>29</v>
      </c>
      <c r="J110" s="62" t="str">
        <f>VLOOKUP(C110,'ICT gegevens'!$A$6:$F$186,6,TRUE)</f>
        <v>WDV01D2166</v>
      </c>
      <c r="K110" s="62" t="s">
        <v>30</v>
      </c>
      <c r="L110" s="63">
        <f>VLOOKUP(C110,'ICT gegevens'!$A$6:$G$186,7,TRUE)</f>
        <v>1975</v>
      </c>
      <c r="M110" s="62"/>
      <c r="N110" s="62" t="str">
        <f>VLOOKUP(C110,'ICT gegevens'!$A$6:$E$186,5,TRUE)</f>
        <v>Wonen</v>
      </c>
      <c r="Q110" s="63">
        <f>'N207 50km'!C107</f>
        <v>4.5</v>
      </c>
      <c r="R110" s="63">
        <f>IF('N207'!D107="--",6,'N207'!D107)</f>
        <v>57.9</v>
      </c>
      <c r="S110" s="63">
        <f t="shared" si="2"/>
        <v>58</v>
      </c>
      <c r="T110" s="63">
        <f t="shared" si="3"/>
        <v>5</v>
      </c>
      <c r="U110" s="63">
        <f>'overzicht alle wegen'!L108</f>
        <v>53</v>
      </c>
      <c r="V110" s="63"/>
      <c r="X110" s="62"/>
      <c r="Y110" s="62"/>
      <c r="Z110" s="62"/>
      <c r="AA110" s="62"/>
      <c r="AB110" s="62"/>
      <c r="AC110" s="62"/>
      <c r="AG110" s="62"/>
      <c r="AH110" s="32"/>
      <c r="AI110" s="32"/>
      <c r="AJ110" s="32"/>
    </row>
    <row r="111" spans="1:36" s="64" customFormat="1" x14ac:dyDescent="0.2">
      <c r="A111" s="63"/>
      <c r="B111" s="62" t="str">
        <f>'N207 50km'!A108</f>
        <v>Z40_A</v>
      </c>
      <c r="C111" s="62" t="str">
        <f>'N207 50km'!B108</f>
        <v>Zuidkade 40</v>
      </c>
      <c r="D111" s="62" t="str" cm="1">
        <f t="array" ref="D111:E111">_xlfn.TEXTSPLIT(C111," ")</f>
        <v>Zuidkade</v>
      </c>
      <c r="E111" s="62" t="str">
        <v>40</v>
      </c>
      <c r="F111" s="62"/>
      <c r="G111" s="62"/>
      <c r="H111" s="62" t="str">
        <f>VLOOKUP(C111,'ICT gegevens'!$A$6:$B$186,2,TRUE)</f>
        <v>2741JB</v>
      </c>
      <c r="I111" s="62" t="s">
        <v>29</v>
      </c>
      <c r="J111" s="62" t="str">
        <f>VLOOKUP(C111,'ICT gegevens'!$A$6:$F$186,6,TRUE)</f>
        <v>WDV01D2166</v>
      </c>
      <c r="K111" s="62" t="s">
        <v>30</v>
      </c>
      <c r="L111" s="63">
        <f>VLOOKUP(C111,'ICT gegevens'!$A$6:$G$186,7,TRUE)</f>
        <v>1975</v>
      </c>
      <c r="M111" s="62"/>
      <c r="N111" s="62" t="str">
        <f>VLOOKUP(C111,'ICT gegevens'!$A$6:$E$186,5,TRUE)</f>
        <v>Wonen</v>
      </c>
      <c r="Q111" s="63">
        <f>'N207 50km'!C108</f>
        <v>1.5</v>
      </c>
      <c r="R111" s="63">
        <f>IF('N207'!D108="--",6,'N207'!D108)</f>
        <v>56.7</v>
      </c>
      <c r="S111" s="63">
        <f t="shared" si="2"/>
        <v>57</v>
      </c>
      <c r="T111" s="63">
        <f t="shared" si="3"/>
        <v>5</v>
      </c>
      <c r="U111" s="63">
        <f>'overzicht alle wegen'!L109</f>
        <v>52</v>
      </c>
      <c r="V111" s="63"/>
      <c r="X111" s="62"/>
      <c r="Y111" s="62"/>
      <c r="Z111" s="62"/>
      <c r="AA111" s="62"/>
      <c r="AB111" s="62"/>
      <c r="AC111" s="62"/>
      <c r="AG111" s="62"/>
      <c r="AH111" s="32"/>
      <c r="AI111" s="32"/>
      <c r="AJ111" s="32"/>
    </row>
    <row r="112" spans="1:36" s="32" customFormat="1" x14ac:dyDescent="0.2">
      <c r="A112" s="31">
        <v>41</v>
      </c>
      <c r="B112" s="95" t="str">
        <f>'N207 50km'!A112</f>
        <v>Z39_C</v>
      </c>
      <c r="C112" s="95" t="str">
        <f>'N207 50km'!B112</f>
        <v>Zuidkade 39</v>
      </c>
      <c r="D112" s="95" t="str" cm="1">
        <f t="array" ref="D112:E112">_xlfn.TEXTSPLIT(C112," ")</f>
        <v>Zuidkade</v>
      </c>
      <c r="E112" s="95" t="str">
        <v>39</v>
      </c>
      <c r="F112" s="95"/>
      <c r="G112" s="95"/>
      <c r="H112" s="95" t="str">
        <f>VLOOKUP(C112,'ICT gegevens'!$A$6:$B$186,2,TRUE)</f>
        <v>2741JB</v>
      </c>
      <c r="I112" s="95" t="s">
        <v>29</v>
      </c>
      <c r="J112" s="95" t="str">
        <f>VLOOKUP(C112,'ICT gegevens'!$A$6:$F$186,6,TRUE)</f>
        <v>WDV01D2165</v>
      </c>
      <c r="K112" s="95" t="s">
        <v>30</v>
      </c>
      <c r="L112" s="31">
        <f>VLOOKUP(C112,'ICT gegevens'!$A$6:$G$186,7,TRUE)</f>
        <v>1975</v>
      </c>
      <c r="M112" s="95"/>
      <c r="N112" s="95" t="str">
        <f>VLOOKUP(C112,'ICT gegevens'!$A$6:$E$186,5,TRUE)</f>
        <v>Wonen</v>
      </c>
      <c r="Q112" s="31">
        <f>'N207 50km'!C112</f>
        <v>7.5</v>
      </c>
      <c r="R112" s="31">
        <f>IF('N207'!D112="--",6,'N207'!D112)</f>
        <v>58.7</v>
      </c>
      <c r="S112" s="31">
        <f t="shared" si="2"/>
        <v>59</v>
      </c>
      <c r="T112" s="31">
        <f t="shared" si="3"/>
        <v>5</v>
      </c>
      <c r="U112" s="31">
        <f>'overzicht alle wegen'!L113</f>
        <v>54</v>
      </c>
      <c r="V112" s="31">
        <v>54</v>
      </c>
      <c r="X112" s="95">
        <v>1</v>
      </c>
      <c r="Y112" s="95"/>
      <c r="Z112" s="95"/>
      <c r="AA112" s="95"/>
      <c r="AB112" s="95"/>
      <c r="AC112" s="95"/>
      <c r="AG112" s="95">
        <v>0</v>
      </c>
    </row>
    <row r="113" spans="1:36" s="32" customFormat="1" x14ac:dyDescent="0.2">
      <c r="A113" s="31"/>
      <c r="B113" s="95" t="str">
        <f>'N207 50km'!A113</f>
        <v>Z39_B</v>
      </c>
      <c r="C113" s="95" t="str">
        <f>'N207 50km'!B113</f>
        <v>Zuidkade 39</v>
      </c>
      <c r="D113" s="95" t="str" cm="1">
        <f t="array" ref="D113:E113">_xlfn.TEXTSPLIT(C113," ")</f>
        <v>Zuidkade</v>
      </c>
      <c r="E113" s="95" t="str">
        <v>39</v>
      </c>
      <c r="F113" s="95"/>
      <c r="G113" s="95"/>
      <c r="H113" s="95" t="str">
        <f>VLOOKUP(C113,'ICT gegevens'!$A$6:$B$186,2,TRUE)</f>
        <v>2741JB</v>
      </c>
      <c r="I113" s="95" t="s">
        <v>29</v>
      </c>
      <c r="J113" s="95" t="str">
        <f>VLOOKUP(C113,'ICT gegevens'!$A$6:$F$186,6,TRUE)</f>
        <v>WDV01D2165</v>
      </c>
      <c r="K113" s="95" t="s">
        <v>30</v>
      </c>
      <c r="L113" s="31">
        <f>VLOOKUP(C113,'ICT gegevens'!$A$6:$G$186,7,TRUE)</f>
        <v>1975</v>
      </c>
      <c r="M113" s="95"/>
      <c r="N113" s="95" t="str">
        <f>VLOOKUP(C113,'ICT gegevens'!$A$6:$E$186,5,TRUE)</f>
        <v>Wonen</v>
      </c>
      <c r="Q113" s="31">
        <f>'N207 50km'!C113</f>
        <v>4.5</v>
      </c>
      <c r="R113" s="31">
        <f>IF('N207'!D113="--",6,'N207'!D113)</f>
        <v>57.9</v>
      </c>
      <c r="S113" s="31">
        <f t="shared" si="2"/>
        <v>58</v>
      </c>
      <c r="T113" s="31">
        <f t="shared" si="3"/>
        <v>5</v>
      </c>
      <c r="U113" s="31">
        <f>'overzicht alle wegen'!L114</f>
        <v>53</v>
      </c>
      <c r="V113" s="31"/>
      <c r="X113" s="95"/>
      <c r="Y113" s="95"/>
      <c r="Z113" s="95"/>
      <c r="AA113" s="95"/>
      <c r="AB113" s="95"/>
      <c r="AC113" s="95"/>
      <c r="AG113" s="95"/>
    </row>
    <row r="114" spans="1:36" s="32" customFormat="1" x14ac:dyDescent="0.2">
      <c r="A114" s="31"/>
      <c r="B114" s="95" t="str">
        <f>'N207 50km'!A114</f>
        <v>Z39_A</v>
      </c>
      <c r="C114" s="95" t="str">
        <f>'N207 50km'!B114</f>
        <v>Zuidkade 39</v>
      </c>
      <c r="D114" s="95" t="str" cm="1">
        <f t="array" ref="D114:E114">_xlfn.TEXTSPLIT(C114," ")</f>
        <v>Zuidkade</v>
      </c>
      <c r="E114" s="95" t="str">
        <v>39</v>
      </c>
      <c r="F114" s="95"/>
      <c r="G114" s="95"/>
      <c r="H114" s="95" t="str">
        <f>VLOOKUP(C114,'ICT gegevens'!$A$6:$B$186,2,TRUE)</f>
        <v>2741JB</v>
      </c>
      <c r="I114" s="95" t="s">
        <v>29</v>
      </c>
      <c r="J114" s="95" t="str">
        <f>VLOOKUP(C114,'ICT gegevens'!$A$6:$F$186,6,TRUE)</f>
        <v>WDV01D2165</v>
      </c>
      <c r="K114" s="95" t="s">
        <v>30</v>
      </c>
      <c r="L114" s="31">
        <f>VLOOKUP(C114,'ICT gegevens'!$A$6:$G$186,7,TRUE)</f>
        <v>1975</v>
      </c>
      <c r="M114" s="95"/>
      <c r="N114" s="95" t="str">
        <f>VLOOKUP(C114,'ICT gegevens'!$A$6:$E$186,5,TRUE)</f>
        <v>Wonen</v>
      </c>
      <c r="Q114" s="31">
        <f>'N207 50km'!C114</f>
        <v>1.5</v>
      </c>
      <c r="R114" s="31">
        <f>IF('N207'!D114="--",6,'N207'!D114)</f>
        <v>56.7</v>
      </c>
      <c r="S114" s="31">
        <f t="shared" si="2"/>
        <v>57</v>
      </c>
      <c r="T114" s="31">
        <f t="shared" si="3"/>
        <v>5</v>
      </c>
      <c r="U114" s="31">
        <f>'overzicht alle wegen'!L115</f>
        <v>52</v>
      </c>
      <c r="V114" s="31"/>
      <c r="X114" s="95"/>
      <c r="Y114" s="95"/>
      <c r="Z114" s="95"/>
      <c r="AA114" s="95"/>
      <c r="AB114" s="95"/>
      <c r="AC114" s="95"/>
      <c r="AG114" s="95"/>
    </row>
    <row r="115" spans="1:36" s="64" customFormat="1" x14ac:dyDescent="0.2">
      <c r="A115" s="63">
        <v>42</v>
      </c>
      <c r="B115" s="62" t="str">
        <f>'N207 50km'!A115</f>
        <v>Z38_C</v>
      </c>
      <c r="C115" s="62" t="str">
        <f>'N207 50km'!B115</f>
        <v>Zuidkade 38</v>
      </c>
      <c r="D115" s="62" t="str" cm="1">
        <f t="array" ref="D115:E115">_xlfn.TEXTSPLIT(C115," ")</f>
        <v>Zuidkade</v>
      </c>
      <c r="E115" s="62" t="str">
        <v>38</v>
      </c>
      <c r="F115" s="62"/>
      <c r="G115" s="62"/>
      <c r="H115" s="62" t="str">
        <f>VLOOKUP(C115,'ICT gegevens'!$A$6:$B$186,2,TRUE)</f>
        <v>2741JB</v>
      </c>
      <c r="I115" s="62" t="s">
        <v>29</v>
      </c>
      <c r="J115" s="62" t="str">
        <f>VLOOKUP(C115,'ICT gegevens'!$A$6:$F$186,6,TRUE)</f>
        <v>WDV01D2164</v>
      </c>
      <c r="K115" s="62" t="s">
        <v>30</v>
      </c>
      <c r="L115" s="63">
        <f>VLOOKUP(C115,'ICT gegevens'!$A$6:$G$186,7,TRUE)</f>
        <v>1975</v>
      </c>
      <c r="M115" s="62"/>
      <c r="N115" s="62" t="str">
        <f>VLOOKUP(C115,'ICT gegevens'!$A$6:$E$186,5,TRUE)</f>
        <v>Wonen</v>
      </c>
      <c r="Q115" s="63">
        <f>'N207 50km'!C115</f>
        <v>7.5</v>
      </c>
      <c r="R115" s="63">
        <f>IF('N207'!D115="--",6,'N207'!D115)</f>
        <v>58.6</v>
      </c>
      <c r="S115" s="63">
        <f t="shared" si="2"/>
        <v>59</v>
      </c>
      <c r="T115" s="63">
        <f t="shared" si="3"/>
        <v>6</v>
      </c>
      <c r="U115" s="63">
        <f>'overzicht alle wegen'!L116</f>
        <v>53</v>
      </c>
      <c r="V115" s="63">
        <v>53</v>
      </c>
      <c r="X115" s="62">
        <v>1</v>
      </c>
      <c r="Y115" s="62"/>
      <c r="Z115" s="62"/>
      <c r="AA115" s="62"/>
      <c r="AB115" s="62"/>
      <c r="AC115" s="62"/>
      <c r="AG115" s="62">
        <v>0</v>
      </c>
      <c r="AH115" s="32"/>
      <c r="AI115" s="32"/>
      <c r="AJ115" s="32"/>
    </row>
    <row r="116" spans="1:36" s="64" customFormat="1" x14ac:dyDescent="0.2">
      <c r="A116" s="63"/>
      <c r="B116" s="62" t="str">
        <f>'N207 50km'!A116</f>
        <v>Z38_B</v>
      </c>
      <c r="C116" s="62" t="str">
        <f>'N207 50km'!B116</f>
        <v>Zuidkade 38</v>
      </c>
      <c r="D116" s="62" t="str" cm="1">
        <f t="array" ref="D116:E116">_xlfn.TEXTSPLIT(C116," ")</f>
        <v>Zuidkade</v>
      </c>
      <c r="E116" s="62" t="str">
        <v>38</v>
      </c>
      <c r="F116" s="62"/>
      <c r="G116" s="62"/>
      <c r="H116" s="62" t="str">
        <f>VLOOKUP(C116,'ICT gegevens'!$A$6:$B$186,2,TRUE)</f>
        <v>2741JB</v>
      </c>
      <c r="I116" s="62" t="s">
        <v>29</v>
      </c>
      <c r="J116" s="62" t="str">
        <f>VLOOKUP(C116,'ICT gegevens'!$A$6:$F$186,6,TRUE)</f>
        <v>WDV01D2164</v>
      </c>
      <c r="K116" s="62" t="s">
        <v>30</v>
      </c>
      <c r="L116" s="63">
        <f>VLOOKUP(C116,'ICT gegevens'!$A$6:$G$186,7,TRUE)</f>
        <v>1975</v>
      </c>
      <c r="M116" s="62"/>
      <c r="N116" s="62" t="str">
        <f>VLOOKUP(C116,'ICT gegevens'!$A$6:$E$186,5,TRUE)</f>
        <v>Wonen</v>
      </c>
      <c r="Q116" s="63">
        <f>'N207 50km'!C116</f>
        <v>4.5</v>
      </c>
      <c r="R116" s="63">
        <f>IF('N207'!D116="--",6,'N207'!D116)</f>
        <v>57.7</v>
      </c>
      <c r="S116" s="63">
        <f t="shared" si="2"/>
        <v>58</v>
      </c>
      <c r="T116" s="63">
        <f t="shared" si="3"/>
        <v>5</v>
      </c>
      <c r="U116" s="63">
        <f>'overzicht alle wegen'!L117</f>
        <v>53</v>
      </c>
      <c r="V116" s="63"/>
      <c r="X116" s="62"/>
      <c r="Y116" s="62"/>
      <c r="Z116" s="62"/>
      <c r="AA116" s="62"/>
      <c r="AB116" s="62"/>
      <c r="AC116" s="62"/>
      <c r="AG116" s="62"/>
      <c r="AH116" s="32"/>
      <c r="AI116" s="32"/>
      <c r="AJ116" s="32"/>
    </row>
    <row r="117" spans="1:36" s="64" customFormat="1" x14ac:dyDescent="0.2">
      <c r="A117" s="63"/>
      <c r="B117" s="62" t="str">
        <f>'N207 50km'!A117</f>
        <v>Z38_A</v>
      </c>
      <c r="C117" s="62" t="str">
        <f>'N207 50km'!B117</f>
        <v>Zuidkade 38</v>
      </c>
      <c r="D117" s="62" t="str" cm="1">
        <f t="array" ref="D117:E117">_xlfn.TEXTSPLIT(C117," ")</f>
        <v>Zuidkade</v>
      </c>
      <c r="E117" s="62" t="str">
        <v>38</v>
      </c>
      <c r="F117" s="62"/>
      <c r="G117" s="62"/>
      <c r="H117" s="62" t="str">
        <f>VLOOKUP(C117,'ICT gegevens'!$A$6:$B$186,2,TRUE)</f>
        <v>2741JB</v>
      </c>
      <c r="I117" s="62" t="s">
        <v>29</v>
      </c>
      <c r="J117" s="62" t="str">
        <f>VLOOKUP(C117,'ICT gegevens'!$A$6:$F$186,6,TRUE)</f>
        <v>WDV01D2164</v>
      </c>
      <c r="K117" s="62" t="s">
        <v>30</v>
      </c>
      <c r="L117" s="63">
        <f>VLOOKUP(C117,'ICT gegevens'!$A$6:$G$186,7,TRUE)</f>
        <v>1975</v>
      </c>
      <c r="M117" s="62"/>
      <c r="N117" s="62" t="str">
        <f>VLOOKUP(C117,'ICT gegevens'!$A$6:$E$186,5,TRUE)</f>
        <v>Wonen</v>
      </c>
      <c r="Q117" s="63">
        <f>'N207 50km'!C117</f>
        <v>1.5</v>
      </c>
      <c r="R117" s="63">
        <f>IF('N207'!D117="--",6,'N207'!D117)</f>
        <v>56.6</v>
      </c>
      <c r="S117" s="63">
        <f t="shared" si="2"/>
        <v>57</v>
      </c>
      <c r="T117" s="63">
        <f t="shared" si="3"/>
        <v>6</v>
      </c>
      <c r="U117" s="63">
        <f>'overzicht alle wegen'!L118</f>
        <v>51</v>
      </c>
      <c r="V117" s="63"/>
      <c r="X117" s="62"/>
      <c r="Y117" s="62"/>
      <c r="Z117" s="62"/>
      <c r="AA117" s="62"/>
      <c r="AB117" s="62"/>
      <c r="AC117" s="62"/>
      <c r="AG117" s="62"/>
      <c r="AH117" s="32"/>
      <c r="AI117" s="32"/>
      <c r="AJ117" s="32"/>
    </row>
    <row r="118" spans="1:36" s="32" customFormat="1" x14ac:dyDescent="0.2">
      <c r="A118" s="31">
        <v>43</v>
      </c>
      <c r="B118" s="95" t="str">
        <f>'N207 50km'!A118</f>
        <v>Z37_C</v>
      </c>
      <c r="C118" s="95" t="str">
        <f>'N207 50km'!B118</f>
        <v>Zuidkade 37</v>
      </c>
      <c r="D118" s="95" t="str" cm="1">
        <f t="array" ref="D118:E118">_xlfn.TEXTSPLIT(C118," ")</f>
        <v>Zuidkade</v>
      </c>
      <c r="E118" s="95" t="str">
        <v>37</v>
      </c>
      <c r="F118" s="95"/>
      <c r="G118" s="95"/>
      <c r="H118" s="95" t="str">
        <f>VLOOKUP(C118,'ICT gegevens'!$A$6:$B$186,2,TRUE)</f>
        <v>2741JB</v>
      </c>
      <c r="I118" s="95" t="s">
        <v>29</v>
      </c>
      <c r="J118" s="95" t="str">
        <f>VLOOKUP(C118,'ICT gegevens'!$A$6:$F$186,6,TRUE)</f>
        <v>WDV01D2163</v>
      </c>
      <c r="K118" s="95" t="s">
        <v>30</v>
      </c>
      <c r="L118" s="31">
        <f>VLOOKUP(C118,'ICT gegevens'!$A$6:$G$186,7,TRUE)</f>
        <v>1975</v>
      </c>
      <c r="M118" s="95"/>
      <c r="N118" s="95" t="str">
        <f>VLOOKUP(C118,'ICT gegevens'!$A$6:$E$186,5,TRUE)</f>
        <v>Wonen</v>
      </c>
      <c r="Q118" s="31">
        <f>'N207 50km'!C118</f>
        <v>7.5</v>
      </c>
      <c r="R118" s="31">
        <f>IF('N207'!D118="--",6,'N207'!D118)</f>
        <v>58.6</v>
      </c>
      <c r="S118" s="31">
        <f t="shared" si="2"/>
        <v>59</v>
      </c>
      <c r="T118" s="31">
        <f t="shared" si="3"/>
        <v>6</v>
      </c>
      <c r="U118" s="31">
        <f>'overzicht alle wegen'!L119</f>
        <v>53</v>
      </c>
      <c r="V118" s="31">
        <v>53</v>
      </c>
      <c r="X118" s="95">
        <v>1</v>
      </c>
      <c r="Y118" s="95"/>
      <c r="Z118" s="95"/>
      <c r="AA118" s="95"/>
      <c r="AB118" s="95"/>
      <c r="AC118" s="95"/>
      <c r="AG118" s="95">
        <v>0</v>
      </c>
    </row>
    <row r="119" spans="1:36" s="32" customFormat="1" x14ac:dyDescent="0.2">
      <c r="A119" s="31"/>
      <c r="B119" s="95" t="str">
        <f>'N207 50km'!A119</f>
        <v>Z37_B</v>
      </c>
      <c r="C119" s="95" t="str">
        <f>'N207 50km'!B119</f>
        <v>Zuidkade 37</v>
      </c>
      <c r="D119" s="95" t="str" cm="1">
        <f t="array" ref="D119:E119">_xlfn.TEXTSPLIT(C119," ")</f>
        <v>Zuidkade</v>
      </c>
      <c r="E119" s="95" t="str">
        <v>37</v>
      </c>
      <c r="F119" s="95"/>
      <c r="G119" s="95"/>
      <c r="H119" s="95" t="str">
        <f>VLOOKUP(C119,'ICT gegevens'!$A$6:$B$186,2,TRUE)</f>
        <v>2741JB</v>
      </c>
      <c r="I119" s="95" t="s">
        <v>29</v>
      </c>
      <c r="J119" s="95" t="str">
        <f>VLOOKUP(C119,'ICT gegevens'!$A$6:$F$186,6,TRUE)</f>
        <v>WDV01D2163</v>
      </c>
      <c r="K119" s="95" t="s">
        <v>30</v>
      </c>
      <c r="L119" s="31">
        <f>VLOOKUP(C119,'ICT gegevens'!$A$6:$G$186,7,TRUE)</f>
        <v>1975</v>
      </c>
      <c r="M119" s="95"/>
      <c r="N119" s="95" t="str">
        <f>VLOOKUP(C119,'ICT gegevens'!$A$6:$E$186,5,TRUE)</f>
        <v>Wonen</v>
      </c>
      <c r="Q119" s="31">
        <f>'N207 50km'!C119</f>
        <v>4.5</v>
      </c>
      <c r="R119" s="31">
        <f>IF('N207'!D119="--",6,'N207'!D119)</f>
        <v>57.7</v>
      </c>
      <c r="S119" s="31">
        <f t="shared" si="2"/>
        <v>58</v>
      </c>
      <c r="T119" s="31">
        <f t="shared" si="3"/>
        <v>5</v>
      </c>
      <c r="U119" s="31">
        <f>'overzicht alle wegen'!L120</f>
        <v>53</v>
      </c>
      <c r="V119" s="31"/>
      <c r="X119" s="95"/>
      <c r="Y119" s="95"/>
      <c r="Z119" s="95"/>
      <c r="AA119" s="95"/>
      <c r="AB119" s="95"/>
      <c r="AC119" s="95"/>
      <c r="AG119" s="95"/>
    </row>
    <row r="120" spans="1:36" s="32" customFormat="1" x14ac:dyDescent="0.2">
      <c r="A120" s="31"/>
      <c r="B120" s="95" t="str">
        <f>'N207 50km'!A120</f>
        <v>Z37_A</v>
      </c>
      <c r="C120" s="95" t="str">
        <f>'N207 50km'!B120</f>
        <v>Zuidkade 37</v>
      </c>
      <c r="D120" s="95" t="str" cm="1">
        <f t="array" ref="D120:E120">_xlfn.TEXTSPLIT(C120," ")</f>
        <v>Zuidkade</v>
      </c>
      <c r="E120" s="95" t="str">
        <v>37</v>
      </c>
      <c r="F120" s="95"/>
      <c r="G120" s="95"/>
      <c r="H120" s="95" t="str">
        <f>VLOOKUP(C120,'ICT gegevens'!$A$6:$B$186,2,TRUE)</f>
        <v>2741JB</v>
      </c>
      <c r="I120" s="95" t="s">
        <v>29</v>
      </c>
      <c r="J120" s="95" t="str">
        <f>VLOOKUP(C120,'ICT gegevens'!$A$6:$F$186,6,TRUE)</f>
        <v>WDV01D2163</v>
      </c>
      <c r="K120" s="95" t="s">
        <v>30</v>
      </c>
      <c r="L120" s="31">
        <f>VLOOKUP(C120,'ICT gegevens'!$A$6:$G$186,7,TRUE)</f>
        <v>1975</v>
      </c>
      <c r="M120" s="95"/>
      <c r="N120" s="95" t="str">
        <f>VLOOKUP(C120,'ICT gegevens'!$A$6:$E$186,5,TRUE)</f>
        <v>Wonen</v>
      </c>
      <c r="Q120" s="31">
        <f>'N207 50km'!C120</f>
        <v>1.5</v>
      </c>
      <c r="R120" s="31">
        <f>IF('N207'!D120="--",6,'N207'!D120)</f>
        <v>56.5</v>
      </c>
      <c r="S120" s="31">
        <f t="shared" si="2"/>
        <v>56</v>
      </c>
      <c r="T120" s="31">
        <f t="shared" si="3"/>
        <v>5</v>
      </c>
      <c r="U120" s="31">
        <f>'overzicht alle wegen'!L121</f>
        <v>51</v>
      </c>
      <c r="V120" s="31"/>
      <c r="X120" s="95"/>
      <c r="Y120" s="95"/>
      <c r="Z120" s="95"/>
      <c r="AA120" s="95"/>
      <c r="AB120" s="95"/>
      <c r="AC120" s="95"/>
      <c r="AG120" s="95"/>
    </row>
    <row r="121" spans="1:36" s="64" customFormat="1" x14ac:dyDescent="0.2">
      <c r="A121" s="63">
        <v>44</v>
      </c>
      <c r="B121" s="62" t="str">
        <f>'N207 50km'!A121</f>
        <v>Z36_B</v>
      </c>
      <c r="C121" s="62" t="str">
        <f>'N207 50km'!B121</f>
        <v>Zuidkade 36</v>
      </c>
      <c r="D121" s="62" t="str" cm="1">
        <f t="array" ref="D121:E121">_xlfn.TEXTSPLIT(C121," ")</f>
        <v>Zuidkade</v>
      </c>
      <c r="E121" s="62" t="str">
        <v>36</v>
      </c>
      <c r="F121" s="62"/>
      <c r="G121" s="62"/>
      <c r="H121" s="62" t="str">
        <f>VLOOKUP(C121,'ICT gegevens'!$A$6:$B$186,2,TRUE)</f>
        <v>2741JB</v>
      </c>
      <c r="I121" s="62" t="s">
        <v>29</v>
      </c>
      <c r="J121" s="62" t="str">
        <f>VLOOKUP(C121,'ICT gegevens'!$A$6:$F$186,6,TRUE)</f>
        <v>WDV01D2182</v>
      </c>
      <c r="K121" s="62" t="s">
        <v>30</v>
      </c>
      <c r="L121" s="63">
        <f>VLOOKUP(C121,'ICT gegevens'!$A$6:$G$186,7,TRUE)</f>
        <v>1975</v>
      </c>
      <c r="M121" s="62"/>
      <c r="N121" s="62" t="str">
        <f>VLOOKUP(C121,'ICT gegevens'!$A$6:$E$186,5,TRUE)</f>
        <v>Wonen</v>
      </c>
      <c r="Q121" s="63">
        <f>'N207 50km'!C121</f>
        <v>4.5</v>
      </c>
      <c r="R121" s="63">
        <f>IF('N207'!D121="--",6,'N207'!D121)</f>
        <v>58.3</v>
      </c>
      <c r="S121" s="63">
        <f t="shared" si="2"/>
        <v>58</v>
      </c>
      <c r="T121" s="63">
        <f t="shared" si="3"/>
        <v>5</v>
      </c>
      <c r="U121" s="63">
        <f>'overzicht alle wegen'!L122</f>
        <v>53</v>
      </c>
      <c r="V121" s="63">
        <v>53</v>
      </c>
      <c r="X121" s="62">
        <v>1</v>
      </c>
      <c r="Y121" s="62"/>
      <c r="Z121" s="62"/>
      <c r="AA121" s="62"/>
      <c r="AB121" s="62"/>
      <c r="AC121" s="62"/>
      <c r="AG121" s="62">
        <v>0</v>
      </c>
      <c r="AH121" s="32"/>
      <c r="AI121" s="32"/>
      <c r="AJ121" s="32"/>
    </row>
    <row r="122" spans="1:36" s="64" customFormat="1" x14ac:dyDescent="0.2">
      <c r="A122" s="63"/>
      <c r="B122" s="62" t="str">
        <f>'N207 50km'!A122</f>
        <v>Z36_A</v>
      </c>
      <c r="C122" s="62" t="str">
        <f>'N207 50km'!B122</f>
        <v>Zuidkade 36</v>
      </c>
      <c r="D122" s="62" t="str" cm="1">
        <f t="array" ref="D122:E122">_xlfn.TEXTSPLIT(C122," ")</f>
        <v>Zuidkade</v>
      </c>
      <c r="E122" s="62" t="str">
        <v>36</v>
      </c>
      <c r="F122" s="62"/>
      <c r="G122" s="62"/>
      <c r="H122" s="62" t="str">
        <f>VLOOKUP(C122,'ICT gegevens'!$A$6:$B$186,2,TRUE)</f>
        <v>2741JB</v>
      </c>
      <c r="I122" s="62" t="s">
        <v>29</v>
      </c>
      <c r="J122" s="62" t="str">
        <f>VLOOKUP(C122,'ICT gegevens'!$A$6:$F$186,6,TRUE)</f>
        <v>WDV01D2182</v>
      </c>
      <c r="K122" s="62" t="s">
        <v>30</v>
      </c>
      <c r="L122" s="63">
        <f>VLOOKUP(C122,'ICT gegevens'!$A$6:$G$186,7,TRUE)</f>
        <v>1975</v>
      </c>
      <c r="M122" s="62"/>
      <c r="N122" s="62" t="str">
        <f>VLOOKUP(C122,'ICT gegevens'!$A$6:$E$186,5,TRUE)</f>
        <v>Wonen</v>
      </c>
      <c r="Q122" s="63">
        <f>'N207 50km'!C122</f>
        <v>1.5</v>
      </c>
      <c r="R122" s="63">
        <f>IF('N207'!D122="--",6,'N207'!D122)</f>
        <v>57.2</v>
      </c>
      <c r="S122" s="63">
        <f t="shared" si="2"/>
        <v>57</v>
      </c>
      <c r="T122" s="63">
        <f t="shared" si="3"/>
        <v>5</v>
      </c>
      <c r="U122" s="63">
        <f>'overzicht alle wegen'!L123</f>
        <v>52</v>
      </c>
      <c r="V122" s="63"/>
      <c r="X122" s="62"/>
      <c r="Y122" s="62"/>
      <c r="Z122" s="62"/>
      <c r="AA122" s="62"/>
      <c r="AB122" s="62"/>
      <c r="AC122" s="62"/>
      <c r="AG122" s="62"/>
      <c r="AH122" s="32"/>
      <c r="AI122" s="32"/>
      <c r="AJ122" s="32"/>
    </row>
    <row r="123" spans="1:36" s="32" customFormat="1" x14ac:dyDescent="0.2">
      <c r="A123" s="31">
        <v>45</v>
      </c>
      <c r="B123" s="95" t="str">
        <f>'N207 50km'!A123</f>
        <v>Z35_B</v>
      </c>
      <c r="C123" s="95" t="str">
        <f>'N207 50km'!B123</f>
        <v>Zuidkade 35</v>
      </c>
      <c r="D123" s="95" t="str" cm="1">
        <f t="array" ref="D123:E123">_xlfn.TEXTSPLIT(C123," ")</f>
        <v>Zuidkade</v>
      </c>
      <c r="E123" s="95" t="str">
        <v>35</v>
      </c>
      <c r="F123" s="95"/>
      <c r="G123" s="95"/>
      <c r="H123" s="95" t="str">
        <f>VLOOKUP(C123,'ICT gegevens'!$A$6:$B$186,2,TRUE)</f>
        <v>2741JB</v>
      </c>
      <c r="I123" s="95" t="s">
        <v>29</v>
      </c>
      <c r="J123" s="95" t="str">
        <f>VLOOKUP(C123,'ICT gegevens'!$A$6:$F$186,6,TRUE)</f>
        <v>WDV01D2181</v>
      </c>
      <c r="K123" s="95" t="s">
        <v>30</v>
      </c>
      <c r="L123" s="31">
        <f>VLOOKUP(C123,'ICT gegevens'!$A$6:$G$186,7,TRUE)</f>
        <v>1975</v>
      </c>
      <c r="M123" s="95"/>
      <c r="N123" s="95" t="str">
        <f>VLOOKUP(C123,'ICT gegevens'!$A$6:$E$186,5,TRUE)</f>
        <v>Wonen</v>
      </c>
      <c r="Q123" s="31">
        <f>'N207 50km'!C123</f>
        <v>4.5</v>
      </c>
      <c r="R123" s="31">
        <f>IF('N207'!D123="--",6,'N207'!D123)</f>
        <v>58.3</v>
      </c>
      <c r="S123" s="31">
        <f t="shared" si="2"/>
        <v>58</v>
      </c>
      <c r="T123" s="31">
        <f t="shared" si="3"/>
        <v>5</v>
      </c>
      <c r="U123" s="31">
        <f>'overzicht alle wegen'!L124</f>
        <v>53</v>
      </c>
      <c r="V123" s="31">
        <v>53</v>
      </c>
      <c r="X123" s="95">
        <v>1</v>
      </c>
      <c r="Y123" s="95"/>
      <c r="Z123" s="95"/>
      <c r="AA123" s="95"/>
      <c r="AB123" s="95"/>
      <c r="AC123" s="95"/>
      <c r="AG123" s="95">
        <v>0</v>
      </c>
    </row>
    <row r="124" spans="1:36" s="32" customFormat="1" x14ac:dyDescent="0.2">
      <c r="A124" s="31"/>
      <c r="B124" s="95" t="str">
        <f>'N207 50km'!A124</f>
        <v>Z35_A</v>
      </c>
      <c r="C124" s="95" t="str">
        <f>'N207 50km'!B124</f>
        <v>Zuidkade 35</v>
      </c>
      <c r="D124" s="95" t="str" cm="1">
        <f t="array" ref="D124:E124">_xlfn.TEXTSPLIT(C124," ")</f>
        <v>Zuidkade</v>
      </c>
      <c r="E124" s="95" t="str">
        <v>35</v>
      </c>
      <c r="F124" s="95"/>
      <c r="G124" s="95"/>
      <c r="H124" s="95" t="str">
        <f>VLOOKUP(C124,'ICT gegevens'!$A$6:$B$186,2,TRUE)</f>
        <v>2741JB</v>
      </c>
      <c r="I124" s="95" t="s">
        <v>29</v>
      </c>
      <c r="J124" s="95" t="str">
        <f>VLOOKUP(C124,'ICT gegevens'!$A$6:$F$186,6,TRUE)</f>
        <v>WDV01D2181</v>
      </c>
      <c r="K124" s="95" t="s">
        <v>30</v>
      </c>
      <c r="L124" s="31">
        <f>VLOOKUP(C124,'ICT gegevens'!$A$6:$G$186,7,TRUE)</f>
        <v>1975</v>
      </c>
      <c r="M124" s="95"/>
      <c r="N124" s="95" t="str">
        <f>VLOOKUP(C124,'ICT gegevens'!$A$6:$E$186,5,TRUE)</f>
        <v>Wonen</v>
      </c>
      <c r="Q124" s="31">
        <f>'N207 50km'!C124</f>
        <v>1.5</v>
      </c>
      <c r="R124" s="31">
        <f>IF('N207'!D124="--",6,'N207'!D124)</f>
        <v>57.2</v>
      </c>
      <c r="S124" s="31">
        <f t="shared" si="2"/>
        <v>57</v>
      </c>
      <c r="T124" s="31">
        <f t="shared" si="3"/>
        <v>5</v>
      </c>
      <c r="U124" s="31">
        <f>'overzicht alle wegen'!L125</f>
        <v>52</v>
      </c>
      <c r="V124" s="31"/>
      <c r="X124" s="95"/>
      <c r="Y124" s="95"/>
      <c r="Z124" s="95"/>
      <c r="AA124" s="95"/>
      <c r="AB124" s="95"/>
      <c r="AC124" s="95"/>
      <c r="AG124" s="95"/>
    </row>
    <row r="125" spans="1:36" s="64" customFormat="1" x14ac:dyDescent="0.2">
      <c r="A125" s="63">
        <v>46</v>
      </c>
      <c r="B125" s="62" t="str">
        <f>'N207 50km'!A125</f>
        <v>Z34_B</v>
      </c>
      <c r="C125" s="62" t="str">
        <f>'N207 50km'!B125</f>
        <v>Zuidkade 34</v>
      </c>
      <c r="D125" s="62" t="str" cm="1">
        <f t="array" ref="D125:E125">_xlfn.TEXTSPLIT(C125," ")</f>
        <v>Zuidkade</v>
      </c>
      <c r="E125" s="62" t="str">
        <v>34</v>
      </c>
      <c r="F125" s="62"/>
      <c r="G125" s="62"/>
      <c r="H125" s="62" t="str">
        <f>VLOOKUP(C125,'ICT gegevens'!$A$6:$B$186,2,TRUE)</f>
        <v>2741JB</v>
      </c>
      <c r="I125" s="62" t="s">
        <v>29</v>
      </c>
      <c r="J125" s="62" t="str">
        <f>VLOOKUP(C125,'ICT gegevens'!$A$6:$F$186,6,TRUE)</f>
        <v>WDV01D2180</v>
      </c>
      <c r="K125" s="62" t="s">
        <v>30</v>
      </c>
      <c r="L125" s="63">
        <f>VLOOKUP(C125,'ICT gegevens'!$A$6:$G$186,7,TRUE)</f>
        <v>1910</v>
      </c>
      <c r="M125" s="62"/>
      <c r="N125" s="62" t="str">
        <f>VLOOKUP(C125,'ICT gegevens'!$A$6:$E$186,5,TRUE)</f>
        <v>Wonen</v>
      </c>
      <c r="Q125" s="63">
        <f>'N207 50km'!C125</f>
        <v>4.5</v>
      </c>
      <c r="R125" s="63">
        <f>IF('N207'!D125="--",6,'N207'!D125)</f>
        <v>58.4</v>
      </c>
      <c r="S125" s="63">
        <f t="shared" si="2"/>
        <v>58</v>
      </c>
      <c r="T125" s="63">
        <f t="shared" si="3"/>
        <v>5</v>
      </c>
      <c r="U125" s="63">
        <f>'overzicht alle wegen'!L126</f>
        <v>53</v>
      </c>
      <c r="V125" s="63">
        <v>53</v>
      </c>
      <c r="X125" s="62">
        <v>1</v>
      </c>
      <c r="Y125" s="62"/>
      <c r="Z125" s="62"/>
      <c r="AA125" s="62"/>
      <c r="AB125" s="62"/>
      <c r="AC125" s="62"/>
      <c r="AG125" s="62">
        <v>0</v>
      </c>
      <c r="AH125" s="32"/>
      <c r="AI125" s="32"/>
      <c r="AJ125" s="32"/>
    </row>
    <row r="126" spans="1:36" s="64" customFormat="1" x14ac:dyDescent="0.2">
      <c r="A126" s="63"/>
      <c r="B126" s="62" t="str">
        <f>'N207 50km'!A126</f>
        <v>Z34_A</v>
      </c>
      <c r="C126" s="62" t="str">
        <f>'N207 50km'!B126</f>
        <v>Zuidkade 34</v>
      </c>
      <c r="D126" s="62" t="str" cm="1">
        <f t="array" ref="D126:E126">_xlfn.TEXTSPLIT(C126," ")</f>
        <v>Zuidkade</v>
      </c>
      <c r="E126" s="62" t="str">
        <v>34</v>
      </c>
      <c r="F126" s="62"/>
      <c r="G126" s="62"/>
      <c r="H126" s="62" t="str">
        <f>VLOOKUP(C126,'ICT gegevens'!$A$6:$B$186,2,TRUE)</f>
        <v>2741JB</v>
      </c>
      <c r="I126" s="62" t="s">
        <v>29</v>
      </c>
      <c r="J126" s="62" t="str">
        <f>VLOOKUP(C126,'ICT gegevens'!$A$6:$F$186,6,TRUE)</f>
        <v>WDV01D2180</v>
      </c>
      <c r="K126" s="62" t="s">
        <v>30</v>
      </c>
      <c r="L126" s="63">
        <f>VLOOKUP(C126,'ICT gegevens'!$A$6:$G$186,7,TRUE)</f>
        <v>1910</v>
      </c>
      <c r="M126" s="62"/>
      <c r="N126" s="62" t="str">
        <f>VLOOKUP(C126,'ICT gegevens'!$A$6:$E$186,5,TRUE)</f>
        <v>Wonen</v>
      </c>
      <c r="Q126" s="63">
        <f>'N207 50km'!C126</f>
        <v>1.5</v>
      </c>
      <c r="R126" s="63">
        <f>IF('N207'!D126="--",6,'N207'!D126)</f>
        <v>57.3</v>
      </c>
      <c r="S126" s="63">
        <f t="shared" si="2"/>
        <v>57</v>
      </c>
      <c r="T126" s="63">
        <f t="shared" si="3"/>
        <v>5</v>
      </c>
      <c r="U126" s="63">
        <f>'overzicht alle wegen'!L127</f>
        <v>52</v>
      </c>
      <c r="V126" s="63"/>
      <c r="X126" s="62"/>
      <c r="Y126" s="62"/>
      <c r="Z126" s="62"/>
      <c r="AA126" s="62"/>
      <c r="AB126" s="62"/>
      <c r="AC126" s="62"/>
      <c r="AG126" s="62"/>
      <c r="AH126" s="32"/>
      <c r="AI126" s="32"/>
      <c r="AJ126" s="32"/>
    </row>
    <row r="127" spans="1:36" s="32" customFormat="1" x14ac:dyDescent="0.2">
      <c r="A127" s="31">
        <v>47</v>
      </c>
      <c r="B127" s="95" t="str">
        <f>'N207 50km'!A127</f>
        <v>Z33_B</v>
      </c>
      <c r="C127" s="95" t="str">
        <f>'N207 50km'!B127</f>
        <v>Zuidkade 33</v>
      </c>
      <c r="D127" s="95" t="str" cm="1">
        <f t="array" ref="D127:E127">_xlfn.TEXTSPLIT(C127," ")</f>
        <v>Zuidkade</v>
      </c>
      <c r="E127" s="95" t="str">
        <v>33</v>
      </c>
      <c r="F127" s="95"/>
      <c r="G127" s="95"/>
      <c r="H127" s="95" t="str">
        <f>VLOOKUP(C127,'ICT gegevens'!$A$6:$B$186,2,TRUE)</f>
        <v>2741JB</v>
      </c>
      <c r="I127" s="95" t="s">
        <v>29</v>
      </c>
      <c r="J127" s="95" t="str">
        <f>VLOOKUP(C127,'ICT gegevens'!$A$6:$F$186,6,TRUE)</f>
        <v>WDV01D1875</v>
      </c>
      <c r="K127" s="95" t="s">
        <v>30</v>
      </c>
      <c r="L127" s="31">
        <f>VLOOKUP(C127,'ICT gegevens'!$A$6:$G$186,7,TRUE)</f>
        <v>1910</v>
      </c>
      <c r="M127" s="95"/>
      <c r="N127" s="95" t="str">
        <f>VLOOKUP(C127,'ICT gegevens'!$A$6:$E$186,5,TRUE)</f>
        <v>Wonen</v>
      </c>
      <c r="Q127" s="31">
        <f>'N207 50km'!C127</f>
        <v>4.5</v>
      </c>
      <c r="R127" s="31">
        <f>IF('N207'!D127="--",6,'N207'!D127)</f>
        <v>58.3</v>
      </c>
      <c r="S127" s="31">
        <f t="shared" si="2"/>
        <v>58</v>
      </c>
      <c r="T127" s="31">
        <f t="shared" si="3"/>
        <v>5</v>
      </c>
      <c r="U127" s="31">
        <f>'overzicht alle wegen'!L128</f>
        <v>53</v>
      </c>
      <c r="V127" s="31">
        <v>53</v>
      </c>
      <c r="X127" s="95">
        <v>1</v>
      </c>
      <c r="Y127" s="95"/>
      <c r="Z127" s="95"/>
      <c r="AA127" s="95"/>
      <c r="AB127" s="95"/>
      <c r="AC127" s="95"/>
      <c r="AG127" s="95">
        <v>0</v>
      </c>
    </row>
    <row r="128" spans="1:36" s="32" customFormat="1" x14ac:dyDescent="0.2">
      <c r="A128" s="31"/>
      <c r="B128" s="95" t="str">
        <f>'N207 50km'!A128</f>
        <v>Z33_A</v>
      </c>
      <c r="C128" s="95" t="str">
        <f>'N207 50km'!B128</f>
        <v>Zuidkade 33</v>
      </c>
      <c r="D128" s="95" t="str" cm="1">
        <f t="array" ref="D128:E128">_xlfn.TEXTSPLIT(C128," ")</f>
        <v>Zuidkade</v>
      </c>
      <c r="E128" s="95" t="str">
        <v>33</v>
      </c>
      <c r="F128" s="95"/>
      <c r="G128" s="95"/>
      <c r="H128" s="95" t="str">
        <f>VLOOKUP(C128,'ICT gegevens'!$A$6:$B$186,2,TRUE)</f>
        <v>2741JB</v>
      </c>
      <c r="I128" s="95" t="s">
        <v>29</v>
      </c>
      <c r="J128" s="95" t="str">
        <f>VLOOKUP(C128,'ICT gegevens'!$A$6:$F$186,6,TRUE)</f>
        <v>WDV01D1875</v>
      </c>
      <c r="K128" s="95" t="s">
        <v>30</v>
      </c>
      <c r="L128" s="31">
        <f>VLOOKUP(C128,'ICT gegevens'!$A$6:$G$186,7,TRUE)</f>
        <v>1910</v>
      </c>
      <c r="M128" s="95"/>
      <c r="N128" s="95" t="str">
        <f>VLOOKUP(C128,'ICT gegevens'!$A$6:$E$186,5,TRUE)</f>
        <v>Wonen</v>
      </c>
      <c r="Q128" s="31">
        <f>'N207 50km'!C128</f>
        <v>1.5</v>
      </c>
      <c r="R128" s="31">
        <f>IF('N207'!D128="--",6,'N207'!D128)</f>
        <v>57.2</v>
      </c>
      <c r="S128" s="31">
        <f t="shared" si="2"/>
        <v>57</v>
      </c>
      <c r="T128" s="31">
        <f t="shared" si="3"/>
        <v>5</v>
      </c>
      <c r="U128" s="31">
        <f>'overzicht alle wegen'!L129</f>
        <v>52</v>
      </c>
      <c r="V128" s="31"/>
      <c r="X128" s="95"/>
      <c r="Y128" s="95"/>
      <c r="Z128" s="95"/>
      <c r="AA128" s="95"/>
      <c r="AB128" s="95"/>
      <c r="AC128" s="95"/>
      <c r="AG128" s="95"/>
    </row>
    <row r="129" spans="1:36" s="64" customFormat="1" x14ac:dyDescent="0.2">
      <c r="A129" s="63">
        <v>48</v>
      </c>
      <c r="B129" s="62" t="str">
        <f>'N207 50km'!A129</f>
        <v>Z32_C</v>
      </c>
      <c r="C129" s="62" t="str">
        <f>'N207 50km'!B129</f>
        <v>Zuidkade 32</v>
      </c>
      <c r="D129" s="62" t="str" cm="1">
        <f t="array" ref="D129:E129">_xlfn.TEXTSPLIT(C129," ")</f>
        <v>Zuidkade</v>
      </c>
      <c r="E129" s="62" t="str">
        <v>32</v>
      </c>
      <c r="F129" s="62"/>
      <c r="G129" s="62"/>
      <c r="H129" s="62" t="str">
        <f>VLOOKUP(C129,'ICT gegevens'!$A$6:$B$186,2,TRUE)</f>
        <v>2741JB</v>
      </c>
      <c r="I129" s="62" t="s">
        <v>29</v>
      </c>
      <c r="J129" s="62" t="str">
        <f>VLOOKUP(C129,'ICT gegevens'!$A$6:$F$186,6,TRUE)</f>
        <v>WDV01D1934</v>
      </c>
      <c r="K129" s="62" t="s">
        <v>30</v>
      </c>
      <c r="L129" s="63">
        <f>VLOOKUP(C129,'ICT gegevens'!$A$6:$G$186,7,TRUE)</f>
        <v>1968</v>
      </c>
      <c r="M129" s="62"/>
      <c r="N129" s="62" t="str">
        <f>VLOOKUP(C129,'ICT gegevens'!$A$6:$E$186,5,TRUE)</f>
        <v>Wonen met bedrijvigheid</v>
      </c>
      <c r="Q129" s="63">
        <f>'N207 50km'!C129</f>
        <v>7.5</v>
      </c>
      <c r="R129" s="63">
        <f>IF('N207'!D129="--",6,'N207'!D129)</f>
        <v>58.8</v>
      </c>
      <c r="S129" s="63">
        <f t="shared" si="2"/>
        <v>59</v>
      </c>
      <c r="T129" s="63">
        <f t="shared" si="3"/>
        <v>5</v>
      </c>
      <c r="U129" s="63">
        <f>'overzicht alle wegen'!L130</f>
        <v>54</v>
      </c>
      <c r="V129" s="63">
        <v>54</v>
      </c>
      <c r="X129" s="62">
        <v>1</v>
      </c>
      <c r="Y129" s="62"/>
      <c r="Z129" s="62"/>
      <c r="AA129" s="62"/>
      <c r="AB129" s="62"/>
      <c r="AC129" s="62"/>
      <c r="AG129" s="62">
        <v>0</v>
      </c>
      <c r="AH129" s="32"/>
      <c r="AI129" s="32"/>
      <c r="AJ129" s="32"/>
    </row>
    <row r="130" spans="1:36" s="64" customFormat="1" x14ac:dyDescent="0.2">
      <c r="A130" s="63"/>
      <c r="B130" s="62" t="str">
        <f>'N207 50km'!A130</f>
        <v>Z32_B</v>
      </c>
      <c r="C130" s="62" t="str">
        <f>'N207 50km'!B130</f>
        <v>Zuidkade 32</v>
      </c>
      <c r="D130" s="62" t="str" cm="1">
        <f t="array" ref="D130:E130">_xlfn.TEXTSPLIT(C130," ")</f>
        <v>Zuidkade</v>
      </c>
      <c r="E130" s="62" t="str">
        <v>32</v>
      </c>
      <c r="F130" s="62"/>
      <c r="G130" s="62"/>
      <c r="H130" s="62" t="str">
        <f>VLOOKUP(C130,'ICT gegevens'!$A$6:$B$186,2,TRUE)</f>
        <v>2741JB</v>
      </c>
      <c r="I130" s="62" t="s">
        <v>29</v>
      </c>
      <c r="J130" s="62" t="str">
        <f>VLOOKUP(C130,'ICT gegevens'!$A$6:$F$186,6,TRUE)</f>
        <v>WDV01D1934</v>
      </c>
      <c r="K130" s="62" t="s">
        <v>30</v>
      </c>
      <c r="L130" s="63">
        <f>VLOOKUP(C130,'ICT gegevens'!$A$6:$G$186,7,TRUE)</f>
        <v>1968</v>
      </c>
      <c r="M130" s="62"/>
      <c r="N130" s="62" t="str">
        <f>VLOOKUP(C130,'ICT gegevens'!$A$6:$E$186,5,TRUE)</f>
        <v>Wonen met bedrijvigheid</v>
      </c>
      <c r="Q130" s="63">
        <f>'N207 50km'!C130</f>
        <v>4.5</v>
      </c>
      <c r="R130" s="63">
        <f>IF('N207'!D130="--",6,'N207'!D130)</f>
        <v>58</v>
      </c>
      <c r="S130" s="63">
        <f t="shared" si="2"/>
        <v>58</v>
      </c>
      <c r="T130" s="63">
        <f t="shared" si="3"/>
        <v>5</v>
      </c>
      <c r="U130" s="63">
        <f>'overzicht alle wegen'!L131</f>
        <v>53</v>
      </c>
      <c r="V130" s="63"/>
      <c r="X130" s="62"/>
      <c r="Y130" s="62"/>
      <c r="Z130" s="62"/>
      <c r="AA130" s="62"/>
      <c r="AB130" s="62"/>
      <c r="AC130" s="62"/>
      <c r="AG130" s="62"/>
      <c r="AH130" s="32"/>
      <c r="AI130" s="32"/>
      <c r="AJ130" s="32"/>
    </row>
    <row r="131" spans="1:36" s="64" customFormat="1" x14ac:dyDescent="0.2">
      <c r="A131" s="63"/>
      <c r="B131" s="62" t="str">
        <f>'N207 50km'!A131</f>
        <v>Z32_A</v>
      </c>
      <c r="C131" s="62" t="str">
        <f>'N207 50km'!B131</f>
        <v>Zuidkade 32</v>
      </c>
      <c r="D131" s="62" t="str" cm="1">
        <f t="array" ref="D131:E131">_xlfn.TEXTSPLIT(C131," ")</f>
        <v>Zuidkade</v>
      </c>
      <c r="E131" s="62" t="str">
        <v>32</v>
      </c>
      <c r="F131" s="62"/>
      <c r="G131" s="62"/>
      <c r="H131" s="62" t="str">
        <f>VLOOKUP(C131,'ICT gegevens'!$A$6:$B$186,2,TRUE)</f>
        <v>2741JB</v>
      </c>
      <c r="I131" s="62" t="s">
        <v>29</v>
      </c>
      <c r="J131" s="62" t="str">
        <f>VLOOKUP(C131,'ICT gegevens'!$A$6:$F$186,6,TRUE)</f>
        <v>WDV01D1934</v>
      </c>
      <c r="K131" s="62" t="s">
        <v>30</v>
      </c>
      <c r="L131" s="63">
        <f>VLOOKUP(C131,'ICT gegevens'!$A$6:$G$186,7,TRUE)</f>
        <v>1968</v>
      </c>
      <c r="M131" s="62"/>
      <c r="N131" s="62" t="str">
        <f>VLOOKUP(C131,'ICT gegevens'!$A$6:$E$186,5,TRUE)</f>
        <v>Wonen met bedrijvigheid</v>
      </c>
      <c r="Q131" s="63">
        <f>'N207 50km'!C131</f>
        <v>1.5</v>
      </c>
      <c r="R131" s="63">
        <f>IF('N207'!D131="--",6,'N207'!D131)</f>
        <v>56.8</v>
      </c>
      <c r="S131" s="63">
        <f t="shared" si="2"/>
        <v>57</v>
      </c>
      <c r="T131" s="63">
        <f t="shared" si="3"/>
        <v>5</v>
      </c>
      <c r="U131" s="63">
        <f>'overzicht alle wegen'!L132</f>
        <v>52</v>
      </c>
      <c r="V131" s="63"/>
      <c r="X131" s="62"/>
      <c r="Y131" s="62"/>
      <c r="Z131" s="62"/>
      <c r="AA131" s="62"/>
      <c r="AB131" s="62"/>
      <c r="AC131" s="62"/>
      <c r="AG131" s="62"/>
      <c r="AH131" s="32"/>
      <c r="AI131" s="32"/>
      <c r="AJ131" s="32"/>
    </row>
    <row r="132" spans="1:36" x14ac:dyDescent="0.2">
      <c r="A132" s="69">
        <v>49</v>
      </c>
      <c r="B132" s="70" t="str">
        <f>'N207 50km'!A132</f>
        <v>Z31_C</v>
      </c>
      <c r="C132" s="70" t="str">
        <f>'N207 50km'!B132</f>
        <v>Zuidkade 31</v>
      </c>
      <c r="D132" s="70" t="str" cm="1">
        <f t="array" ref="D132:E132">_xlfn.TEXTSPLIT(C132," ")</f>
        <v>Zuidkade</v>
      </c>
      <c r="E132" s="70" t="str">
        <v>31</v>
      </c>
      <c r="F132" s="70"/>
      <c r="G132" s="70"/>
      <c r="H132" s="70" t="str">
        <f>VLOOKUP(C132,'ICT gegevens'!$A$6:$B$186,2,TRUE)</f>
        <v>2741JB</v>
      </c>
      <c r="I132" s="70" t="s">
        <v>29</v>
      </c>
      <c r="J132" s="70" t="str">
        <f>VLOOKUP(C132,'ICT gegevens'!$A$6:$F$186,6,TRUE)</f>
        <v>WDV01D3595</v>
      </c>
      <c r="K132" s="70" t="s">
        <v>30</v>
      </c>
      <c r="L132" s="69">
        <f>VLOOKUP(C132,'ICT gegevens'!$A$6:$G$186,7,TRUE)</f>
        <v>2020</v>
      </c>
      <c r="M132" s="70" t="s">
        <v>34</v>
      </c>
      <c r="N132" s="70" t="str">
        <f>VLOOKUP(C132,'ICT gegevens'!$A$6:$E$186,5,TRUE)</f>
        <v>Wonen</v>
      </c>
      <c r="Q132" s="69">
        <f>'N207 50km'!C132</f>
        <v>7.5</v>
      </c>
      <c r="R132" s="69">
        <f>IF('N207'!D132="--",6,'N207'!D132)</f>
        <v>58.7</v>
      </c>
      <c r="S132" s="69">
        <f t="shared" si="2"/>
        <v>59</v>
      </c>
      <c r="T132" s="69">
        <f t="shared" si="3"/>
        <v>5</v>
      </c>
      <c r="U132" s="69">
        <f>'overzicht alle wegen'!L133</f>
        <v>54</v>
      </c>
      <c r="V132" s="69">
        <v>54</v>
      </c>
      <c r="X132" s="70">
        <v>1</v>
      </c>
      <c r="Y132" s="70"/>
      <c r="Z132" s="70"/>
      <c r="AA132" s="70"/>
      <c r="AB132" s="70"/>
      <c r="AC132" s="70"/>
      <c r="AD132" s="96">
        <v>1</v>
      </c>
      <c r="AE132" s="64"/>
      <c r="AF132" s="64" t="str">
        <f>C132</f>
        <v>Zuidkade 31</v>
      </c>
      <c r="AG132" s="70">
        <v>0</v>
      </c>
    </row>
    <row r="133" spans="1:36" x14ac:dyDescent="0.2">
      <c r="A133" s="69"/>
      <c r="B133" s="70" t="str">
        <f>'N207 50km'!A133</f>
        <v>Z31_B</v>
      </c>
      <c r="C133" s="70" t="str">
        <f>'N207 50km'!B133</f>
        <v>Zuidkade 31</v>
      </c>
      <c r="D133" s="70" t="str" cm="1">
        <f t="array" ref="D133:E133">_xlfn.TEXTSPLIT(C133," ")</f>
        <v>Zuidkade</v>
      </c>
      <c r="E133" s="70" t="str">
        <v>31</v>
      </c>
      <c r="F133" s="70"/>
      <c r="G133" s="70"/>
      <c r="H133" s="70" t="str">
        <f>VLOOKUP(C133,'ICT gegevens'!$A$6:$B$186,2,TRUE)</f>
        <v>2741JB</v>
      </c>
      <c r="I133" s="70" t="s">
        <v>29</v>
      </c>
      <c r="J133" s="70" t="str">
        <f>VLOOKUP(C133,'ICT gegevens'!$A$6:$F$186,6,TRUE)</f>
        <v>WDV01D3595</v>
      </c>
      <c r="K133" s="70" t="s">
        <v>30</v>
      </c>
      <c r="L133" s="69">
        <f>VLOOKUP(C133,'ICT gegevens'!$A$6:$G$186,7,TRUE)</f>
        <v>2020</v>
      </c>
      <c r="M133" s="70"/>
      <c r="N133" s="70" t="str">
        <f>VLOOKUP(C133,'ICT gegevens'!$A$6:$E$186,5,TRUE)</f>
        <v>Wonen</v>
      </c>
      <c r="Q133" s="69">
        <f>'N207 50km'!C133</f>
        <v>4.5</v>
      </c>
      <c r="R133" s="69">
        <f>IF('N207'!D133="--",6,'N207'!D133)</f>
        <v>58</v>
      </c>
      <c r="S133" s="69">
        <f t="shared" si="2"/>
        <v>58</v>
      </c>
      <c r="T133" s="69">
        <f t="shared" si="3"/>
        <v>5</v>
      </c>
      <c r="U133" s="69">
        <f>'overzicht alle wegen'!L134</f>
        <v>53</v>
      </c>
      <c r="V133" s="69"/>
      <c r="X133" s="70"/>
      <c r="Y133" s="70"/>
      <c r="Z133" s="70"/>
      <c r="AA133" s="70"/>
      <c r="AB133" s="70"/>
      <c r="AC133" s="70"/>
      <c r="AD133" s="96"/>
      <c r="AE133" s="64"/>
      <c r="AF133" s="64"/>
      <c r="AG133" s="70"/>
    </row>
    <row r="134" spans="1:36" x14ac:dyDescent="0.2">
      <c r="A134" s="69"/>
      <c r="B134" s="70" t="str">
        <f>'N207 50km'!A134</f>
        <v>Z31_A</v>
      </c>
      <c r="C134" s="70" t="str">
        <f>'N207 50km'!B134</f>
        <v>Zuidkade 31</v>
      </c>
      <c r="D134" s="70" t="str" cm="1">
        <f t="array" ref="D134:E134">_xlfn.TEXTSPLIT(C134," ")</f>
        <v>Zuidkade</v>
      </c>
      <c r="E134" s="70" t="str">
        <v>31</v>
      </c>
      <c r="F134" s="70"/>
      <c r="G134" s="70"/>
      <c r="H134" s="70" t="str">
        <f>VLOOKUP(C134,'ICT gegevens'!$A$6:$B$186,2,TRUE)</f>
        <v>2741JB</v>
      </c>
      <c r="I134" s="70" t="s">
        <v>29</v>
      </c>
      <c r="J134" s="70" t="str">
        <f>VLOOKUP(C134,'ICT gegevens'!$A$6:$F$186,6,TRUE)</f>
        <v>WDV01D3595</v>
      </c>
      <c r="K134" s="70" t="s">
        <v>30</v>
      </c>
      <c r="L134" s="69">
        <f>VLOOKUP(C134,'ICT gegevens'!$A$6:$G$186,7,TRUE)</f>
        <v>2020</v>
      </c>
      <c r="M134" s="70"/>
      <c r="N134" s="70" t="str">
        <f>VLOOKUP(C134,'ICT gegevens'!$A$6:$E$186,5,TRUE)</f>
        <v>Wonen</v>
      </c>
      <c r="Q134" s="69">
        <f>'N207 50km'!C134</f>
        <v>1.5</v>
      </c>
      <c r="R134" s="69">
        <f>IF('N207'!D134="--",6,'N207'!D134)</f>
        <v>56.9</v>
      </c>
      <c r="S134" s="69">
        <f t="shared" si="2"/>
        <v>57</v>
      </c>
      <c r="T134" s="69">
        <f t="shared" si="3"/>
        <v>5</v>
      </c>
      <c r="U134" s="69">
        <f>'overzicht alle wegen'!L135</f>
        <v>52</v>
      </c>
      <c r="V134" s="69"/>
      <c r="X134" s="70"/>
      <c r="Y134" s="70"/>
      <c r="Z134" s="70"/>
      <c r="AA134" s="70"/>
      <c r="AB134" s="70"/>
      <c r="AC134" s="70"/>
      <c r="AD134" s="96"/>
      <c r="AE134" s="64"/>
      <c r="AF134" s="64"/>
      <c r="AG134" s="70"/>
    </row>
    <row r="135" spans="1:36" s="64" customFormat="1" x14ac:dyDescent="0.2">
      <c r="A135" s="93">
        <v>50</v>
      </c>
      <c r="B135" s="94" t="str">
        <f>'N207 50km'!A135</f>
        <v>Z30_C</v>
      </c>
      <c r="C135" s="94" t="str">
        <f>'N207 50km'!B135</f>
        <v>Zuidkade 30</v>
      </c>
      <c r="D135" s="94" t="str" cm="1">
        <f t="array" ref="D135:E135">_xlfn.TEXTSPLIT(C135," ")</f>
        <v>Zuidkade</v>
      </c>
      <c r="E135" s="94" t="str">
        <v>30</v>
      </c>
      <c r="F135" s="94"/>
      <c r="G135" s="94"/>
      <c r="H135" s="94" t="str">
        <f>VLOOKUP(C135,'ICT gegevens'!$A$6:$B$186,2,TRUE)</f>
        <v>2741JB</v>
      </c>
      <c r="I135" s="94" t="s">
        <v>29</v>
      </c>
      <c r="J135" s="94" t="str">
        <f>VLOOKUP(C135,'ICT gegevens'!$A$6:$F$186,6,TRUE)</f>
        <v>WDV01D3594</v>
      </c>
      <c r="K135" s="94" t="s">
        <v>30</v>
      </c>
      <c r="L135" s="93">
        <f>VLOOKUP(C135,'ICT gegevens'!$A$6:$G$186,7,TRUE)</f>
        <v>2020</v>
      </c>
      <c r="M135" s="94" t="s">
        <v>34</v>
      </c>
      <c r="N135" s="94" t="str">
        <f>VLOOKUP(C135,'ICT gegevens'!$A$6:$E$186,5,TRUE)</f>
        <v>Wonen</v>
      </c>
      <c r="Q135" s="93">
        <f>'N207 50km'!C135</f>
        <v>7.5</v>
      </c>
      <c r="R135" s="93">
        <f>IF('N207'!D135="--",6,'N207'!D135)</f>
        <v>58.7</v>
      </c>
      <c r="S135" s="93">
        <f t="shared" ref="S135:S196" si="4">IF(MOD(R135,1)=0.5,INT(R135)+MOD(INT(R135),2),ROUND(R135,0))</f>
        <v>59</v>
      </c>
      <c r="T135" s="93">
        <f t="shared" ref="T135:T196" si="5">S135-U135</f>
        <v>5</v>
      </c>
      <c r="U135" s="93">
        <f>'overzicht alle wegen'!L136</f>
        <v>54</v>
      </c>
      <c r="V135" s="93">
        <v>54</v>
      </c>
      <c r="X135" s="94">
        <v>1</v>
      </c>
      <c r="Y135" s="94"/>
      <c r="Z135" s="94"/>
      <c r="AA135" s="94"/>
      <c r="AB135" s="94"/>
      <c r="AC135" s="94"/>
      <c r="AD135" s="94">
        <v>1</v>
      </c>
      <c r="AE135"/>
      <c r="AF135" s="64" t="str">
        <f>C135</f>
        <v>Zuidkade 30</v>
      </c>
      <c r="AG135" s="94">
        <v>0</v>
      </c>
      <c r="AH135" s="32"/>
      <c r="AI135" s="32"/>
      <c r="AJ135" s="32"/>
    </row>
    <row r="136" spans="1:36" s="64" customFormat="1" x14ac:dyDescent="0.2">
      <c r="A136" s="93"/>
      <c r="B136" s="94" t="str">
        <f>'N207 50km'!A136</f>
        <v>Z30_B</v>
      </c>
      <c r="C136" s="94" t="str">
        <f>'N207 50km'!B136</f>
        <v>Zuidkade 30</v>
      </c>
      <c r="D136" s="94" t="str" cm="1">
        <f t="array" ref="D136:E136">_xlfn.TEXTSPLIT(C136," ")</f>
        <v>Zuidkade</v>
      </c>
      <c r="E136" s="94" t="str">
        <v>30</v>
      </c>
      <c r="F136" s="94"/>
      <c r="G136" s="94"/>
      <c r="H136" s="94" t="str">
        <f>VLOOKUP(C136,'ICT gegevens'!$A$6:$B$186,2,TRUE)</f>
        <v>2741JB</v>
      </c>
      <c r="I136" s="94" t="s">
        <v>29</v>
      </c>
      <c r="J136" s="94" t="str">
        <f>VLOOKUP(C136,'ICT gegevens'!$A$6:$F$186,6,TRUE)</f>
        <v>WDV01D3594</v>
      </c>
      <c r="K136" s="94" t="s">
        <v>30</v>
      </c>
      <c r="L136" s="93">
        <f>VLOOKUP(C136,'ICT gegevens'!$A$6:$G$186,7,TRUE)</f>
        <v>2020</v>
      </c>
      <c r="M136" s="94"/>
      <c r="N136" s="94" t="str">
        <f>VLOOKUP(C136,'ICT gegevens'!$A$6:$E$186,5,TRUE)</f>
        <v>Wonen</v>
      </c>
      <c r="Q136" s="93">
        <f>'N207 50km'!C136</f>
        <v>4.5</v>
      </c>
      <c r="R136" s="93">
        <f>IF('N207'!D136="--",6,'N207'!D136)</f>
        <v>57.9</v>
      </c>
      <c r="S136" s="93">
        <f t="shared" si="4"/>
        <v>58</v>
      </c>
      <c r="T136" s="93">
        <f t="shared" si="5"/>
        <v>5</v>
      </c>
      <c r="U136" s="93">
        <f>'overzicht alle wegen'!L137</f>
        <v>53</v>
      </c>
      <c r="V136" s="93"/>
      <c r="X136" s="94"/>
      <c r="Y136" s="94"/>
      <c r="Z136" s="94"/>
      <c r="AA136" s="94"/>
      <c r="AB136" s="94"/>
      <c r="AC136" s="94"/>
      <c r="AD136" s="94"/>
      <c r="AE136"/>
      <c r="AG136" s="94"/>
      <c r="AH136" s="32"/>
      <c r="AI136" s="32"/>
      <c r="AJ136" s="32"/>
    </row>
    <row r="137" spans="1:36" s="64" customFormat="1" x14ac:dyDescent="0.2">
      <c r="A137" s="93"/>
      <c r="B137" s="94" t="str">
        <f>'N207 50km'!A137</f>
        <v>Z30_A</v>
      </c>
      <c r="C137" s="94" t="str">
        <f>'N207 50km'!B137</f>
        <v>Zuidkade 30</v>
      </c>
      <c r="D137" s="94" t="str" cm="1">
        <f t="array" ref="D137:E137">_xlfn.TEXTSPLIT(C137," ")</f>
        <v>Zuidkade</v>
      </c>
      <c r="E137" s="94" t="str">
        <v>30</v>
      </c>
      <c r="F137" s="94"/>
      <c r="G137" s="94"/>
      <c r="H137" s="94" t="str">
        <f>VLOOKUP(C137,'ICT gegevens'!$A$6:$B$186,2,TRUE)</f>
        <v>2741JB</v>
      </c>
      <c r="I137" s="94" t="s">
        <v>29</v>
      </c>
      <c r="J137" s="94" t="str">
        <f>VLOOKUP(C137,'ICT gegevens'!$A$6:$F$186,6,TRUE)</f>
        <v>WDV01D3594</v>
      </c>
      <c r="K137" s="94" t="s">
        <v>30</v>
      </c>
      <c r="L137" s="93">
        <f>VLOOKUP(C137,'ICT gegevens'!$A$6:$G$186,7,TRUE)</f>
        <v>2020</v>
      </c>
      <c r="M137" s="94"/>
      <c r="N137" s="94" t="str">
        <f>VLOOKUP(C137,'ICT gegevens'!$A$6:$E$186,5,TRUE)</f>
        <v>Wonen</v>
      </c>
      <c r="Q137" s="93">
        <f>'N207 50km'!C137</f>
        <v>1.5</v>
      </c>
      <c r="R137" s="93">
        <f>IF('N207'!D137="--",6,'N207'!D137)</f>
        <v>56.9</v>
      </c>
      <c r="S137" s="93">
        <f t="shared" si="4"/>
        <v>57</v>
      </c>
      <c r="T137" s="93">
        <f t="shared" si="5"/>
        <v>5</v>
      </c>
      <c r="U137" s="93">
        <f>'overzicht alle wegen'!L138</f>
        <v>52</v>
      </c>
      <c r="V137" s="93"/>
      <c r="X137" s="94"/>
      <c r="Y137" s="94"/>
      <c r="Z137" s="94"/>
      <c r="AA137" s="94"/>
      <c r="AB137" s="94"/>
      <c r="AC137" s="94"/>
      <c r="AD137" s="94"/>
      <c r="AE137"/>
      <c r="AG137" s="94"/>
      <c r="AH137" s="32"/>
      <c r="AI137" s="32"/>
      <c r="AJ137" s="32"/>
    </row>
    <row r="138" spans="1:36" x14ac:dyDescent="0.2">
      <c r="A138" s="69">
        <v>51</v>
      </c>
      <c r="B138" s="70" t="str">
        <f>'N207 50km'!A109</f>
        <v>Z3_C</v>
      </c>
      <c r="C138" s="70" t="str">
        <f>'N207 50km'!B109</f>
        <v>Zuidkade 3</v>
      </c>
      <c r="D138" s="70" t="str" cm="1">
        <f t="array" ref="D138:E138">_xlfn.TEXTSPLIT(C138," ")</f>
        <v>Zuidkade</v>
      </c>
      <c r="E138" s="70" t="str">
        <v>3</v>
      </c>
      <c r="F138" s="70"/>
      <c r="G138" s="70"/>
      <c r="H138" s="70" t="str">
        <f>VLOOKUP(C138,'ICT gegevens'!$A$6:$B$186,2,TRUE)</f>
        <v>2741JA</v>
      </c>
      <c r="I138" s="70" t="s">
        <v>29</v>
      </c>
      <c r="J138" s="70" t="str">
        <f>VLOOKUP(C138,'ICT gegevens'!$A$6:$F$186,6,TRUE)</f>
        <v>WDV01D2754</v>
      </c>
      <c r="K138" s="70" t="s">
        <v>30</v>
      </c>
      <c r="L138" s="69">
        <f>VLOOKUP(C138,'ICT gegevens'!$A$6:$G$186,7,TRUE)</f>
        <v>1930</v>
      </c>
      <c r="M138" s="70" t="s">
        <v>35</v>
      </c>
      <c r="N138" s="92" t="str">
        <f>VLOOKUP(C138,'ICT gegevens'!$A$6:$E$186,5,TRUE)</f>
        <v>Bedrijvigheid (horeca)</v>
      </c>
      <c r="Q138" s="69">
        <f>'N207 50km'!C109</f>
        <v>7.5</v>
      </c>
      <c r="R138" s="69">
        <f>IF('N207'!D109="--",6,'N207'!D109)</f>
        <v>59</v>
      </c>
      <c r="S138" s="69">
        <f t="shared" si="4"/>
        <v>59</v>
      </c>
      <c r="T138" s="69">
        <f t="shared" si="5"/>
        <v>5</v>
      </c>
      <c r="U138" s="69">
        <f>'overzicht alle wegen'!L110</f>
        <v>54</v>
      </c>
      <c r="V138" s="69"/>
      <c r="X138" s="70"/>
      <c r="Y138" s="70"/>
      <c r="Z138" s="70"/>
      <c r="AA138" s="70"/>
      <c r="AB138" s="70">
        <v>1</v>
      </c>
      <c r="AC138" s="70"/>
      <c r="AD138" s="95"/>
      <c r="AE138" s="32"/>
      <c r="AF138" s="32"/>
      <c r="AG138" s="70">
        <v>0</v>
      </c>
    </row>
    <row r="139" spans="1:36" x14ac:dyDescent="0.2">
      <c r="A139" s="69"/>
      <c r="B139" s="70" t="str">
        <f>'N207 50km'!A110</f>
        <v>Z3_B</v>
      </c>
      <c r="C139" s="70" t="str">
        <f>'N207 50km'!B110</f>
        <v>Zuidkade 3</v>
      </c>
      <c r="D139" s="70" t="str" cm="1">
        <f t="array" ref="D139:E139">_xlfn.TEXTSPLIT(C139," ")</f>
        <v>Zuidkade</v>
      </c>
      <c r="E139" s="70" t="str">
        <v>3</v>
      </c>
      <c r="F139" s="70"/>
      <c r="G139" s="70"/>
      <c r="H139" s="70" t="str">
        <f>VLOOKUP(C139,'ICT gegevens'!$A$6:$B$186,2,TRUE)</f>
        <v>2741JA</v>
      </c>
      <c r="I139" s="70" t="s">
        <v>29</v>
      </c>
      <c r="J139" s="70" t="str">
        <f>VLOOKUP(C139,'ICT gegevens'!$A$6:$F$186,6,TRUE)</f>
        <v>WDV01D2754</v>
      </c>
      <c r="K139" s="70" t="s">
        <v>30</v>
      </c>
      <c r="L139" s="69">
        <f>VLOOKUP(C139,'ICT gegevens'!$A$6:$G$186,7,TRUE)</f>
        <v>1930</v>
      </c>
      <c r="M139" s="70"/>
      <c r="N139" s="92" t="str">
        <f>VLOOKUP(C139,'ICT gegevens'!$A$6:$E$186,5,TRUE)</f>
        <v>Bedrijvigheid (horeca)</v>
      </c>
      <c r="Q139" s="69">
        <f>'N207 50km'!C110</f>
        <v>4.5</v>
      </c>
      <c r="R139" s="69">
        <f>IF('N207'!D110="--",6,'N207'!D110)</f>
        <v>58.4</v>
      </c>
      <c r="S139" s="69">
        <f t="shared" si="4"/>
        <v>58</v>
      </c>
      <c r="T139" s="69">
        <f t="shared" si="5"/>
        <v>5</v>
      </c>
      <c r="U139" s="69">
        <f>'overzicht alle wegen'!L111</f>
        <v>53</v>
      </c>
      <c r="V139" s="69"/>
      <c r="X139" s="70"/>
      <c r="Y139" s="70"/>
      <c r="Z139" s="70"/>
      <c r="AA139" s="70"/>
      <c r="AB139" s="70"/>
      <c r="AC139" s="70"/>
      <c r="AD139" s="12"/>
      <c r="AG139" s="70"/>
    </row>
    <row r="140" spans="1:36" x14ac:dyDescent="0.2">
      <c r="A140" s="69"/>
      <c r="B140" s="70" t="str">
        <f>'N207 50km'!A111</f>
        <v>Z3_A</v>
      </c>
      <c r="C140" s="70" t="str">
        <f>'N207 50km'!B111</f>
        <v>Zuidkade 3</v>
      </c>
      <c r="D140" s="70" t="str" cm="1">
        <f t="array" ref="D140:E140">_xlfn.TEXTSPLIT(C140," ")</f>
        <v>Zuidkade</v>
      </c>
      <c r="E140" s="70" t="str">
        <v>3</v>
      </c>
      <c r="F140" s="70"/>
      <c r="G140" s="70"/>
      <c r="H140" s="70" t="str">
        <f>VLOOKUP(C140,'ICT gegevens'!$A$6:$B$186,2,TRUE)</f>
        <v>2741JA</v>
      </c>
      <c r="I140" s="70" t="s">
        <v>29</v>
      </c>
      <c r="J140" s="70" t="str">
        <f>VLOOKUP(C140,'ICT gegevens'!$A$6:$F$186,6,TRUE)</f>
        <v>WDV01D2754</v>
      </c>
      <c r="K140" s="70" t="s">
        <v>30</v>
      </c>
      <c r="L140" s="69">
        <f>VLOOKUP(C140,'ICT gegevens'!$A$6:$G$186,7,TRUE)</f>
        <v>1930</v>
      </c>
      <c r="M140" s="70"/>
      <c r="N140" s="92" t="str">
        <f>VLOOKUP(C140,'ICT gegevens'!$A$6:$E$186,5,TRUE)</f>
        <v>Bedrijvigheid (horeca)</v>
      </c>
      <c r="Q140" s="69">
        <f>'N207 50km'!C111</f>
        <v>1.5</v>
      </c>
      <c r="R140" s="69">
        <f>IF('N207'!D111="--",6,'N207'!D111)</f>
        <v>57.1</v>
      </c>
      <c r="S140" s="69">
        <f t="shared" si="4"/>
        <v>57</v>
      </c>
      <c r="T140" s="69">
        <f t="shared" si="5"/>
        <v>5</v>
      </c>
      <c r="U140" s="69">
        <f>'overzicht alle wegen'!L112</f>
        <v>52</v>
      </c>
      <c r="V140" s="69"/>
      <c r="X140" s="70"/>
      <c r="Y140" s="70"/>
      <c r="Z140" s="70"/>
      <c r="AA140" s="70"/>
      <c r="AB140" s="70"/>
      <c r="AC140" s="70"/>
      <c r="AD140" s="12"/>
      <c r="AG140" s="70"/>
    </row>
    <row r="141" spans="1:36" s="104" customFormat="1" x14ac:dyDescent="0.2">
      <c r="A141" s="93">
        <v>52</v>
      </c>
      <c r="B141" s="94" t="str">
        <f>'N207 50km'!A141</f>
        <v>Z29_C</v>
      </c>
      <c r="C141" s="94" t="str">
        <f>'N207 50km'!B141</f>
        <v>Zuidkade 29</v>
      </c>
      <c r="D141" s="94" t="str" cm="1">
        <f t="array" ref="D141:E141">_xlfn.TEXTSPLIT(C141," ")</f>
        <v>Zuidkade</v>
      </c>
      <c r="E141" s="94" t="str">
        <v>29</v>
      </c>
      <c r="F141" s="94"/>
      <c r="G141" s="94"/>
      <c r="H141" s="94" t="str">
        <f>VLOOKUP(C141,'ICT gegevens'!$A$6:$B$186,2,TRUE)</f>
        <v>2741JB</v>
      </c>
      <c r="I141" s="94" t="s">
        <v>29</v>
      </c>
      <c r="J141" s="94" t="str">
        <f>VLOOKUP(C141,'ICT gegevens'!$A$6:$F$186,6,TRUE)</f>
        <v>WDV01D3597</v>
      </c>
      <c r="K141" s="94" t="s">
        <v>30</v>
      </c>
      <c r="L141" s="93">
        <f>VLOOKUP(C141,'ICT gegevens'!$A$6:$G$186,7,TRUE)</f>
        <v>2020</v>
      </c>
      <c r="M141" s="94" t="s">
        <v>34</v>
      </c>
      <c r="N141" s="94" t="str">
        <f>VLOOKUP(C141,'ICT gegevens'!$A$6:$E$186,5,TRUE)</f>
        <v>Wonen</v>
      </c>
      <c r="Q141" s="93">
        <f>'N207 50km'!C141</f>
        <v>7.5</v>
      </c>
      <c r="R141" s="93">
        <f>IF('N207'!D141="--",6,'N207'!D141)</f>
        <v>58.7</v>
      </c>
      <c r="S141" s="93">
        <f t="shared" si="4"/>
        <v>59</v>
      </c>
      <c r="T141" s="93">
        <f t="shared" si="5"/>
        <v>5</v>
      </c>
      <c r="U141" s="93">
        <f>'overzicht alle wegen'!L142</f>
        <v>54</v>
      </c>
      <c r="V141" s="93">
        <v>54</v>
      </c>
      <c r="X141" s="94">
        <v>1</v>
      </c>
      <c r="Y141" s="94"/>
      <c r="Z141" s="94"/>
      <c r="AA141" s="94"/>
      <c r="AB141" s="94"/>
      <c r="AC141" s="94"/>
      <c r="AD141" s="104">
        <v>1</v>
      </c>
      <c r="AF141" s="104" t="str">
        <f>C141</f>
        <v>Zuidkade 29</v>
      </c>
      <c r="AG141" s="94">
        <v>0</v>
      </c>
      <c r="AH141" s="32"/>
      <c r="AI141" s="32"/>
      <c r="AJ141" s="32"/>
    </row>
    <row r="142" spans="1:36" s="104" customFormat="1" x14ac:dyDescent="0.2">
      <c r="A142" s="93"/>
      <c r="B142" s="94" t="str">
        <f>'N207 50km'!A142</f>
        <v>Z29_B</v>
      </c>
      <c r="C142" s="94" t="str">
        <f>'N207 50km'!B142</f>
        <v>Zuidkade 29</v>
      </c>
      <c r="D142" s="94" t="str" cm="1">
        <f t="array" ref="D142:E142">_xlfn.TEXTSPLIT(C142," ")</f>
        <v>Zuidkade</v>
      </c>
      <c r="E142" s="94" t="str">
        <v>29</v>
      </c>
      <c r="F142" s="94"/>
      <c r="G142" s="94"/>
      <c r="H142" s="94" t="str">
        <f>VLOOKUP(C142,'ICT gegevens'!$A$6:$B$186,2,TRUE)</f>
        <v>2741JB</v>
      </c>
      <c r="I142" s="94" t="s">
        <v>29</v>
      </c>
      <c r="J142" s="94" t="str">
        <f>VLOOKUP(C142,'ICT gegevens'!$A$6:$F$186,6,TRUE)</f>
        <v>WDV01D3597</v>
      </c>
      <c r="K142" s="94" t="s">
        <v>30</v>
      </c>
      <c r="L142" s="93">
        <f>VLOOKUP(C142,'ICT gegevens'!$A$6:$G$186,7,TRUE)</f>
        <v>2020</v>
      </c>
      <c r="M142" s="94"/>
      <c r="N142" s="94" t="str">
        <f>VLOOKUP(C142,'ICT gegevens'!$A$6:$E$186,5,TRUE)</f>
        <v>Wonen</v>
      </c>
      <c r="Q142" s="93">
        <f>'N207 50km'!C142</f>
        <v>4.5</v>
      </c>
      <c r="R142" s="93">
        <f>IF('N207'!D142="--",6,'N207'!D142)</f>
        <v>57.9</v>
      </c>
      <c r="S142" s="93">
        <f t="shared" si="4"/>
        <v>58</v>
      </c>
      <c r="T142" s="93">
        <f t="shared" si="5"/>
        <v>5</v>
      </c>
      <c r="U142" s="93">
        <f>'overzicht alle wegen'!L143</f>
        <v>53</v>
      </c>
      <c r="V142" s="93"/>
      <c r="X142" s="94"/>
      <c r="Y142" s="94"/>
      <c r="Z142" s="94"/>
      <c r="AA142" s="94"/>
      <c r="AB142" s="94"/>
      <c r="AC142" s="94"/>
      <c r="AG142" s="94"/>
      <c r="AH142" s="32"/>
      <c r="AI142" s="32"/>
      <c r="AJ142" s="32"/>
    </row>
    <row r="143" spans="1:36" s="104" customFormat="1" x14ac:dyDescent="0.2">
      <c r="A143" s="93"/>
      <c r="B143" s="94" t="str">
        <f>'N207 50km'!A143</f>
        <v>Z29_A</v>
      </c>
      <c r="C143" s="94" t="str">
        <f>'N207 50km'!B143</f>
        <v>Zuidkade 29</v>
      </c>
      <c r="D143" s="94" t="str" cm="1">
        <f t="array" ref="D143:E143">_xlfn.TEXTSPLIT(C143," ")</f>
        <v>Zuidkade</v>
      </c>
      <c r="E143" s="94" t="str">
        <v>29</v>
      </c>
      <c r="F143" s="94"/>
      <c r="G143" s="94"/>
      <c r="H143" s="94" t="str">
        <f>VLOOKUP(C143,'ICT gegevens'!$A$6:$B$186,2,TRUE)</f>
        <v>2741JB</v>
      </c>
      <c r="I143" s="94" t="s">
        <v>29</v>
      </c>
      <c r="J143" s="94" t="str">
        <f>VLOOKUP(C143,'ICT gegevens'!$A$6:$F$186,6,TRUE)</f>
        <v>WDV01D3597</v>
      </c>
      <c r="K143" s="94" t="s">
        <v>30</v>
      </c>
      <c r="L143" s="93">
        <f>VLOOKUP(C143,'ICT gegevens'!$A$6:$G$186,7,TRUE)</f>
        <v>2020</v>
      </c>
      <c r="M143" s="94"/>
      <c r="N143" s="94" t="str">
        <f>VLOOKUP(C143,'ICT gegevens'!$A$6:$E$186,5,TRUE)</f>
        <v>Wonen</v>
      </c>
      <c r="Q143" s="93">
        <f>'N207 50km'!C143</f>
        <v>1.5</v>
      </c>
      <c r="R143" s="93">
        <f>IF('N207'!D143="--",6,'N207'!D143)</f>
        <v>56.8</v>
      </c>
      <c r="S143" s="93">
        <f t="shared" si="4"/>
        <v>57</v>
      </c>
      <c r="T143" s="93">
        <f t="shared" si="5"/>
        <v>5</v>
      </c>
      <c r="U143" s="93">
        <f>'overzicht alle wegen'!L144</f>
        <v>52</v>
      </c>
      <c r="V143" s="93"/>
      <c r="X143" s="94"/>
      <c r="Y143" s="94"/>
      <c r="Z143" s="94"/>
      <c r="AA143" s="94"/>
      <c r="AB143" s="94"/>
      <c r="AC143" s="94"/>
      <c r="AG143" s="94"/>
      <c r="AH143" s="32"/>
      <c r="AI143" s="32"/>
      <c r="AJ143" s="32"/>
    </row>
    <row r="144" spans="1:36" s="96" customFormat="1" x14ac:dyDescent="0.2">
      <c r="A144" s="69">
        <v>53</v>
      </c>
      <c r="B144" s="70" t="str">
        <f>'N207 50km'!A144</f>
        <v>Z28_C</v>
      </c>
      <c r="C144" s="70" t="str">
        <f>'N207 50km'!B144</f>
        <v>Zuidkade 28</v>
      </c>
      <c r="D144" s="70" t="str" cm="1">
        <f t="array" ref="D144:E144">_xlfn.TEXTSPLIT(C144," ")</f>
        <v>Zuidkade</v>
      </c>
      <c r="E144" s="70" t="str">
        <v>28</v>
      </c>
      <c r="F144" s="70"/>
      <c r="G144" s="70"/>
      <c r="H144" s="70" t="str">
        <f>VLOOKUP(C144,'ICT gegevens'!$A$6:$B$186,2,TRUE)</f>
        <v>2741JB</v>
      </c>
      <c r="I144" s="70" t="s">
        <v>29</v>
      </c>
      <c r="J144" s="70" t="str">
        <f>VLOOKUP(C144,'ICT gegevens'!$A$6:$F$186,6,TRUE)</f>
        <v>WDV01D3600</v>
      </c>
      <c r="K144" s="70" t="s">
        <v>30</v>
      </c>
      <c r="L144" s="69">
        <f>VLOOKUP(C144,'ICT gegevens'!$A$6:$G$186,7,TRUE)</f>
        <v>2020</v>
      </c>
      <c r="M144" s="70" t="s">
        <v>34</v>
      </c>
      <c r="N144" s="70" t="str">
        <f>VLOOKUP(C144,'ICT gegevens'!$A$6:$E$186,5,TRUE)</f>
        <v>Wonen</v>
      </c>
      <c r="Q144" s="69">
        <f>'N207 50km'!C144</f>
        <v>7.5</v>
      </c>
      <c r="R144" s="69">
        <f>IF('N207'!D144="--",6,'N207'!D144)</f>
        <v>58.6</v>
      </c>
      <c r="S144" s="69">
        <f t="shared" si="4"/>
        <v>59</v>
      </c>
      <c r="T144" s="69">
        <f t="shared" si="5"/>
        <v>5</v>
      </c>
      <c r="U144" s="69">
        <f>'overzicht alle wegen'!L145</f>
        <v>54</v>
      </c>
      <c r="V144" s="69">
        <v>54</v>
      </c>
      <c r="X144" s="70">
        <v>1</v>
      </c>
      <c r="Y144" s="70"/>
      <c r="Z144" s="70"/>
      <c r="AA144" s="70"/>
      <c r="AB144" s="70"/>
      <c r="AC144" s="70"/>
      <c r="AD144" s="70">
        <v>1</v>
      </c>
      <c r="AF144" s="96" t="str">
        <f>C144</f>
        <v>Zuidkade 28</v>
      </c>
      <c r="AG144" s="70">
        <v>0</v>
      </c>
      <c r="AH144" s="32"/>
      <c r="AI144" s="32"/>
      <c r="AJ144" s="32"/>
    </row>
    <row r="145" spans="1:36" s="96" customFormat="1" x14ac:dyDescent="0.2">
      <c r="A145" s="69"/>
      <c r="B145" s="70" t="str">
        <f>'N207 50km'!A145</f>
        <v>Z28_B</v>
      </c>
      <c r="C145" s="70" t="str">
        <f>'N207 50km'!B145</f>
        <v>Zuidkade 28</v>
      </c>
      <c r="D145" s="70" t="str" cm="1">
        <f t="array" ref="D145:E145">_xlfn.TEXTSPLIT(C145," ")</f>
        <v>Zuidkade</v>
      </c>
      <c r="E145" s="70" t="str">
        <v>28</v>
      </c>
      <c r="F145" s="70"/>
      <c r="G145" s="70"/>
      <c r="H145" s="70" t="str">
        <f>VLOOKUP(C145,'ICT gegevens'!$A$6:$B$186,2,TRUE)</f>
        <v>2741JB</v>
      </c>
      <c r="I145" s="70" t="s">
        <v>29</v>
      </c>
      <c r="J145" s="70" t="str">
        <f>VLOOKUP(C145,'ICT gegevens'!$A$6:$F$186,6,TRUE)</f>
        <v>WDV01D3600</v>
      </c>
      <c r="K145" s="70" t="s">
        <v>30</v>
      </c>
      <c r="L145" s="69">
        <f>VLOOKUP(C145,'ICT gegevens'!$A$6:$G$186,7,TRUE)</f>
        <v>2020</v>
      </c>
      <c r="M145" s="70"/>
      <c r="N145" s="70" t="str">
        <f>VLOOKUP(C145,'ICT gegevens'!$A$6:$E$186,5,TRUE)</f>
        <v>Wonen</v>
      </c>
      <c r="Q145" s="69">
        <f>'N207 50km'!C145</f>
        <v>4.5</v>
      </c>
      <c r="R145" s="69">
        <f>IF('N207'!D145="--",6,'N207'!D145)</f>
        <v>57.8</v>
      </c>
      <c r="S145" s="69">
        <f t="shared" si="4"/>
        <v>58</v>
      </c>
      <c r="T145" s="69">
        <f t="shared" si="5"/>
        <v>5</v>
      </c>
      <c r="U145" s="69">
        <f>'overzicht alle wegen'!L146</f>
        <v>53</v>
      </c>
      <c r="V145" s="69"/>
      <c r="X145" s="70"/>
      <c r="Y145" s="70"/>
      <c r="Z145" s="70"/>
      <c r="AA145" s="70"/>
      <c r="AB145" s="70"/>
      <c r="AC145" s="70"/>
      <c r="AD145" s="70"/>
      <c r="AG145" s="70"/>
      <c r="AH145" s="32"/>
      <c r="AI145" s="32"/>
      <c r="AJ145" s="32"/>
    </row>
    <row r="146" spans="1:36" s="96" customFormat="1" x14ac:dyDescent="0.2">
      <c r="A146" s="69"/>
      <c r="B146" s="70" t="str">
        <f>'N207 50km'!A146</f>
        <v>Z28_A</v>
      </c>
      <c r="C146" s="70" t="str">
        <f>'N207 50km'!B146</f>
        <v>Zuidkade 28</v>
      </c>
      <c r="D146" s="70" t="str" cm="1">
        <f t="array" ref="D146:E146">_xlfn.TEXTSPLIT(C146," ")</f>
        <v>Zuidkade</v>
      </c>
      <c r="E146" s="70" t="str">
        <v>28</v>
      </c>
      <c r="F146" s="70"/>
      <c r="G146" s="70"/>
      <c r="H146" s="70" t="str">
        <f>VLOOKUP(C146,'ICT gegevens'!$A$6:$B$186,2,TRUE)</f>
        <v>2741JB</v>
      </c>
      <c r="I146" s="70" t="s">
        <v>29</v>
      </c>
      <c r="J146" s="70" t="str">
        <f>VLOOKUP(C146,'ICT gegevens'!$A$6:$F$186,6,TRUE)</f>
        <v>WDV01D3600</v>
      </c>
      <c r="K146" s="70" t="s">
        <v>30</v>
      </c>
      <c r="L146" s="69">
        <f>VLOOKUP(C146,'ICT gegevens'!$A$6:$G$186,7,TRUE)</f>
        <v>2020</v>
      </c>
      <c r="M146" s="70"/>
      <c r="N146" s="70" t="str">
        <f>VLOOKUP(C146,'ICT gegevens'!$A$6:$E$186,5,TRUE)</f>
        <v>Wonen</v>
      </c>
      <c r="Q146" s="69">
        <f>'N207 50km'!C146</f>
        <v>1.5</v>
      </c>
      <c r="R146" s="69">
        <f>IF('N207'!D146="--",6,'N207'!D146)</f>
        <v>56.7</v>
      </c>
      <c r="S146" s="69">
        <f t="shared" si="4"/>
        <v>57</v>
      </c>
      <c r="T146" s="69">
        <f t="shared" si="5"/>
        <v>5</v>
      </c>
      <c r="U146" s="69">
        <f>'overzicht alle wegen'!L147</f>
        <v>52</v>
      </c>
      <c r="V146" s="69"/>
      <c r="X146" s="70"/>
      <c r="Y146" s="70"/>
      <c r="Z146" s="70"/>
      <c r="AA146" s="70"/>
      <c r="AB146" s="70"/>
      <c r="AC146" s="70"/>
      <c r="AD146" s="70"/>
      <c r="AG146" s="70"/>
      <c r="AH146" s="32"/>
      <c r="AI146" s="32"/>
      <c r="AJ146" s="32"/>
    </row>
    <row r="147" spans="1:36" s="104" customFormat="1" x14ac:dyDescent="0.2">
      <c r="A147" s="93">
        <v>54</v>
      </c>
      <c r="B147" s="94" t="str">
        <f>'N207 50km'!A147</f>
        <v>Z231_B</v>
      </c>
      <c r="C147" s="94" t="str">
        <f>'N207 50km'!B147</f>
        <v>Zuidkade 231</v>
      </c>
      <c r="D147" s="94" t="str" cm="1">
        <f t="array" ref="D147:E147">_xlfn.TEXTSPLIT(C147," ")</f>
        <v>Zuidkade</v>
      </c>
      <c r="E147" s="94" t="str">
        <v>231</v>
      </c>
      <c r="F147" s="94"/>
      <c r="G147" s="94"/>
      <c r="H147" s="94" t="str">
        <f>VLOOKUP(C147,'ICT gegevens'!$A$6:$B$186,2,TRUE)</f>
        <v>2741JT</v>
      </c>
      <c r="I147" s="94" t="s">
        <v>29</v>
      </c>
      <c r="J147" s="94" t="str">
        <f>VLOOKUP(C147,'ICT gegevens'!$A$6:$F$186,6,TRUE)</f>
        <v>WDV01F2897</v>
      </c>
      <c r="K147" s="94" t="s">
        <v>30</v>
      </c>
      <c r="L147" s="93">
        <f>VLOOKUP(C147,'ICT gegevens'!$A$6:$G$186,7,TRUE)</f>
        <v>1992</v>
      </c>
      <c r="M147" s="94" t="s">
        <v>31</v>
      </c>
      <c r="N147" s="94" t="str">
        <f>VLOOKUP(C147,'ICT gegevens'!$A$6:$E$186,5,TRUE)</f>
        <v>Wonen</v>
      </c>
      <c r="Q147" s="93">
        <f>'N207 50km'!C147</f>
        <v>4.5</v>
      </c>
      <c r="R147" s="93">
        <f>IF('N207'!D147="--",6,'N207'!D147)</f>
        <v>57.3</v>
      </c>
      <c r="S147" s="93">
        <f t="shared" si="4"/>
        <v>57</v>
      </c>
      <c r="T147" s="93">
        <f t="shared" si="5"/>
        <v>4</v>
      </c>
      <c r="U147" s="93">
        <f>'overzicht alle wegen'!L148</f>
        <v>53</v>
      </c>
      <c r="V147" s="93"/>
      <c r="X147" s="94"/>
      <c r="Y147" s="94"/>
      <c r="Z147" s="94"/>
      <c r="AA147" s="94">
        <v>1</v>
      </c>
      <c r="AB147" s="94"/>
      <c r="AC147" s="94"/>
      <c r="AD147" s="94"/>
      <c r="AF147" s="104" t="str">
        <f>C147</f>
        <v>Zuidkade 231</v>
      </c>
      <c r="AG147" s="94"/>
      <c r="AH147" s="32"/>
      <c r="AI147" s="32"/>
      <c r="AJ147" s="32"/>
    </row>
    <row r="148" spans="1:36" s="104" customFormat="1" x14ac:dyDescent="0.2">
      <c r="A148" s="93"/>
      <c r="B148" s="94" t="str">
        <f>'N207 50km'!A148</f>
        <v>Z231_A</v>
      </c>
      <c r="C148" s="94" t="str">
        <f>'N207 50km'!B148</f>
        <v>Zuidkade 231</v>
      </c>
      <c r="D148" s="94" t="str" cm="1">
        <f t="array" ref="D148:E148">_xlfn.TEXTSPLIT(C148," ")</f>
        <v>Zuidkade</v>
      </c>
      <c r="E148" s="94" t="str">
        <v>231</v>
      </c>
      <c r="F148" s="94"/>
      <c r="G148" s="94"/>
      <c r="H148" s="94" t="str">
        <f>VLOOKUP(C148,'ICT gegevens'!$A$6:$B$186,2,TRUE)</f>
        <v>2741JT</v>
      </c>
      <c r="I148" s="94" t="s">
        <v>29</v>
      </c>
      <c r="J148" s="94" t="str">
        <f>VLOOKUP(C148,'ICT gegevens'!$A$6:$F$186,6,TRUE)</f>
        <v>WDV01F2897</v>
      </c>
      <c r="K148" s="94" t="s">
        <v>30</v>
      </c>
      <c r="L148" s="93">
        <f>VLOOKUP(C148,'ICT gegevens'!$A$6:$G$186,7,TRUE)</f>
        <v>1992</v>
      </c>
      <c r="M148" s="94"/>
      <c r="N148" s="94" t="str">
        <f>VLOOKUP(C148,'ICT gegevens'!$A$6:$E$186,5,TRUE)</f>
        <v>Wonen</v>
      </c>
      <c r="Q148" s="93">
        <f>'N207 50km'!C148</f>
        <v>1.5</v>
      </c>
      <c r="R148" s="93">
        <f>IF('N207'!D148="--",6,'N207'!D148)</f>
        <v>56.2</v>
      </c>
      <c r="S148" s="93">
        <f t="shared" si="4"/>
        <v>56</v>
      </c>
      <c r="T148" s="93">
        <f t="shared" si="5"/>
        <v>3</v>
      </c>
      <c r="U148" s="93">
        <f>'overzicht alle wegen'!L149</f>
        <v>53</v>
      </c>
      <c r="V148" s="93"/>
      <c r="X148" s="94"/>
      <c r="Y148" s="94"/>
      <c r="Z148" s="94"/>
      <c r="AA148" s="94"/>
      <c r="AB148" s="94"/>
      <c r="AC148" s="94"/>
      <c r="AD148" s="94"/>
      <c r="AG148" s="94"/>
      <c r="AH148" s="32"/>
      <c r="AI148" s="32"/>
      <c r="AJ148" s="32"/>
    </row>
    <row r="149" spans="1:36" s="64" customFormat="1" x14ac:dyDescent="0.2">
      <c r="A149" s="11">
        <v>55</v>
      </c>
      <c r="B149" s="12" t="str">
        <f>'N207 50km'!A151</f>
        <v>Z229_B</v>
      </c>
      <c r="C149" s="12" t="str">
        <f>'N207 50km'!B151</f>
        <v>Zuidkade 229</v>
      </c>
      <c r="D149" s="12" t="str" cm="1">
        <f t="array" ref="D149:E149">_xlfn.TEXTSPLIT(C149," ")</f>
        <v>Zuidkade</v>
      </c>
      <c r="E149" s="12" t="str">
        <v>229</v>
      </c>
      <c r="F149" s="12"/>
      <c r="G149" s="12"/>
      <c r="H149" s="12" t="str">
        <f>VLOOKUP(C149,'ICT gegevens'!$A$6:$B$186,2,TRUE)</f>
        <v>2741JT</v>
      </c>
      <c r="I149" s="12" t="s">
        <v>29</v>
      </c>
      <c r="J149" s="12" t="str">
        <f>VLOOKUP(C149,'ICT gegevens'!$A$6:$F$186,6,TRUE)</f>
        <v>WDV01F1993</v>
      </c>
      <c r="K149" s="12" t="s">
        <v>30</v>
      </c>
      <c r="L149" s="11">
        <f>VLOOKUP(C149,'ICT gegevens'!$A$6:$G$186,7,TRUE)</f>
        <v>1930</v>
      </c>
      <c r="M149" s="12"/>
      <c r="N149" s="12" t="str">
        <f>VLOOKUP(C149,'ICT gegevens'!$A$6:$E$186,5,TRUE)</f>
        <v>Wonen</v>
      </c>
      <c r="Q149" s="11">
        <f>'N207 50km'!C151</f>
        <v>4.5</v>
      </c>
      <c r="R149" s="11">
        <f>IF('N207'!D151="--",6,'N207'!D151)</f>
        <v>58.3</v>
      </c>
      <c r="S149" s="11">
        <f t="shared" si="4"/>
        <v>58</v>
      </c>
      <c r="T149" s="11">
        <f t="shared" si="5"/>
        <v>2</v>
      </c>
      <c r="U149" s="11">
        <f>'overzicht alle wegen'!L152</f>
        <v>56</v>
      </c>
      <c r="V149" s="11">
        <v>56</v>
      </c>
      <c r="X149" s="12">
        <v>1</v>
      </c>
      <c r="Y149" s="12"/>
      <c r="Z149" s="12"/>
      <c r="AA149" s="12"/>
      <c r="AB149" s="12"/>
      <c r="AC149" s="12"/>
      <c r="AD149" s="12"/>
      <c r="AE149"/>
      <c r="AF149"/>
      <c r="AG149" s="12">
        <v>0</v>
      </c>
      <c r="AH149" s="32"/>
      <c r="AI149" s="32"/>
      <c r="AJ149" s="32"/>
    </row>
    <row r="150" spans="1:36" x14ac:dyDescent="0.2">
      <c r="A150" s="11"/>
      <c r="B150" s="12" t="str">
        <f>'N207 50km'!A152</f>
        <v>Z229_A</v>
      </c>
      <c r="C150" s="12" t="str">
        <f>'N207 50km'!B152</f>
        <v>Zuidkade 229</v>
      </c>
      <c r="D150" s="12" t="str" cm="1">
        <f t="array" ref="D150:E150">_xlfn.TEXTSPLIT(C150," ")</f>
        <v>Zuidkade</v>
      </c>
      <c r="E150" s="12" t="str">
        <v>229</v>
      </c>
      <c r="F150" s="12"/>
      <c r="G150" s="12"/>
      <c r="H150" s="12" t="str">
        <f>VLOOKUP(C150,'ICT gegevens'!$A$6:$B$186,2,TRUE)</f>
        <v>2741JT</v>
      </c>
      <c r="I150" s="12" t="s">
        <v>29</v>
      </c>
      <c r="J150" s="12" t="str">
        <f>VLOOKUP(C150,'ICT gegevens'!$A$6:$F$186,6,TRUE)</f>
        <v>WDV01F1993</v>
      </c>
      <c r="K150" s="12" t="s">
        <v>30</v>
      </c>
      <c r="L150" s="11">
        <f>VLOOKUP(C150,'ICT gegevens'!$A$6:$G$186,7,TRUE)</f>
        <v>1930</v>
      </c>
      <c r="M150" s="12"/>
      <c r="N150" s="12" t="str">
        <f>VLOOKUP(C150,'ICT gegevens'!$A$6:$E$186,5,TRUE)</f>
        <v>Wonen</v>
      </c>
      <c r="Q150" s="11">
        <f>'N207 50km'!C152</f>
        <v>1.5</v>
      </c>
      <c r="R150" s="11">
        <f>IF('N207'!D152="--",6,'N207'!D152)</f>
        <v>57.1</v>
      </c>
      <c r="S150" s="11">
        <f t="shared" si="4"/>
        <v>57</v>
      </c>
      <c r="T150" s="11">
        <f t="shared" si="5"/>
        <v>4</v>
      </c>
      <c r="U150" s="11">
        <f>'overzicht alle wegen'!L153</f>
        <v>53</v>
      </c>
      <c r="V150" s="11"/>
      <c r="X150" s="12"/>
      <c r="Y150" s="12"/>
      <c r="Z150" s="12"/>
      <c r="AA150" s="12"/>
      <c r="AB150" s="12"/>
      <c r="AC150" s="12"/>
      <c r="AD150" s="12"/>
      <c r="AG150" s="12"/>
    </row>
    <row r="151" spans="1:36" x14ac:dyDescent="0.2">
      <c r="A151" s="63">
        <v>56</v>
      </c>
      <c r="B151" s="62" t="str">
        <f>'N207 50km'!A153</f>
        <v>Z227_B</v>
      </c>
      <c r="C151" s="62" t="str">
        <f>'N207 50km'!B153</f>
        <v>Zuidkade 227</v>
      </c>
      <c r="D151" s="62" t="str" cm="1">
        <f t="array" ref="D151:E151">_xlfn.TEXTSPLIT(C151," ")</f>
        <v>Zuidkade</v>
      </c>
      <c r="E151" s="62" t="str">
        <v>227</v>
      </c>
      <c r="F151" s="62"/>
      <c r="G151" s="62"/>
      <c r="H151" s="62" t="str">
        <f>VLOOKUP(C151,'ICT gegevens'!$A$6:$B$186,2,TRUE)</f>
        <v>2741JT</v>
      </c>
      <c r="I151" s="62" t="s">
        <v>29</v>
      </c>
      <c r="J151" s="62" t="str">
        <f>VLOOKUP(C151,'ICT gegevens'!$A$6:$F$186,6,TRUE)</f>
        <v>WDV01F2290</v>
      </c>
      <c r="K151" s="62" t="s">
        <v>30</v>
      </c>
      <c r="L151" s="63">
        <f>VLOOKUP(C151,'ICT gegevens'!$A$6:$G$186,7,TRUE)</f>
        <v>1976</v>
      </c>
      <c r="M151" s="62"/>
      <c r="N151" s="62" t="str">
        <f>VLOOKUP(C151,'ICT gegevens'!$A$6:$E$186,5,TRUE)</f>
        <v>Wonen</v>
      </c>
      <c r="Q151" s="63">
        <f>'N207 50km'!C153</f>
        <v>4.5</v>
      </c>
      <c r="R151" s="63">
        <f>IF('N207'!D153="--",6,'N207'!D153)</f>
        <v>58.4</v>
      </c>
      <c r="S151" s="63">
        <f t="shared" si="4"/>
        <v>58</v>
      </c>
      <c r="T151" s="63">
        <f t="shared" si="5"/>
        <v>2</v>
      </c>
      <c r="U151" s="63">
        <f>'overzicht alle wegen'!L154</f>
        <v>56</v>
      </c>
      <c r="V151" s="63">
        <v>56</v>
      </c>
      <c r="X151" s="62">
        <v>1</v>
      </c>
      <c r="Y151" s="62"/>
      <c r="Z151" s="62"/>
      <c r="AA151" s="62"/>
      <c r="AB151" s="62"/>
      <c r="AC151" s="62"/>
      <c r="AD151" s="62"/>
      <c r="AE151" s="64"/>
      <c r="AF151" s="64"/>
      <c r="AG151" s="62">
        <v>0</v>
      </c>
    </row>
    <row r="152" spans="1:36" s="64" customFormat="1" x14ac:dyDescent="0.2">
      <c r="A152" s="63"/>
      <c r="B152" s="62" t="str">
        <f>'N207 50km'!A154</f>
        <v>Z227_A</v>
      </c>
      <c r="C152" s="62" t="str">
        <f>'N207 50km'!B154</f>
        <v>Zuidkade 227</v>
      </c>
      <c r="D152" s="62" t="str" cm="1">
        <f t="array" ref="D152:E152">_xlfn.TEXTSPLIT(C152," ")</f>
        <v>Zuidkade</v>
      </c>
      <c r="E152" s="62" t="str">
        <v>227</v>
      </c>
      <c r="F152" s="62"/>
      <c r="G152" s="62"/>
      <c r="H152" s="62" t="str">
        <f>VLOOKUP(C152,'ICT gegevens'!$A$6:$B$186,2,TRUE)</f>
        <v>2741JT</v>
      </c>
      <c r="I152" s="62" t="s">
        <v>29</v>
      </c>
      <c r="J152" s="62" t="str">
        <f>VLOOKUP(C152,'ICT gegevens'!$A$6:$F$186,6,TRUE)</f>
        <v>WDV01F2290</v>
      </c>
      <c r="K152" s="62" t="s">
        <v>30</v>
      </c>
      <c r="L152" s="63">
        <f>VLOOKUP(C152,'ICT gegevens'!$A$6:$G$186,7,TRUE)</f>
        <v>1976</v>
      </c>
      <c r="M152" s="62"/>
      <c r="N152" s="62" t="str">
        <f>VLOOKUP(C152,'ICT gegevens'!$A$6:$E$186,5,TRUE)</f>
        <v>Wonen</v>
      </c>
      <c r="Q152" s="63">
        <f>'N207 50km'!C154</f>
        <v>1.5</v>
      </c>
      <c r="R152" s="63">
        <f>IF('N207'!D154="--",6,'N207'!D154)</f>
        <v>57.3</v>
      </c>
      <c r="S152" s="63">
        <f t="shared" si="4"/>
        <v>57</v>
      </c>
      <c r="T152" s="63">
        <f t="shared" si="5"/>
        <v>4</v>
      </c>
      <c r="U152" s="63">
        <f>'overzicht alle wegen'!L155</f>
        <v>53</v>
      </c>
      <c r="V152" s="63"/>
      <c r="X152" s="62"/>
      <c r="Y152" s="62"/>
      <c r="Z152" s="62"/>
      <c r="AA152" s="62"/>
      <c r="AB152" s="62"/>
      <c r="AC152" s="62"/>
      <c r="AD152" s="62"/>
      <c r="AG152" s="62"/>
      <c r="AH152" s="32"/>
      <c r="AI152" s="32"/>
      <c r="AJ152" s="32"/>
    </row>
    <row r="153" spans="1:36" s="64" customFormat="1" x14ac:dyDescent="0.2">
      <c r="A153" s="11">
        <v>57</v>
      </c>
      <c r="B153" s="12" t="str">
        <f>'N207 50km'!A155</f>
        <v>Z224_B</v>
      </c>
      <c r="C153" s="12" t="str">
        <f>'N207 50km'!B155</f>
        <v>Zuidkade 224 zijgevel</v>
      </c>
      <c r="D153" s="12" t="str" cm="1">
        <f t="array" ref="D153:F153">_xlfn.TEXTSPLIT(C153," ")</f>
        <v>Zuidkade</v>
      </c>
      <c r="E153" s="12" t="str">
        <v>224</v>
      </c>
      <c r="F153" s="12" t="str">
        <v>zijgevel</v>
      </c>
      <c r="G153" s="12"/>
      <c r="H153" s="12" t="str">
        <f>VLOOKUP(C153,'ICT gegevens'!$A$6:$B$186,2,TRUE)</f>
        <v>2741JT</v>
      </c>
      <c r="I153" s="12" t="s">
        <v>29</v>
      </c>
      <c r="J153" s="12" t="str">
        <f>VLOOKUP(C153,'ICT gegevens'!$A$6:$F$186,6,TRUE)</f>
        <v>WDV01F2122</v>
      </c>
      <c r="K153" s="12" t="s">
        <v>30</v>
      </c>
      <c r="L153" s="11">
        <f>VLOOKUP(C153,'ICT gegevens'!$A$6:$G$186,7,TRUE)</f>
        <v>1958</v>
      </c>
      <c r="M153" s="12"/>
      <c r="N153" s="12" t="str">
        <f>VLOOKUP(C153,'ICT gegevens'!$A$6:$E$186,5,TRUE)</f>
        <v>Wonen</v>
      </c>
      <c r="Q153" s="11">
        <f>'N207 50km'!C155</f>
        <v>4.5</v>
      </c>
      <c r="R153" s="11">
        <f>IF('N207'!D155="--",6,'N207'!D155)</f>
        <v>55.1</v>
      </c>
      <c r="S153" s="11">
        <f t="shared" si="4"/>
        <v>55</v>
      </c>
      <c r="T153" s="11">
        <f t="shared" si="5"/>
        <v>2</v>
      </c>
      <c r="U153" s="11">
        <f>'overzicht alle wegen'!L156</f>
        <v>53</v>
      </c>
      <c r="V153" s="11">
        <v>56</v>
      </c>
      <c r="X153" s="12">
        <v>1</v>
      </c>
      <c r="Y153" s="12"/>
      <c r="Z153" s="12"/>
      <c r="AA153" s="12"/>
      <c r="AB153" s="12"/>
      <c r="AC153" s="12"/>
      <c r="AD153" s="12"/>
      <c r="AE153"/>
      <c r="AF153"/>
      <c r="AG153" s="12">
        <v>0</v>
      </c>
      <c r="AH153" s="32"/>
      <c r="AI153" s="32"/>
      <c r="AJ153" s="32"/>
    </row>
    <row r="154" spans="1:36" x14ac:dyDescent="0.2">
      <c r="A154" s="11"/>
      <c r="B154" s="12" t="str">
        <f>'N207 50km'!A156</f>
        <v>Z224_B</v>
      </c>
      <c r="C154" s="12" t="str">
        <f>'N207 50km'!B156</f>
        <v>Zuidkade 224</v>
      </c>
      <c r="D154" s="12" t="str" cm="1">
        <f t="array" ref="D154:E154">_xlfn.TEXTSPLIT(C154," ")</f>
        <v>Zuidkade</v>
      </c>
      <c r="E154" s="12" t="str">
        <v>224</v>
      </c>
      <c r="F154" s="12"/>
      <c r="G154" s="12"/>
      <c r="H154" s="12" t="str">
        <f>VLOOKUP(C154,'ICT gegevens'!$A$6:$B$186,2,TRUE)</f>
        <v>2741JT</v>
      </c>
      <c r="I154" s="12" t="s">
        <v>29</v>
      </c>
      <c r="J154" s="12" t="str">
        <f>VLOOKUP(C154,'ICT gegevens'!$A$6:$F$186,6,TRUE)</f>
        <v>WDV01F2122</v>
      </c>
      <c r="K154" s="12" t="s">
        <v>30</v>
      </c>
      <c r="L154" s="11">
        <f>VLOOKUP(C154,'ICT gegevens'!$A$6:$G$186,7,TRUE)</f>
        <v>1958</v>
      </c>
      <c r="M154" s="12"/>
      <c r="N154" s="12" t="str">
        <f>VLOOKUP(C154,'ICT gegevens'!$A$6:$E$186,5,TRUE)</f>
        <v>Wonen</v>
      </c>
      <c r="Q154" s="11">
        <f>'N207 50km'!C156</f>
        <v>4.5</v>
      </c>
      <c r="R154" s="11">
        <f>IF('N207'!D156="--",6,'N207'!D156)</f>
        <v>58.3</v>
      </c>
      <c r="S154" s="11">
        <f t="shared" si="4"/>
        <v>58</v>
      </c>
      <c r="T154" s="11">
        <f t="shared" si="5"/>
        <v>2</v>
      </c>
      <c r="U154" s="11">
        <f>'overzicht alle wegen'!L157</f>
        <v>56</v>
      </c>
      <c r="V154" s="11"/>
      <c r="X154" s="12"/>
      <c r="Y154" s="12"/>
      <c r="Z154" s="12"/>
      <c r="AA154" s="12"/>
      <c r="AB154" s="12"/>
      <c r="AC154" s="12"/>
      <c r="AG154" s="12"/>
    </row>
    <row r="155" spans="1:36" x14ac:dyDescent="0.2">
      <c r="A155" s="11"/>
      <c r="B155" s="12" t="str">
        <f>'N207 50km'!A158</f>
        <v>Z224_A</v>
      </c>
      <c r="C155" s="12" t="str">
        <f>'N207 50km'!B158</f>
        <v>Zuidkade 224</v>
      </c>
      <c r="D155" s="12" t="str" cm="1">
        <f t="array" ref="D155:E155">_xlfn.TEXTSPLIT(C155," ")</f>
        <v>Zuidkade</v>
      </c>
      <c r="E155" s="12" t="str">
        <v>224</v>
      </c>
      <c r="F155" s="12"/>
      <c r="G155" s="12"/>
      <c r="H155" s="12" t="str">
        <f>VLOOKUP(C155,'ICT gegevens'!$A$6:$B$186,2,TRUE)</f>
        <v>2741JT</v>
      </c>
      <c r="I155" s="12" t="s">
        <v>29</v>
      </c>
      <c r="J155" s="12" t="str">
        <f>VLOOKUP(C155,'ICT gegevens'!$A$6:$F$186,6,TRUE)</f>
        <v>WDV01F2122</v>
      </c>
      <c r="K155" s="12" t="s">
        <v>30</v>
      </c>
      <c r="L155" s="11">
        <f>VLOOKUP(C155,'ICT gegevens'!$A$6:$G$186,7,TRUE)</f>
        <v>1958</v>
      </c>
      <c r="M155" s="12"/>
      <c r="N155" s="12" t="str">
        <f>VLOOKUP(C155,'ICT gegevens'!$A$6:$E$186,5,TRUE)</f>
        <v>Wonen</v>
      </c>
      <c r="Q155" s="11">
        <f>'N207 50km'!C158</f>
        <v>1.5</v>
      </c>
      <c r="R155" s="11">
        <f>IF('N207'!D158="--",6,'N207'!D158)</f>
        <v>57.2</v>
      </c>
      <c r="S155" s="11">
        <f t="shared" si="4"/>
        <v>57</v>
      </c>
      <c r="T155" s="11">
        <f t="shared" si="5"/>
        <v>4</v>
      </c>
      <c r="U155" s="11">
        <f>'overzicht alle wegen'!L159</f>
        <v>53</v>
      </c>
      <c r="V155" s="11"/>
      <c r="X155" s="12"/>
      <c r="Y155" s="12"/>
      <c r="Z155" s="12"/>
      <c r="AA155" s="12"/>
      <c r="AB155" s="12"/>
      <c r="AC155" s="12"/>
      <c r="AG155" s="12"/>
    </row>
    <row r="156" spans="1:36" s="64" customFormat="1" x14ac:dyDescent="0.2">
      <c r="A156" s="11"/>
      <c r="B156" s="12" t="str">
        <f>'N207 50km'!A157</f>
        <v>Z224_A</v>
      </c>
      <c r="C156" s="12" t="str">
        <f>'N207 50km'!B157</f>
        <v>Zuidkade 224 zijgevel</v>
      </c>
      <c r="D156" s="12" t="str" cm="1">
        <f t="array" ref="D156:F156">_xlfn.TEXTSPLIT(C156," ")</f>
        <v>Zuidkade</v>
      </c>
      <c r="E156" s="12" t="str">
        <v>224</v>
      </c>
      <c r="F156" s="12" t="str">
        <v>zijgevel</v>
      </c>
      <c r="G156" s="12"/>
      <c r="H156" s="12" t="str">
        <f>VLOOKUP(C156,'ICT gegevens'!$A$6:$B$186,2,TRUE)</f>
        <v>2741JT</v>
      </c>
      <c r="I156" s="12" t="s">
        <v>29</v>
      </c>
      <c r="J156" s="12" t="str">
        <f>VLOOKUP(C156,'ICT gegevens'!$A$6:$F$186,6,TRUE)</f>
        <v>WDV01F2122</v>
      </c>
      <c r="K156" s="12" t="s">
        <v>30</v>
      </c>
      <c r="L156" s="11">
        <f>VLOOKUP(C156,'ICT gegevens'!$A$6:$G$186,7,TRUE)</f>
        <v>1958</v>
      </c>
      <c r="M156" s="12"/>
      <c r="N156" s="12" t="str">
        <f>VLOOKUP(C156,'ICT gegevens'!$A$6:$E$186,5,TRUE)</f>
        <v>Wonen</v>
      </c>
      <c r="Q156" s="11">
        <f>'N207 50km'!C157</f>
        <v>1.5</v>
      </c>
      <c r="R156" s="11">
        <f>IF('N207'!D157="--",6,'N207'!D157)</f>
        <v>53.9</v>
      </c>
      <c r="S156" s="11">
        <f t="shared" si="4"/>
        <v>54</v>
      </c>
      <c r="T156" s="11">
        <f t="shared" si="5"/>
        <v>2</v>
      </c>
      <c r="U156" s="11">
        <f>'overzicht alle wegen'!L158</f>
        <v>52</v>
      </c>
      <c r="V156" s="11"/>
      <c r="X156" s="12"/>
      <c r="Y156" s="12"/>
      <c r="Z156" s="12"/>
      <c r="AA156" s="12"/>
      <c r="AB156" s="12"/>
      <c r="AC156" s="12"/>
      <c r="AD156"/>
      <c r="AE156"/>
      <c r="AF156"/>
      <c r="AG156" s="12"/>
      <c r="AH156" s="32"/>
      <c r="AI156" s="32"/>
      <c r="AJ156" s="32"/>
    </row>
    <row r="157" spans="1:36" s="64" customFormat="1" x14ac:dyDescent="0.2">
      <c r="A157" s="63">
        <v>58</v>
      </c>
      <c r="B157" s="62" t="str">
        <f>'N207 50km'!A159</f>
        <v>Z220_B</v>
      </c>
      <c r="C157" s="62" t="str">
        <f>'N207 50km'!B159</f>
        <v>Zuidkade 220</v>
      </c>
      <c r="D157" s="62" t="str" cm="1">
        <f t="array" ref="D157:E157">_xlfn.TEXTSPLIT(C157," ")</f>
        <v>Zuidkade</v>
      </c>
      <c r="E157" s="62" t="str">
        <v>220</v>
      </c>
      <c r="F157" s="62"/>
      <c r="G157" s="62"/>
      <c r="H157" s="62" t="str">
        <f>VLOOKUP(C157,'ICT gegevens'!$A$6:$B$186,2,TRUE)</f>
        <v>2741JT</v>
      </c>
      <c r="I157" s="62" t="s">
        <v>29</v>
      </c>
      <c r="J157" s="62" t="str">
        <f>VLOOKUP(C157,'ICT gegevens'!$A$6:$F$186,6,TRUE)</f>
        <v>WDV01F2196</v>
      </c>
      <c r="K157" s="62" t="s">
        <v>30</v>
      </c>
      <c r="L157" s="63">
        <f>VLOOKUP(C157,'ICT gegevens'!$A$6:$G$186,7,TRUE)</f>
        <v>1975</v>
      </c>
      <c r="M157" s="62"/>
      <c r="N157" s="62" t="str">
        <f>VLOOKUP(C157,'ICT gegevens'!$A$6:$E$186,5,TRUE)</f>
        <v>Wonen</v>
      </c>
      <c r="Q157" s="63">
        <f>'N207 50km'!C159</f>
        <v>4.5</v>
      </c>
      <c r="R157" s="63">
        <f>IF('N207'!D159="--",6,'N207'!D159)</f>
        <v>58.1</v>
      </c>
      <c r="S157" s="63">
        <f t="shared" si="4"/>
        <v>58</v>
      </c>
      <c r="T157" s="63">
        <f t="shared" si="5"/>
        <v>2</v>
      </c>
      <c r="U157" s="63">
        <f>'overzicht alle wegen'!L160</f>
        <v>56</v>
      </c>
      <c r="V157" s="63">
        <v>56</v>
      </c>
      <c r="X157" s="62">
        <v>1</v>
      </c>
      <c r="Y157" s="62"/>
      <c r="Z157" s="62"/>
      <c r="AA157" s="62"/>
      <c r="AB157" s="62"/>
      <c r="AC157" s="62"/>
      <c r="AG157" s="62">
        <v>0</v>
      </c>
      <c r="AH157" s="32"/>
      <c r="AI157" s="32"/>
      <c r="AJ157" s="32"/>
    </row>
    <row r="158" spans="1:36" x14ac:dyDescent="0.2">
      <c r="A158" s="63"/>
      <c r="B158" s="62" t="str">
        <f>'N207 50km'!A160</f>
        <v>Z220_A</v>
      </c>
      <c r="C158" s="62" t="str">
        <f>'N207 50km'!B160</f>
        <v>Zuidkade 220</v>
      </c>
      <c r="D158" s="62" t="str" cm="1">
        <f t="array" ref="D158:E158">_xlfn.TEXTSPLIT(C158," ")</f>
        <v>Zuidkade</v>
      </c>
      <c r="E158" s="62" t="str">
        <v>220</v>
      </c>
      <c r="F158" s="62"/>
      <c r="G158" s="62"/>
      <c r="H158" s="62" t="str">
        <f>VLOOKUP(C158,'ICT gegevens'!$A$6:$B$186,2,TRUE)</f>
        <v>2741JT</v>
      </c>
      <c r="I158" s="62" t="s">
        <v>29</v>
      </c>
      <c r="J158" s="62" t="str">
        <f>VLOOKUP(C158,'ICT gegevens'!$A$6:$F$186,6,TRUE)</f>
        <v>WDV01F2196</v>
      </c>
      <c r="K158" s="62" t="s">
        <v>30</v>
      </c>
      <c r="L158" s="63">
        <f>VLOOKUP(C158,'ICT gegevens'!$A$6:$G$186,7,TRUE)</f>
        <v>1975</v>
      </c>
      <c r="M158" s="62"/>
      <c r="N158" s="62" t="str">
        <f>VLOOKUP(C158,'ICT gegevens'!$A$6:$E$186,5,TRUE)</f>
        <v>Wonen</v>
      </c>
      <c r="Q158" s="63">
        <f>'N207 50km'!C160</f>
        <v>1.5</v>
      </c>
      <c r="R158" s="63">
        <f>IF('N207'!D160="--",6,'N207'!D160)</f>
        <v>56.8</v>
      </c>
      <c r="S158" s="63">
        <f t="shared" si="4"/>
        <v>57</v>
      </c>
      <c r="T158" s="63">
        <f t="shared" si="5"/>
        <v>4</v>
      </c>
      <c r="U158" s="63">
        <f>'overzicht alle wegen'!L161</f>
        <v>53</v>
      </c>
      <c r="V158" s="63"/>
      <c r="X158" s="62"/>
      <c r="Y158" s="62"/>
      <c r="Z158" s="62"/>
      <c r="AA158" s="62"/>
      <c r="AB158" s="62"/>
      <c r="AC158" s="62"/>
      <c r="AD158" s="64"/>
      <c r="AE158" s="64"/>
      <c r="AF158" s="64"/>
      <c r="AG158" s="62"/>
    </row>
    <row r="159" spans="1:36" x14ac:dyDescent="0.2">
      <c r="A159" s="31">
        <v>59</v>
      </c>
      <c r="B159" s="95" t="str">
        <f>'N207 50km'!A149</f>
        <v>Z22_B</v>
      </c>
      <c r="C159" s="95" t="str">
        <f>'N207 50km'!B149</f>
        <v>Zuidkade 22</v>
      </c>
      <c r="D159" s="95" t="str" cm="1">
        <f t="array" ref="D159:E159">_xlfn.TEXTSPLIT(C159," ")</f>
        <v>Zuidkade</v>
      </c>
      <c r="E159" s="95" t="str">
        <v>22</v>
      </c>
      <c r="F159" s="95"/>
      <c r="G159" s="95"/>
      <c r="H159" s="95" t="str">
        <f>VLOOKUP(C159,'ICT gegevens'!$A$6:$B$186,2,TRUE)</f>
        <v>2741JB</v>
      </c>
      <c r="I159" s="95" t="s">
        <v>29</v>
      </c>
      <c r="J159" s="95" t="str">
        <f>VLOOKUP(C159,'ICT gegevens'!$A$6:$F$186,6,TRUE)</f>
        <v>WDV01D2752</v>
      </c>
      <c r="K159" s="95" t="s">
        <v>30</v>
      </c>
      <c r="L159" s="31">
        <f>VLOOKUP(C159,'ICT gegevens'!$A$6:$G$186,7,TRUE)</f>
        <v>1955</v>
      </c>
      <c r="M159" s="95"/>
      <c r="N159" s="95" t="str">
        <f>VLOOKUP(C159,'ICT gegevens'!$A$6:$E$186,5,TRUE)</f>
        <v>Wonen en Bedrijvigheid (horeca)</v>
      </c>
      <c r="Q159" s="31">
        <f>'N207 50km'!C149</f>
        <v>4.5</v>
      </c>
      <c r="R159" s="31">
        <f>IF('N207'!D149="--",6,'N207'!D149)</f>
        <v>58.7</v>
      </c>
      <c r="S159" s="31">
        <f t="shared" si="4"/>
        <v>59</v>
      </c>
      <c r="T159" s="31">
        <f t="shared" si="5"/>
        <v>5</v>
      </c>
      <c r="U159" s="31">
        <f>'overzicht alle wegen'!L150</f>
        <v>54</v>
      </c>
      <c r="V159" s="31">
        <v>54</v>
      </c>
      <c r="X159" s="95">
        <v>1</v>
      </c>
      <c r="Y159" s="95"/>
      <c r="Z159" s="95"/>
      <c r="AA159" s="95"/>
      <c r="AB159" s="95"/>
      <c r="AC159" s="95"/>
      <c r="AD159" s="32"/>
      <c r="AE159" s="64"/>
      <c r="AF159" s="64"/>
      <c r="AG159" s="95">
        <v>0</v>
      </c>
    </row>
    <row r="160" spans="1:36" x14ac:dyDescent="0.2">
      <c r="A160" s="31"/>
      <c r="B160" s="95" t="str">
        <f>'N207 50km'!A150</f>
        <v>Z22_A</v>
      </c>
      <c r="C160" s="95" t="str">
        <f>'N207 50km'!B150</f>
        <v>Zuidkade 22</v>
      </c>
      <c r="D160" s="95" t="str" cm="1">
        <f t="array" ref="D160:E160">_xlfn.TEXTSPLIT(C160," ")</f>
        <v>Zuidkade</v>
      </c>
      <c r="E160" s="95" t="str">
        <v>22</v>
      </c>
      <c r="F160" s="95"/>
      <c r="G160" s="95"/>
      <c r="H160" s="95" t="str">
        <f>VLOOKUP(C160,'ICT gegevens'!$A$6:$B$186,2,TRUE)</f>
        <v>2741JB</v>
      </c>
      <c r="I160" s="95" t="s">
        <v>29</v>
      </c>
      <c r="J160" s="95" t="str">
        <f>VLOOKUP(C160,'ICT gegevens'!$A$6:$F$186,6,TRUE)</f>
        <v>WDV01D2752</v>
      </c>
      <c r="K160" s="95" t="s">
        <v>30</v>
      </c>
      <c r="L160" s="31">
        <f>VLOOKUP(C160,'ICT gegevens'!$A$6:$G$186,7,TRUE)</f>
        <v>1955</v>
      </c>
      <c r="M160" s="95"/>
      <c r="N160" s="95" t="str">
        <f>VLOOKUP(C160,'ICT gegevens'!$A$6:$E$186,5,TRUE)</f>
        <v>Wonen en Bedrijvigheid (horeca)</v>
      </c>
      <c r="Q160" s="31">
        <f>'N207 50km'!C150</f>
        <v>1.5</v>
      </c>
      <c r="R160" s="31">
        <f>IF('N207'!D150="--",6,'N207'!D150)</f>
        <v>57.4</v>
      </c>
      <c r="S160" s="31">
        <f t="shared" si="4"/>
        <v>57</v>
      </c>
      <c r="T160" s="31">
        <f t="shared" si="5"/>
        <v>5</v>
      </c>
      <c r="U160" s="31">
        <f>'overzicht alle wegen'!L151</f>
        <v>52</v>
      </c>
      <c r="V160" s="31"/>
      <c r="X160" s="95"/>
      <c r="Y160" s="95"/>
      <c r="Z160" s="95"/>
      <c r="AA160" s="95"/>
      <c r="AB160" s="95"/>
      <c r="AC160" s="95"/>
      <c r="AD160" s="32"/>
      <c r="AE160" s="64"/>
      <c r="AF160" s="64"/>
      <c r="AG160" s="95"/>
    </row>
    <row r="161" spans="1:36" x14ac:dyDescent="0.2">
      <c r="A161" s="63">
        <v>60</v>
      </c>
      <c r="B161" s="62" t="str">
        <f>'N207 50km'!A163</f>
        <v>Z218_B</v>
      </c>
      <c r="C161" s="62" t="str">
        <f>'N207 50km'!B163</f>
        <v>Zuidkade 218</v>
      </c>
      <c r="D161" s="62" t="str" cm="1">
        <f t="array" ref="D161:E161">_xlfn.TEXTSPLIT(C161," ")</f>
        <v>Zuidkade</v>
      </c>
      <c r="E161" s="62" t="str">
        <v>218</v>
      </c>
      <c r="F161" s="62"/>
      <c r="G161" s="62"/>
      <c r="H161" s="62" t="str">
        <f>VLOOKUP(C161,'ICT gegevens'!$A$6:$B$186,2,TRUE)</f>
        <v>2741JT</v>
      </c>
      <c r="I161" s="62" t="s">
        <v>29</v>
      </c>
      <c r="J161" s="62" t="str">
        <f>VLOOKUP(C161,'ICT gegevens'!$A$6:$F$186,6,TRUE)</f>
        <v>WDV01F1812</v>
      </c>
      <c r="K161" s="62" t="s">
        <v>30</v>
      </c>
      <c r="L161" s="63">
        <f>VLOOKUP(C161,'ICT gegevens'!$A$6:$G$186,7,TRUE)</f>
        <v>1910</v>
      </c>
      <c r="M161" s="62"/>
      <c r="N161" s="62" t="str">
        <f>VLOOKUP(C161,'ICT gegevens'!$A$6:$E$186,5,TRUE)</f>
        <v>Wonen</v>
      </c>
      <c r="Q161" s="63">
        <f>'N207 50km'!C163</f>
        <v>4.5</v>
      </c>
      <c r="R161" s="63">
        <f>IF('N207'!D163="--",6,'N207'!D163)</f>
        <v>58.6</v>
      </c>
      <c r="S161" s="63">
        <f t="shared" si="4"/>
        <v>59</v>
      </c>
      <c r="T161" s="63">
        <f t="shared" si="5"/>
        <v>2</v>
      </c>
      <c r="U161" s="63">
        <f>'overzicht alle wegen'!L164</f>
        <v>57</v>
      </c>
      <c r="V161" s="63">
        <v>57</v>
      </c>
      <c r="X161" s="62">
        <v>1</v>
      </c>
      <c r="Y161" s="62"/>
      <c r="Z161" s="62"/>
      <c r="AA161" s="62"/>
      <c r="AB161" s="62"/>
      <c r="AC161" s="62"/>
      <c r="AD161" s="64"/>
      <c r="AE161" s="64"/>
      <c r="AF161" s="64"/>
      <c r="AG161" s="62">
        <v>0</v>
      </c>
    </row>
    <row r="162" spans="1:36" s="64" customFormat="1" x14ac:dyDescent="0.2">
      <c r="A162" s="63"/>
      <c r="B162" s="62" t="str">
        <f>'N207 50km'!A164</f>
        <v>Z218_A</v>
      </c>
      <c r="C162" s="62" t="str">
        <f>'N207 50km'!B164</f>
        <v>Zuidkade 218</v>
      </c>
      <c r="D162" s="62" t="str" cm="1">
        <f t="array" ref="D162:E162">_xlfn.TEXTSPLIT(C162," ")</f>
        <v>Zuidkade</v>
      </c>
      <c r="E162" s="62" t="str">
        <v>218</v>
      </c>
      <c r="F162" s="62"/>
      <c r="G162" s="62"/>
      <c r="H162" s="62" t="str">
        <f>VLOOKUP(C162,'ICT gegevens'!$A$6:$B$186,2,TRUE)</f>
        <v>2741JT</v>
      </c>
      <c r="I162" s="62" t="s">
        <v>29</v>
      </c>
      <c r="J162" s="62" t="str">
        <f>VLOOKUP(C162,'ICT gegevens'!$A$6:$F$186,6,TRUE)</f>
        <v>WDV01F1812</v>
      </c>
      <c r="K162" s="62" t="s">
        <v>30</v>
      </c>
      <c r="L162" s="63">
        <f>VLOOKUP(C162,'ICT gegevens'!$A$6:$G$186,7,TRUE)</f>
        <v>1910</v>
      </c>
      <c r="M162" s="62"/>
      <c r="N162" s="62" t="str">
        <f>VLOOKUP(C162,'ICT gegevens'!$A$6:$E$186,5,TRUE)</f>
        <v>Wonen</v>
      </c>
      <c r="Q162" s="63">
        <f>'N207 50km'!C164</f>
        <v>1.5</v>
      </c>
      <c r="R162" s="63">
        <f>IF('N207'!D164="--",6,'N207'!D164)</f>
        <v>57.4</v>
      </c>
      <c r="S162" s="63">
        <f t="shared" si="4"/>
        <v>57</v>
      </c>
      <c r="T162" s="63">
        <f t="shared" si="5"/>
        <v>4</v>
      </c>
      <c r="U162" s="63">
        <f>'overzicht alle wegen'!L165</f>
        <v>53</v>
      </c>
      <c r="V162" s="63"/>
      <c r="X162" s="62"/>
      <c r="Y162" s="62"/>
      <c r="Z162" s="62"/>
      <c r="AA162" s="62"/>
      <c r="AB162" s="62"/>
      <c r="AC162" s="62"/>
      <c r="AG162" s="62"/>
      <c r="AH162" s="32"/>
      <c r="AI162" s="32"/>
      <c r="AJ162" s="32"/>
    </row>
    <row r="163" spans="1:36" s="64" customFormat="1" x14ac:dyDescent="0.2">
      <c r="A163" s="11">
        <v>61</v>
      </c>
      <c r="B163" s="12" t="str">
        <f>'N207 50km'!A165</f>
        <v>Z217_B</v>
      </c>
      <c r="C163" s="12" t="str">
        <f>'N207 50km'!B165</f>
        <v>Zuidkade 217</v>
      </c>
      <c r="D163" s="12" t="str" cm="1">
        <f t="array" ref="D163:E163">_xlfn.TEXTSPLIT(C163," ")</f>
        <v>Zuidkade</v>
      </c>
      <c r="E163" s="12" t="str">
        <v>217</v>
      </c>
      <c r="F163" s="12"/>
      <c r="G163" s="12"/>
      <c r="H163" s="12" t="str">
        <f>VLOOKUP(C163,'ICT gegevens'!$A$6:$B$186,2,TRUE)</f>
        <v>2741JT</v>
      </c>
      <c r="I163" s="12" t="s">
        <v>29</v>
      </c>
      <c r="J163" s="12" t="str">
        <f>VLOOKUP(C163,'ICT gegevens'!$A$6:$F$186,6,TRUE)</f>
        <v>WDV01F1811</v>
      </c>
      <c r="K163" s="12" t="s">
        <v>30</v>
      </c>
      <c r="L163" s="11">
        <f>VLOOKUP(C163,'ICT gegevens'!$A$6:$G$186,7,TRUE)</f>
        <v>1910</v>
      </c>
      <c r="M163" s="12"/>
      <c r="N163" s="12" t="str">
        <f>VLOOKUP(C163,'ICT gegevens'!$A$6:$E$186,5,TRUE)</f>
        <v>Wonen</v>
      </c>
      <c r="Q163" s="11">
        <f>'N207 50km'!C165</f>
        <v>4.5</v>
      </c>
      <c r="R163" s="11">
        <f>IF('N207'!D165="--",6,'N207'!D165)</f>
        <v>58.6</v>
      </c>
      <c r="S163" s="11">
        <f t="shared" si="4"/>
        <v>59</v>
      </c>
      <c r="T163" s="11">
        <f t="shared" si="5"/>
        <v>2</v>
      </c>
      <c r="U163" s="11">
        <f>'overzicht alle wegen'!L166</f>
        <v>57</v>
      </c>
      <c r="V163" s="11">
        <v>57</v>
      </c>
      <c r="X163" s="12">
        <v>1</v>
      </c>
      <c r="Y163" s="12"/>
      <c r="Z163" s="12"/>
      <c r="AA163" s="12"/>
      <c r="AB163" s="12"/>
      <c r="AC163" s="12"/>
      <c r="AD163"/>
      <c r="AE163"/>
      <c r="AF163"/>
      <c r="AG163" s="12">
        <v>0</v>
      </c>
      <c r="AH163" s="32"/>
      <c r="AI163" s="32"/>
      <c r="AJ163" s="32"/>
    </row>
    <row r="164" spans="1:36" x14ac:dyDescent="0.2">
      <c r="A164" s="11"/>
      <c r="B164" s="12" t="str">
        <f>'N207 50km'!A166</f>
        <v>Z217_A</v>
      </c>
      <c r="C164" s="12" t="str">
        <f>'N207 50km'!B166</f>
        <v>Zuidkade 217</v>
      </c>
      <c r="D164" s="12" t="str" cm="1">
        <f t="array" ref="D164:E164">_xlfn.TEXTSPLIT(C164," ")</f>
        <v>Zuidkade</v>
      </c>
      <c r="E164" s="12" t="str">
        <v>217</v>
      </c>
      <c r="F164" s="12"/>
      <c r="G164" s="12"/>
      <c r="H164" s="12" t="str">
        <f>VLOOKUP(C164,'ICT gegevens'!$A$6:$B$186,2,TRUE)</f>
        <v>2741JT</v>
      </c>
      <c r="I164" s="12" t="s">
        <v>29</v>
      </c>
      <c r="J164" s="12" t="str">
        <f>VLOOKUP(C164,'ICT gegevens'!$A$6:$F$186,6,TRUE)</f>
        <v>WDV01F1811</v>
      </c>
      <c r="K164" s="12" t="s">
        <v>30</v>
      </c>
      <c r="L164" s="11">
        <f>VLOOKUP(C164,'ICT gegevens'!$A$6:$G$186,7,TRUE)</f>
        <v>1910</v>
      </c>
      <c r="M164" s="12"/>
      <c r="N164" s="12" t="str">
        <f>VLOOKUP(C164,'ICT gegevens'!$A$6:$E$186,5,TRUE)</f>
        <v>Wonen</v>
      </c>
      <c r="Q164" s="11">
        <f>'N207 50km'!C166</f>
        <v>1.5</v>
      </c>
      <c r="R164" s="11">
        <f>IF('N207'!D166="--",6,'N207'!D166)</f>
        <v>57.4</v>
      </c>
      <c r="S164" s="11">
        <f t="shared" si="4"/>
        <v>57</v>
      </c>
      <c r="T164" s="11">
        <f t="shared" si="5"/>
        <v>4</v>
      </c>
      <c r="U164" s="11">
        <f>'overzicht alle wegen'!L167</f>
        <v>53</v>
      </c>
      <c r="V164" s="11"/>
      <c r="X164" s="12"/>
      <c r="Y164" s="12"/>
      <c r="Z164" s="12"/>
      <c r="AA164" s="12"/>
      <c r="AB164" s="12"/>
      <c r="AC164" s="12"/>
      <c r="AG164" s="12"/>
    </row>
    <row r="165" spans="1:36" x14ac:dyDescent="0.2">
      <c r="A165" s="63">
        <v>62</v>
      </c>
      <c r="B165" s="62" t="str">
        <f>'N207 50km'!A167</f>
        <v>Z216_C</v>
      </c>
      <c r="C165" s="62" t="str">
        <f>'N207 50km'!B167</f>
        <v>Zuidkade 216</v>
      </c>
      <c r="D165" s="62" t="str" cm="1">
        <f t="array" ref="D165:E165">_xlfn.TEXTSPLIT(C165," ")</f>
        <v>Zuidkade</v>
      </c>
      <c r="E165" s="62" t="str">
        <v>216</v>
      </c>
      <c r="F165" s="62"/>
      <c r="G165" s="62"/>
      <c r="H165" s="62" t="str">
        <f>VLOOKUP(C165,'ICT gegevens'!$A$6:$B$186,2,TRUE)</f>
        <v>2741JT</v>
      </c>
      <c r="I165" s="62" t="s">
        <v>29</v>
      </c>
      <c r="J165" s="62" t="str">
        <f>VLOOKUP(C165,'ICT gegevens'!$A$6:$F$186,6,TRUE)</f>
        <v>WDV01F2295</v>
      </c>
      <c r="K165" s="62" t="s">
        <v>30</v>
      </c>
      <c r="L165" s="63">
        <f>VLOOKUP(C165,'ICT gegevens'!$A$6:$G$186,7,TRUE)</f>
        <v>1984</v>
      </c>
      <c r="M165" s="62"/>
      <c r="N165" s="62" t="str">
        <f>VLOOKUP(C165,'ICT gegevens'!$A$6:$E$186,5,TRUE)</f>
        <v>Wonen</v>
      </c>
      <c r="Q165" s="63">
        <f>'N207 50km'!C167</f>
        <v>7.5</v>
      </c>
      <c r="R165" s="63">
        <f>IF('N207'!D167="--",6,'N207'!D167)</f>
        <v>58.9</v>
      </c>
      <c r="S165" s="63">
        <f t="shared" si="4"/>
        <v>59</v>
      </c>
      <c r="T165" s="63">
        <f t="shared" si="5"/>
        <v>2</v>
      </c>
      <c r="U165" s="63">
        <f>'overzicht alle wegen'!L168</f>
        <v>57</v>
      </c>
      <c r="V165" s="63">
        <v>57</v>
      </c>
      <c r="X165" s="62">
        <v>1</v>
      </c>
      <c r="Y165" s="62"/>
      <c r="Z165" s="62"/>
      <c r="AA165" s="62"/>
      <c r="AB165" s="62"/>
      <c r="AC165" s="62"/>
      <c r="AD165" s="64"/>
      <c r="AE165" s="64"/>
      <c r="AF165" s="64"/>
      <c r="AG165" s="62">
        <v>0</v>
      </c>
    </row>
    <row r="166" spans="1:36" s="64" customFormat="1" x14ac:dyDescent="0.2">
      <c r="A166" s="63"/>
      <c r="B166" s="62" t="str">
        <f>'N207 50km'!A168</f>
        <v>Z216_B</v>
      </c>
      <c r="C166" s="62" t="str">
        <f>'N207 50km'!B168</f>
        <v>Zuidkade 216</v>
      </c>
      <c r="D166" s="62" t="str" cm="1">
        <f t="array" ref="D166:E166">_xlfn.TEXTSPLIT(C166," ")</f>
        <v>Zuidkade</v>
      </c>
      <c r="E166" s="62" t="str">
        <v>216</v>
      </c>
      <c r="F166" s="62"/>
      <c r="G166" s="62"/>
      <c r="H166" s="62" t="str">
        <f>VLOOKUP(C166,'ICT gegevens'!$A$6:$B$186,2,TRUE)</f>
        <v>2741JT</v>
      </c>
      <c r="I166" s="62" t="s">
        <v>29</v>
      </c>
      <c r="J166" s="62" t="str">
        <f>VLOOKUP(C166,'ICT gegevens'!$A$6:$F$186,6,TRUE)</f>
        <v>WDV01F2295</v>
      </c>
      <c r="K166" s="62" t="s">
        <v>30</v>
      </c>
      <c r="L166" s="63">
        <f>VLOOKUP(C166,'ICT gegevens'!$A$6:$G$186,7,TRUE)</f>
        <v>1984</v>
      </c>
      <c r="M166" s="62"/>
      <c r="N166" s="62" t="str">
        <f>VLOOKUP(C166,'ICT gegevens'!$A$6:$E$186,5,TRUE)</f>
        <v>Wonen</v>
      </c>
      <c r="Q166" s="63">
        <f>'N207 50km'!C168</f>
        <v>4.5</v>
      </c>
      <c r="R166" s="63">
        <f>IF('N207'!D168="--",6,'N207'!D168)</f>
        <v>58.3</v>
      </c>
      <c r="S166" s="63">
        <f t="shared" si="4"/>
        <v>58</v>
      </c>
      <c r="T166" s="63">
        <f t="shared" si="5"/>
        <v>2</v>
      </c>
      <c r="U166" s="63">
        <f>'overzicht alle wegen'!L169</f>
        <v>56</v>
      </c>
      <c r="V166" s="63"/>
      <c r="X166" s="62"/>
      <c r="Y166" s="62"/>
      <c r="Z166" s="62"/>
      <c r="AA166" s="62"/>
      <c r="AB166" s="62"/>
      <c r="AC166" s="62"/>
      <c r="AG166" s="62"/>
      <c r="AH166" s="32"/>
      <c r="AI166" s="32"/>
      <c r="AJ166" s="32"/>
    </row>
    <row r="167" spans="1:36" s="64" customFormat="1" x14ac:dyDescent="0.2">
      <c r="A167" s="63"/>
      <c r="B167" s="62" t="str">
        <f>'N207 50km'!A169</f>
        <v>Z216_A</v>
      </c>
      <c r="C167" s="62" t="str">
        <f>'N207 50km'!B169</f>
        <v>Zuidkade 216</v>
      </c>
      <c r="D167" s="62" t="str" cm="1">
        <f t="array" ref="D167:E167">_xlfn.TEXTSPLIT(C167," ")</f>
        <v>Zuidkade</v>
      </c>
      <c r="E167" s="62" t="str">
        <v>216</v>
      </c>
      <c r="F167" s="62"/>
      <c r="G167" s="62"/>
      <c r="H167" s="62" t="str">
        <f>VLOOKUP(C167,'ICT gegevens'!$A$6:$B$186,2,TRUE)</f>
        <v>2741JT</v>
      </c>
      <c r="I167" s="62" t="s">
        <v>29</v>
      </c>
      <c r="J167" s="62" t="str">
        <f>VLOOKUP(C167,'ICT gegevens'!$A$6:$F$186,6,TRUE)</f>
        <v>WDV01F2295</v>
      </c>
      <c r="K167" s="62" t="s">
        <v>30</v>
      </c>
      <c r="L167" s="63">
        <f>VLOOKUP(C167,'ICT gegevens'!$A$6:$G$186,7,TRUE)</f>
        <v>1984</v>
      </c>
      <c r="M167" s="62"/>
      <c r="N167" s="62" t="str">
        <f>VLOOKUP(C167,'ICT gegevens'!$A$6:$E$186,5,TRUE)</f>
        <v>Wonen</v>
      </c>
      <c r="Q167" s="63">
        <f>'N207 50km'!C169</f>
        <v>1.5</v>
      </c>
      <c r="R167" s="63">
        <f>IF('N207'!D169="--",6,'N207'!D169)</f>
        <v>57.1</v>
      </c>
      <c r="S167" s="63">
        <f t="shared" si="4"/>
        <v>57</v>
      </c>
      <c r="T167" s="63">
        <f t="shared" si="5"/>
        <v>4</v>
      </c>
      <c r="U167" s="63">
        <f>'overzicht alle wegen'!L170</f>
        <v>53</v>
      </c>
      <c r="V167" s="63"/>
      <c r="X167" s="62"/>
      <c r="Y167" s="62"/>
      <c r="Z167" s="62"/>
      <c r="AA167" s="62"/>
      <c r="AB167" s="62"/>
      <c r="AC167" s="62"/>
      <c r="AG167" s="62"/>
      <c r="AH167" s="32"/>
      <c r="AI167" s="32"/>
      <c r="AJ167" s="32"/>
    </row>
    <row r="168" spans="1:36" x14ac:dyDescent="0.2">
      <c r="A168" s="31">
        <v>63</v>
      </c>
      <c r="B168" s="95" t="str">
        <f>'N207 50km'!A170</f>
        <v>Z215_C</v>
      </c>
      <c r="C168" s="95" t="str">
        <f>'N207 50km'!B170</f>
        <v>Zuidkade 215</v>
      </c>
      <c r="D168" s="95" t="str" cm="1">
        <f t="array" ref="D168:E168">_xlfn.TEXTSPLIT(C168," ")</f>
        <v>Zuidkade</v>
      </c>
      <c r="E168" s="95" t="str">
        <v>215</v>
      </c>
      <c r="F168" s="95"/>
      <c r="G168" s="95"/>
      <c r="H168" s="95" t="str">
        <f>VLOOKUP(C168,'ICT gegevens'!$A$6:$B$186,2,TRUE)</f>
        <v>2741JT</v>
      </c>
      <c r="I168" s="95" t="s">
        <v>29</v>
      </c>
      <c r="J168" s="95" t="str">
        <f>VLOOKUP(C168,'ICT gegevens'!$A$6:$F$186,6,TRUE)</f>
        <v>WDV01F2294</v>
      </c>
      <c r="K168" s="95" t="s">
        <v>30</v>
      </c>
      <c r="L168" s="31">
        <f>VLOOKUP(C168,'ICT gegevens'!$A$6:$G$186,7,TRUE)</f>
        <v>1984</v>
      </c>
      <c r="M168" s="95"/>
      <c r="N168" s="95" t="str">
        <f>VLOOKUP(C168,'ICT gegevens'!$A$6:$E$186,5,TRUE)</f>
        <v>Wonen</v>
      </c>
      <c r="Q168" s="31">
        <f>'N207 50km'!C170</f>
        <v>7.5</v>
      </c>
      <c r="R168" s="31">
        <f>IF('N207'!D170="--",6,'N207'!D170)</f>
        <v>59</v>
      </c>
      <c r="S168" s="31">
        <f t="shared" si="4"/>
        <v>59</v>
      </c>
      <c r="T168" s="31">
        <f t="shared" si="5"/>
        <v>2</v>
      </c>
      <c r="U168" s="31">
        <f>'overzicht alle wegen'!L171</f>
        <v>57</v>
      </c>
      <c r="V168" s="31">
        <v>57</v>
      </c>
      <c r="X168" s="95">
        <v>1</v>
      </c>
      <c r="Y168" s="95"/>
      <c r="Z168" s="95"/>
      <c r="AA168" s="95"/>
      <c r="AB168" s="95"/>
      <c r="AC168" s="95"/>
      <c r="AG168" s="95">
        <v>0</v>
      </c>
    </row>
    <row r="169" spans="1:36" x14ac:dyDescent="0.2">
      <c r="A169" s="31"/>
      <c r="B169" s="95" t="str">
        <f>'N207 50km'!A171</f>
        <v>Z215_B</v>
      </c>
      <c r="C169" s="95" t="str">
        <f>'N207 50km'!B171</f>
        <v>Zuidkade 215</v>
      </c>
      <c r="D169" s="95" t="str" cm="1">
        <f t="array" ref="D169:E169">_xlfn.TEXTSPLIT(C169," ")</f>
        <v>Zuidkade</v>
      </c>
      <c r="E169" s="95" t="str">
        <v>215</v>
      </c>
      <c r="F169" s="95"/>
      <c r="G169" s="95"/>
      <c r="H169" s="95" t="str">
        <f>VLOOKUP(C169,'ICT gegevens'!$A$6:$B$186,2,TRUE)</f>
        <v>2741JT</v>
      </c>
      <c r="I169" s="95" t="s">
        <v>29</v>
      </c>
      <c r="J169" s="95" t="str">
        <f>VLOOKUP(C169,'ICT gegevens'!$A$6:$F$186,6,TRUE)</f>
        <v>WDV01F2294</v>
      </c>
      <c r="K169" s="95" t="s">
        <v>30</v>
      </c>
      <c r="L169" s="31">
        <f>VLOOKUP(C169,'ICT gegevens'!$A$6:$G$186,7,TRUE)</f>
        <v>1984</v>
      </c>
      <c r="M169" s="95"/>
      <c r="N169" s="95" t="str">
        <f>VLOOKUP(C169,'ICT gegevens'!$A$6:$E$186,5,TRUE)</f>
        <v>Wonen</v>
      </c>
      <c r="Q169" s="31">
        <f>'N207 50km'!C171</f>
        <v>4.5</v>
      </c>
      <c r="R169" s="31">
        <f>IF('N207'!D171="--",6,'N207'!D171)</f>
        <v>58.4</v>
      </c>
      <c r="S169" s="31">
        <f t="shared" si="4"/>
        <v>58</v>
      </c>
      <c r="T169" s="31">
        <f t="shared" si="5"/>
        <v>2</v>
      </c>
      <c r="U169" s="31">
        <f>'overzicht alle wegen'!L172</f>
        <v>56</v>
      </c>
      <c r="V169" s="31"/>
      <c r="X169" s="95"/>
      <c r="Y169" s="95"/>
      <c r="Z169" s="95"/>
      <c r="AA169" s="95"/>
      <c r="AB169" s="95"/>
      <c r="AC169" s="95"/>
      <c r="AG169" s="95"/>
    </row>
    <row r="170" spans="1:36" s="64" customFormat="1" x14ac:dyDescent="0.2">
      <c r="A170" s="31"/>
      <c r="B170" s="95" t="str">
        <f>'N207 50km'!A172</f>
        <v>Z215_A</v>
      </c>
      <c r="C170" s="95" t="str">
        <f>'N207 50km'!B172</f>
        <v>Zuidkade 215</v>
      </c>
      <c r="D170" s="95" t="str" cm="1">
        <f t="array" ref="D170:E170">_xlfn.TEXTSPLIT(C170," ")</f>
        <v>Zuidkade</v>
      </c>
      <c r="E170" s="95" t="str">
        <v>215</v>
      </c>
      <c r="F170" s="95"/>
      <c r="G170" s="95"/>
      <c r="H170" s="95" t="str">
        <f>VLOOKUP(C170,'ICT gegevens'!$A$6:$B$186,2,TRUE)</f>
        <v>2741JT</v>
      </c>
      <c r="I170" s="95" t="s">
        <v>29</v>
      </c>
      <c r="J170" s="95" t="str">
        <f>VLOOKUP(C170,'ICT gegevens'!$A$6:$F$186,6,TRUE)</f>
        <v>WDV01F2294</v>
      </c>
      <c r="K170" s="95" t="s">
        <v>30</v>
      </c>
      <c r="L170" s="31">
        <f>VLOOKUP(C170,'ICT gegevens'!$A$6:$G$186,7,TRUE)</f>
        <v>1984</v>
      </c>
      <c r="M170" s="95"/>
      <c r="N170" s="95" t="str">
        <f>VLOOKUP(C170,'ICT gegevens'!$A$6:$E$186,5,TRUE)</f>
        <v>Wonen</v>
      </c>
      <c r="Q170" s="31">
        <f>'N207 50km'!C172</f>
        <v>1.5</v>
      </c>
      <c r="R170" s="31">
        <f>IF('N207'!D172="--",6,'N207'!D172)</f>
        <v>57.1</v>
      </c>
      <c r="S170" s="31">
        <f t="shared" si="4"/>
        <v>57</v>
      </c>
      <c r="T170" s="31">
        <f t="shared" si="5"/>
        <v>4</v>
      </c>
      <c r="U170" s="31">
        <f>'overzicht alle wegen'!L173</f>
        <v>53</v>
      </c>
      <c r="V170" s="31"/>
      <c r="X170" s="95"/>
      <c r="Y170" s="95"/>
      <c r="Z170" s="95"/>
      <c r="AA170" s="95"/>
      <c r="AB170" s="95"/>
      <c r="AC170" s="95"/>
      <c r="AD170"/>
      <c r="AE170"/>
      <c r="AF170"/>
      <c r="AG170" s="95"/>
      <c r="AH170" s="32"/>
      <c r="AI170" s="32"/>
      <c r="AJ170" s="32"/>
    </row>
    <row r="171" spans="1:36" s="64" customFormat="1" x14ac:dyDescent="0.2">
      <c r="A171" s="63">
        <v>64</v>
      </c>
      <c r="B171" s="62" t="str">
        <f>'N207 50km'!A173</f>
        <v>Z211_B</v>
      </c>
      <c r="C171" s="62" t="str">
        <f>'N207 50km'!B173</f>
        <v>Zuidkade 211</v>
      </c>
      <c r="D171" s="62" t="str" cm="1">
        <f t="array" ref="D171:E171">_xlfn.TEXTSPLIT(C171," ")</f>
        <v>Zuidkade</v>
      </c>
      <c r="E171" s="62" t="str">
        <v>211</v>
      </c>
      <c r="F171" s="62"/>
      <c r="G171" s="62"/>
      <c r="H171" s="62" t="str">
        <f>VLOOKUP(C171,'ICT gegevens'!$A$6:$B$186,2,TRUE)</f>
        <v>2741JT</v>
      </c>
      <c r="I171" s="62" t="s">
        <v>29</v>
      </c>
      <c r="J171" s="62" t="str">
        <f>VLOOKUP(C171,'ICT gegevens'!$A$6:$F$186,6,TRUE)</f>
        <v>WDV01F2085</v>
      </c>
      <c r="K171" s="62" t="s">
        <v>30</v>
      </c>
      <c r="L171" s="63">
        <f>VLOOKUP(C171,'ICT gegevens'!$A$6:$G$186,7,TRUE)</f>
        <v>1915</v>
      </c>
      <c r="M171" s="62"/>
      <c r="N171" s="62" t="str">
        <f>VLOOKUP(C171,'ICT gegevens'!$A$6:$E$186,5,TRUE)</f>
        <v>Wonen</v>
      </c>
      <c r="Q171" s="63">
        <f>'N207 50km'!C173</f>
        <v>4.5</v>
      </c>
      <c r="R171" s="63">
        <f>IF('N207'!D173="--",6,'N207'!D173)</f>
        <v>58.8</v>
      </c>
      <c r="S171" s="63">
        <f t="shared" si="4"/>
        <v>59</v>
      </c>
      <c r="T171" s="63">
        <f t="shared" si="5"/>
        <v>2</v>
      </c>
      <c r="U171" s="63">
        <f>'overzicht alle wegen'!L174</f>
        <v>57</v>
      </c>
      <c r="V171" s="63">
        <v>57</v>
      </c>
      <c r="X171" s="62">
        <v>1</v>
      </c>
      <c r="Y171" s="62"/>
      <c r="Z171" s="62"/>
      <c r="AA171" s="62"/>
      <c r="AB171" s="62"/>
      <c r="AC171" s="62"/>
      <c r="AG171" s="62">
        <v>0</v>
      </c>
      <c r="AH171" s="32"/>
      <c r="AI171" s="32"/>
      <c r="AJ171" s="32"/>
    </row>
    <row r="172" spans="1:36" s="64" customFormat="1" x14ac:dyDescent="0.2">
      <c r="A172" s="63"/>
      <c r="B172" s="62" t="str">
        <f>'N207 50km'!A174</f>
        <v>Z211_A</v>
      </c>
      <c r="C172" s="62" t="str">
        <f>'N207 50km'!B174</f>
        <v>Zuidkade 211</v>
      </c>
      <c r="D172" s="62" t="str" cm="1">
        <f t="array" ref="D172:E172">_xlfn.TEXTSPLIT(C172," ")</f>
        <v>Zuidkade</v>
      </c>
      <c r="E172" s="62" t="str">
        <v>211</v>
      </c>
      <c r="F172" s="62"/>
      <c r="G172" s="62"/>
      <c r="H172" s="62" t="str">
        <f>VLOOKUP(C172,'ICT gegevens'!$A$6:$B$186,2,TRUE)</f>
        <v>2741JT</v>
      </c>
      <c r="I172" s="62" t="s">
        <v>29</v>
      </c>
      <c r="J172" s="62" t="str">
        <f>VLOOKUP(C172,'ICT gegevens'!$A$6:$F$186,6,TRUE)</f>
        <v>WDV01F2085</v>
      </c>
      <c r="K172" s="62" t="s">
        <v>30</v>
      </c>
      <c r="L172" s="63">
        <f>VLOOKUP(C172,'ICT gegevens'!$A$6:$G$186,7,TRUE)</f>
        <v>1915</v>
      </c>
      <c r="M172" s="62"/>
      <c r="N172" s="62" t="str">
        <f>VLOOKUP(C172,'ICT gegevens'!$A$6:$E$186,5,TRUE)</f>
        <v>Wonen</v>
      </c>
      <c r="Q172" s="63">
        <f>'N207 50km'!C174</f>
        <v>1.5</v>
      </c>
      <c r="R172" s="63">
        <f>IF('N207'!D174="--",6,'N207'!D174)</f>
        <v>57.5</v>
      </c>
      <c r="S172" s="63">
        <f t="shared" si="4"/>
        <v>58</v>
      </c>
      <c r="T172" s="63">
        <f t="shared" si="5"/>
        <v>2</v>
      </c>
      <c r="U172" s="63">
        <f>'overzicht alle wegen'!L175</f>
        <v>56</v>
      </c>
      <c r="V172" s="63"/>
      <c r="X172" s="62"/>
      <c r="Y172" s="62"/>
      <c r="Z172" s="62"/>
      <c r="AA172" s="62"/>
      <c r="AB172" s="62"/>
      <c r="AC172" s="62"/>
      <c r="AG172" s="62"/>
      <c r="AH172" s="32"/>
      <c r="AI172" s="32"/>
      <c r="AJ172" s="32"/>
    </row>
    <row r="173" spans="1:36" x14ac:dyDescent="0.2">
      <c r="A173" s="11">
        <v>65</v>
      </c>
      <c r="B173" s="12" t="str">
        <f>'N207 50km'!A175</f>
        <v>Z210_B</v>
      </c>
      <c r="C173" s="12" t="str">
        <f>'N207 50km'!B175</f>
        <v>Zuidkade 210</v>
      </c>
      <c r="D173" s="12" t="str" cm="1">
        <f t="array" ref="D173:E173">_xlfn.TEXTSPLIT(C173," ")</f>
        <v>Zuidkade</v>
      </c>
      <c r="E173" s="12" t="str">
        <v>210</v>
      </c>
      <c r="F173" s="12"/>
      <c r="G173" s="12"/>
      <c r="H173" s="12" t="str">
        <f>VLOOKUP(C173,'ICT gegevens'!$A$6:$B$186,2,TRUE)</f>
        <v>2741JT</v>
      </c>
      <c r="I173" s="12" t="s">
        <v>29</v>
      </c>
      <c r="J173" s="12" t="str">
        <f>VLOOKUP(C173,'ICT gegevens'!$A$6:$F$186,6,TRUE)</f>
        <v>WDV01F1863</v>
      </c>
      <c r="K173" s="12" t="s">
        <v>30</v>
      </c>
      <c r="L173" s="11">
        <f>VLOOKUP(C173,'ICT gegevens'!$A$6:$G$186,7,TRUE)</f>
        <v>1915</v>
      </c>
      <c r="M173" s="12"/>
      <c r="N173" s="12" t="str">
        <f>VLOOKUP(C173,'ICT gegevens'!$A$6:$E$186,5,TRUE)</f>
        <v>Wonen</v>
      </c>
      <c r="Q173" s="11">
        <f>'N207 50km'!C175</f>
        <v>4.5</v>
      </c>
      <c r="R173" s="11">
        <f>IF('N207'!D175="--",6,'N207'!D175)</f>
        <v>58.8</v>
      </c>
      <c r="S173" s="11">
        <f t="shared" si="4"/>
        <v>59</v>
      </c>
      <c r="T173" s="11">
        <f t="shared" si="5"/>
        <v>2</v>
      </c>
      <c r="U173" s="11">
        <f>'overzicht alle wegen'!L176</f>
        <v>57</v>
      </c>
      <c r="V173" s="11">
        <v>57</v>
      </c>
      <c r="X173" s="12">
        <v>1</v>
      </c>
      <c r="Y173" s="12"/>
      <c r="Z173" s="12"/>
      <c r="AA173" s="12"/>
      <c r="AB173" s="12"/>
      <c r="AC173" s="12"/>
      <c r="AG173" s="12">
        <v>0</v>
      </c>
    </row>
    <row r="174" spans="1:36" x14ac:dyDescent="0.2">
      <c r="A174" s="11"/>
      <c r="B174" s="12" t="str">
        <f>'N207 50km'!A176</f>
        <v>Z210_A</v>
      </c>
      <c r="C174" s="12" t="str">
        <f>'N207 50km'!B176</f>
        <v>Zuidkade 210</v>
      </c>
      <c r="D174" s="12" t="str" cm="1">
        <f t="array" ref="D174:E174">_xlfn.TEXTSPLIT(C174," ")</f>
        <v>Zuidkade</v>
      </c>
      <c r="E174" s="12" t="str">
        <v>210</v>
      </c>
      <c r="F174" s="12"/>
      <c r="G174" s="12"/>
      <c r="H174" s="12" t="str">
        <f>VLOOKUP(C174,'ICT gegevens'!$A$6:$B$186,2,TRUE)</f>
        <v>2741JT</v>
      </c>
      <c r="I174" s="12" t="s">
        <v>29</v>
      </c>
      <c r="J174" s="12" t="str">
        <f>VLOOKUP(C174,'ICT gegevens'!$A$6:$F$186,6,TRUE)</f>
        <v>WDV01F1863</v>
      </c>
      <c r="K174" s="12" t="s">
        <v>30</v>
      </c>
      <c r="L174" s="11">
        <f>VLOOKUP(C174,'ICT gegevens'!$A$6:$G$186,7,TRUE)</f>
        <v>1915</v>
      </c>
      <c r="M174" s="12"/>
      <c r="N174" s="12" t="str">
        <f>VLOOKUP(C174,'ICT gegevens'!$A$6:$E$186,5,TRUE)</f>
        <v>Wonen</v>
      </c>
      <c r="Q174" s="11">
        <f>'N207 50km'!C176</f>
        <v>1.5</v>
      </c>
      <c r="R174" s="11">
        <f>IF('N207'!D176="--",6,'N207'!D176)</f>
        <v>57.7</v>
      </c>
      <c r="S174" s="11">
        <f t="shared" si="4"/>
        <v>58</v>
      </c>
      <c r="T174" s="11">
        <f t="shared" si="5"/>
        <v>2</v>
      </c>
      <c r="U174" s="11">
        <f>'overzicht alle wegen'!L177</f>
        <v>56</v>
      </c>
      <c r="V174" s="11"/>
      <c r="X174" s="12"/>
      <c r="Y174" s="12"/>
      <c r="Z174" s="12"/>
      <c r="AA174" s="12"/>
      <c r="AB174" s="12"/>
      <c r="AC174" s="12"/>
      <c r="AG174" s="12"/>
    </row>
    <row r="175" spans="1:36" s="64" customFormat="1" x14ac:dyDescent="0.2">
      <c r="A175" s="63">
        <v>66</v>
      </c>
      <c r="B175" s="62" t="str">
        <f>'N207 50km'!A161</f>
        <v>Z21_B</v>
      </c>
      <c r="C175" s="62" t="str">
        <f>'N207 50km'!B161</f>
        <v>Zuidkade 21</v>
      </c>
      <c r="D175" s="62" t="str" cm="1">
        <f t="array" ref="D175:E175">_xlfn.TEXTSPLIT(C175," ")</f>
        <v>Zuidkade</v>
      </c>
      <c r="E175" s="62" t="str">
        <v>21</v>
      </c>
      <c r="F175" s="62"/>
      <c r="G175" s="62"/>
      <c r="H175" s="62" t="str">
        <f>VLOOKUP(C175,'ICT gegevens'!$A$6:$B$186,2,TRUE)</f>
        <v>2741JB</v>
      </c>
      <c r="I175" s="62" t="s">
        <v>29</v>
      </c>
      <c r="J175" s="62" t="str">
        <f>VLOOKUP(C175,'ICT gegevens'!$A$6:$F$186,6,TRUE)</f>
        <v>WDV01D2751</v>
      </c>
      <c r="K175" s="62" t="s">
        <v>30</v>
      </c>
      <c r="L175" s="63">
        <f>VLOOKUP(C175,'ICT gegevens'!$A$6:$G$186,7,TRUE)</f>
        <v>1910</v>
      </c>
      <c r="M175" s="62"/>
      <c r="N175" s="62" t="str">
        <f>VLOOKUP(C175,'ICT gegevens'!$A$6:$E$186,5,TRUE)</f>
        <v>Wonen</v>
      </c>
      <c r="Q175" s="63">
        <f>'N207 50km'!C161</f>
        <v>4.5</v>
      </c>
      <c r="R175" s="63">
        <f>IF('N207'!D161="--",6,'N207'!D161)</f>
        <v>59.2</v>
      </c>
      <c r="S175" s="63">
        <f t="shared" si="4"/>
        <v>59</v>
      </c>
      <c r="T175" s="63">
        <f t="shared" si="5"/>
        <v>5</v>
      </c>
      <c r="U175" s="63">
        <f>'overzicht alle wegen'!L162</f>
        <v>54</v>
      </c>
      <c r="V175" s="63">
        <v>54</v>
      </c>
      <c r="X175" s="62">
        <v>1</v>
      </c>
      <c r="Y175" s="62"/>
      <c r="Z175" s="62"/>
      <c r="AA175" s="62"/>
      <c r="AB175" s="62"/>
      <c r="AC175" s="62"/>
      <c r="AG175" s="62">
        <v>0</v>
      </c>
      <c r="AH175" s="32"/>
      <c r="AI175" s="32"/>
      <c r="AJ175" s="32"/>
    </row>
    <row r="176" spans="1:36" s="64" customFormat="1" x14ac:dyDescent="0.2">
      <c r="A176" s="63"/>
      <c r="B176" s="62" t="str">
        <f>'N207 50km'!A162</f>
        <v>Z21_A</v>
      </c>
      <c r="C176" s="62" t="str">
        <f>'N207 50km'!B162</f>
        <v>Zuidkade 21</v>
      </c>
      <c r="D176" s="62" t="str" cm="1">
        <f t="array" ref="D176:E176">_xlfn.TEXTSPLIT(C176," ")</f>
        <v>Zuidkade</v>
      </c>
      <c r="E176" s="62" t="str">
        <v>21</v>
      </c>
      <c r="F176" s="62"/>
      <c r="G176" s="62"/>
      <c r="H176" s="62" t="str">
        <f>VLOOKUP(C176,'ICT gegevens'!$A$6:$B$186,2,TRUE)</f>
        <v>2741JB</v>
      </c>
      <c r="I176" s="62" t="s">
        <v>29</v>
      </c>
      <c r="J176" s="62" t="str">
        <f>VLOOKUP(C176,'ICT gegevens'!$A$6:$F$186,6,TRUE)</f>
        <v>WDV01D2751</v>
      </c>
      <c r="K176" s="62" t="s">
        <v>30</v>
      </c>
      <c r="L176" s="63">
        <f>VLOOKUP(C176,'ICT gegevens'!$A$6:$G$186,7,TRUE)</f>
        <v>1910</v>
      </c>
      <c r="M176" s="62"/>
      <c r="N176" s="62" t="str">
        <f>VLOOKUP(C176,'ICT gegevens'!$A$6:$E$186,5,TRUE)</f>
        <v>Wonen</v>
      </c>
      <c r="Q176" s="63">
        <f>'N207 50km'!C162</f>
        <v>1.5</v>
      </c>
      <c r="R176" s="63">
        <f>IF('N207'!D162="--",6,'N207'!D162)</f>
        <v>57.9</v>
      </c>
      <c r="S176" s="63">
        <f t="shared" si="4"/>
        <v>58</v>
      </c>
      <c r="T176" s="63">
        <f t="shared" si="5"/>
        <v>5</v>
      </c>
      <c r="U176" s="63">
        <f>'overzicht alle wegen'!L163</f>
        <v>53</v>
      </c>
      <c r="V176" s="63"/>
      <c r="X176" s="62"/>
      <c r="Y176" s="62"/>
      <c r="Z176" s="62"/>
      <c r="AA176" s="62"/>
      <c r="AB176" s="62"/>
      <c r="AC176" s="62"/>
      <c r="AG176" s="62"/>
      <c r="AH176" s="32"/>
      <c r="AI176" s="32"/>
      <c r="AJ176" s="32"/>
    </row>
    <row r="177" spans="1:36" s="32" customFormat="1" x14ac:dyDescent="0.2">
      <c r="A177" s="31">
        <v>67</v>
      </c>
      <c r="B177" s="95" t="str">
        <f>'N207 50km'!A177</f>
        <v>Z207_B</v>
      </c>
      <c r="C177" s="95" t="str">
        <f>'N207 50km'!B177</f>
        <v>Zuidkade 207</v>
      </c>
      <c r="D177" s="95" t="str" cm="1">
        <f t="array" ref="D177:E177">_xlfn.TEXTSPLIT(C177," ")</f>
        <v>Zuidkade</v>
      </c>
      <c r="E177" s="95" t="str">
        <v>207</v>
      </c>
      <c r="F177" s="95"/>
      <c r="G177" s="95"/>
      <c r="H177" s="95" t="str">
        <f>VLOOKUP(C177,'ICT gegevens'!$A$6:$B$186,2,TRUE)</f>
        <v>2741JT</v>
      </c>
      <c r="I177" s="95" t="s">
        <v>29</v>
      </c>
      <c r="J177" s="95" t="str">
        <f>VLOOKUP(C177,'ICT gegevens'!$A$6:$F$186,6,TRUE)</f>
        <v>WDV01F2084</v>
      </c>
      <c r="K177" s="95" t="s">
        <v>30</v>
      </c>
      <c r="L177" s="31">
        <f>VLOOKUP(C177,'ICT gegevens'!$A$6:$G$186,7,TRUE)</f>
        <v>1964</v>
      </c>
      <c r="M177" s="95"/>
      <c r="N177" s="95" t="str">
        <f>VLOOKUP(C177,'ICT gegevens'!$A$6:$E$186,5,TRUE)</f>
        <v>Wonen en Bedrijvigheid (kantoor)</v>
      </c>
      <c r="Q177" s="31">
        <f>'N207 50km'!C177</f>
        <v>4.5</v>
      </c>
      <c r="R177" s="31">
        <f>IF('N207'!D177="--",6,'N207'!D177)</f>
        <v>58.5</v>
      </c>
      <c r="S177" s="31">
        <f t="shared" si="4"/>
        <v>58</v>
      </c>
      <c r="T177" s="31">
        <f t="shared" si="5"/>
        <v>2</v>
      </c>
      <c r="U177" s="31">
        <f>'overzicht alle wegen'!L178</f>
        <v>56</v>
      </c>
      <c r="V177" s="31">
        <v>56</v>
      </c>
      <c r="X177" s="95">
        <v>1</v>
      </c>
      <c r="Y177" s="95"/>
      <c r="Z177" s="95"/>
      <c r="AA177" s="95"/>
      <c r="AB177" s="95"/>
      <c r="AC177" s="95"/>
      <c r="AG177" s="95">
        <v>0</v>
      </c>
    </row>
    <row r="178" spans="1:36" s="32" customFormat="1" x14ac:dyDescent="0.2">
      <c r="A178" s="31"/>
      <c r="B178" s="95" t="str">
        <f>'N207 50km'!A178</f>
        <v>Z207_A</v>
      </c>
      <c r="C178" s="95" t="str">
        <f>'N207 50km'!B178</f>
        <v>Zuidkade 207</v>
      </c>
      <c r="D178" s="95" t="str" cm="1">
        <f t="array" ref="D178:E178">_xlfn.TEXTSPLIT(C178," ")</f>
        <v>Zuidkade</v>
      </c>
      <c r="E178" s="95" t="str">
        <v>207</v>
      </c>
      <c r="F178" s="95"/>
      <c r="G178" s="95"/>
      <c r="H178" s="95" t="str">
        <f>VLOOKUP(C178,'ICT gegevens'!$A$6:$B$186,2,TRUE)</f>
        <v>2741JT</v>
      </c>
      <c r="I178" s="95" t="s">
        <v>29</v>
      </c>
      <c r="J178" s="95" t="str">
        <f>VLOOKUP(C178,'ICT gegevens'!$A$6:$F$186,6,TRUE)</f>
        <v>WDV01F2084</v>
      </c>
      <c r="K178" s="95" t="s">
        <v>30</v>
      </c>
      <c r="L178" s="31">
        <f>VLOOKUP(C178,'ICT gegevens'!$A$6:$G$186,7,TRUE)</f>
        <v>1964</v>
      </c>
      <c r="M178" s="95"/>
      <c r="N178" s="95" t="str">
        <f>VLOOKUP(C178,'ICT gegevens'!$A$6:$E$186,5,TRUE)</f>
        <v>Wonen en Bedrijvigheid (kantoor)</v>
      </c>
      <c r="Q178" s="31">
        <f>'N207 50km'!C178</f>
        <v>1.5</v>
      </c>
      <c r="R178" s="31">
        <f>IF('N207'!D178="--",6,'N207'!D178)</f>
        <v>57.3</v>
      </c>
      <c r="S178" s="31">
        <f t="shared" si="4"/>
        <v>57</v>
      </c>
      <c r="T178" s="31">
        <f t="shared" si="5"/>
        <v>4</v>
      </c>
      <c r="U178" s="31">
        <f>'overzicht alle wegen'!L179</f>
        <v>53</v>
      </c>
      <c r="V178" s="31"/>
      <c r="X178" s="95"/>
      <c r="Y178" s="95"/>
      <c r="Z178" s="95"/>
      <c r="AA178" s="95"/>
      <c r="AB178" s="95"/>
      <c r="AC178" s="95"/>
      <c r="AG178" s="95"/>
    </row>
    <row r="179" spans="1:36" x14ac:dyDescent="0.2">
      <c r="A179" s="69">
        <v>68</v>
      </c>
      <c r="B179" s="70" t="str">
        <f>'N207 50km'!A179</f>
        <v>Z206_B</v>
      </c>
      <c r="C179" s="70" t="str">
        <f>'N207 50km'!B179</f>
        <v>Zuidkade 206</v>
      </c>
      <c r="D179" s="70" t="str" cm="1">
        <f t="array" ref="D179:E179">_xlfn.TEXTSPLIT(C179," ")</f>
        <v>Zuidkade</v>
      </c>
      <c r="E179" s="70" t="str">
        <v>206</v>
      </c>
      <c r="F179" s="70"/>
      <c r="G179" s="70"/>
      <c r="H179" s="70" t="str">
        <f>VLOOKUP(C179,'ICT gegevens'!$A$6:$B$186,2,TRUE)</f>
        <v>2741JT</v>
      </c>
      <c r="I179" s="70" t="s">
        <v>29</v>
      </c>
      <c r="J179" s="70" t="str">
        <f>VLOOKUP(C179,'ICT gegevens'!$A$6:$F$186,6,TRUE)</f>
        <v>WDV01F2083</v>
      </c>
      <c r="K179" s="70" t="s">
        <v>30</v>
      </c>
      <c r="L179" s="69">
        <f>VLOOKUP(C179,'ICT gegevens'!$A$6:$G$186,7,TRUE)</f>
        <v>1910</v>
      </c>
      <c r="M179" s="70"/>
      <c r="N179" s="92" t="s">
        <v>36</v>
      </c>
      <c r="Q179" s="69">
        <f>'N207 50km'!C179</f>
        <v>4.5</v>
      </c>
      <c r="R179" s="69">
        <f>IF('N207'!D179="--",6,'N207'!D179)</f>
        <v>58.9</v>
      </c>
      <c r="S179" s="69">
        <f t="shared" si="4"/>
        <v>59</v>
      </c>
      <c r="T179" s="69">
        <f t="shared" si="5"/>
        <v>2</v>
      </c>
      <c r="U179" s="69">
        <f>'overzicht alle wegen'!L180</f>
        <v>57</v>
      </c>
      <c r="V179" s="69">
        <v>57</v>
      </c>
      <c r="X179" s="70"/>
      <c r="Y179" s="70"/>
      <c r="Z179" s="70"/>
      <c r="AA179" s="70"/>
      <c r="AB179" s="70">
        <v>1</v>
      </c>
      <c r="AC179" s="70"/>
      <c r="AG179" s="70">
        <v>0</v>
      </c>
    </row>
    <row r="180" spans="1:36" s="64" customFormat="1" x14ac:dyDescent="0.2">
      <c r="A180" s="69"/>
      <c r="B180" s="70" t="str">
        <f>'N207 50km'!A180</f>
        <v>Z206_A</v>
      </c>
      <c r="C180" s="70" t="str">
        <f>'N207 50km'!B180</f>
        <v>Zuidkade 206</v>
      </c>
      <c r="D180" s="70" t="str" cm="1">
        <f t="array" ref="D180:E180">_xlfn.TEXTSPLIT(C180," ")</f>
        <v>Zuidkade</v>
      </c>
      <c r="E180" s="70" t="str">
        <v>206</v>
      </c>
      <c r="F180" s="70"/>
      <c r="G180" s="70"/>
      <c r="H180" s="70" t="str">
        <f>VLOOKUP(C180,'ICT gegevens'!$A$6:$B$186,2,TRUE)</f>
        <v>2741JT</v>
      </c>
      <c r="I180" s="70" t="s">
        <v>29</v>
      </c>
      <c r="J180" s="70" t="str">
        <f>VLOOKUP(C180,'ICT gegevens'!$A$6:$F$186,6,TRUE)</f>
        <v>WDV01F2083</v>
      </c>
      <c r="K180" s="70" t="s">
        <v>30</v>
      </c>
      <c r="L180" s="69">
        <f>VLOOKUP(C180,'ICT gegevens'!$A$6:$G$186,7,TRUE)</f>
        <v>1910</v>
      </c>
      <c r="M180" s="70"/>
      <c r="N180" s="92" t="s">
        <v>36</v>
      </c>
      <c r="Q180" s="69">
        <f>'N207 50km'!C180</f>
        <v>1.5</v>
      </c>
      <c r="R180" s="69">
        <f>IF('N207'!D180="--",6,'N207'!D180)</f>
        <v>57.6</v>
      </c>
      <c r="S180" s="69">
        <f t="shared" si="4"/>
        <v>58</v>
      </c>
      <c r="T180" s="69">
        <f t="shared" si="5"/>
        <v>2</v>
      </c>
      <c r="U180" s="69">
        <f>'overzicht alle wegen'!L181</f>
        <v>56</v>
      </c>
      <c r="V180" s="69"/>
      <c r="X180" s="70"/>
      <c r="Y180" s="70"/>
      <c r="Z180" s="70"/>
      <c r="AA180" s="70"/>
      <c r="AB180" s="70"/>
      <c r="AC180" s="70"/>
      <c r="AD180"/>
      <c r="AE180"/>
      <c r="AF180"/>
      <c r="AG180" s="70"/>
      <c r="AH180" s="32"/>
      <c r="AI180" s="32"/>
      <c r="AJ180" s="32"/>
    </row>
    <row r="181" spans="1:36" s="64" customFormat="1" x14ac:dyDescent="0.2">
      <c r="A181" s="63">
        <v>69</v>
      </c>
      <c r="B181" s="62" t="str">
        <f>'N207 50km'!A181</f>
        <v>Z205_B</v>
      </c>
      <c r="C181" s="62" t="str">
        <f>'N207 50km'!B181</f>
        <v>Zuidkade 205</v>
      </c>
      <c r="D181" s="62" t="str" cm="1">
        <f t="array" ref="D181:E181">_xlfn.TEXTSPLIT(C181," ")</f>
        <v>Zuidkade</v>
      </c>
      <c r="E181" s="62" t="str">
        <v>205</v>
      </c>
      <c r="F181" s="62"/>
      <c r="G181" s="62"/>
      <c r="H181" s="62" t="str">
        <f>VLOOKUP(C181,'ICT gegevens'!$A$6:$B$186,2,TRUE)</f>
        <v>2741JT</v>
      </c>
      <c r="I181" s="62" t="s">
        <v>29</v>
      </c>
      <c r="J181" s="62" t="str">
        <f>VLOOKUP(C181,'ICT gegevens'!$A$6:$F$186,6,TRUE)</f>
        <v>WDV01F1506</v>
      </c>
      <c r="K181" s="62" t="s">
        <v>30</v>
      </c>
      <c r="L181" s="63">
        <f>VLOOKUP(C181,'ICT gegevens'!$A$6:$G$186,7,TRUE)</f>
        <v>1899</v>
      </c>
      <c r="M181" s="62"/>
      <c r="N181" s="62" t="str">
        <f>VLOOKUP(C181,'ICT gegevens'!$A$6:$E$186,5,TRUE)</f>
        <v>Wonen</v>
      </c>
      <c r="Q181" s="63">
        <f>'N207 50km'!C181</f>
        <v>4.5</v>
      </c>
      <c r="R181" s="63">
        <f>IF('N207'!D181="--",6,'N207'!D181)</f>
        <v>58.7</v>
      </c>
      <c r="S181" s="63">
        <f t="shared" si="4"/>
        <v>59</v>
      </c>
      <c r="T181" s="63">
        <f t="shared" si="5"/>
        <v>2</v>
      </c>
      <c r="U181" s="63">
        <f>'overzicht alle wegen'!L182</f>
        <v>57</v>
      </c>
      <c r="V181" s="63">
        <v>57</v>
      </c>
      <c r="X181" s="62">
        <v>1</v>
      </c>
      <c r="Y181" s="62"/>
      <c r="Z181" s="62"/>
      <c r="AA181" s="62"/>
      <c r="AB181" s="62"/>
      <c r="AC181" s="62"/>
      <c r="AG181" s="62">
        <v>0</v>
      </c>
      <c r="AH181" s="32"/>
      <c r="AI181" s="32"/>
      <c r="AJ181" s="32"/>
    </row>
    <row r="182" spans="1:36" x14ac:dyDescent="0.2">
      <c r="A182" s="63"/>
      <c r="B182" s="62" t="str">
        <f>'N207 50km'!A182</f>
        <v>Z205_A</v>
      </c>
      <c r="C182" s="62" t="str">
        <f>'N207 50km'!B182</f>
        <v>Zuidkade 205</v>
      </c>
      <c r="D182" s="62" t="str" cm="1">
        <f t="array" ref="D182:E182">_xlfn.TEXTSPLIT(C182," ")</f>
        <v>Zuidkade</v>
      </c>
      <c r="E182" s="62" t="str">
        <v>205</v>
      </c>
      <c r="F182" s="62"/>
      <c r="G182" s="62"/>
      <c r="H182" s="62" t="str">
        <f>VLOOKUP(C182,'ICT gegevens'!$A$6:$B$186,2,TRUE)</f>
        <v>2741JT</v>
      </c>
      <c r="I182" s="62" t="s">
        <v>29</v>
      </c>
      <c r="J182" s="62" t="str">
        <f>VLOOKUP(C182,'ICT gegevens'!$A$6:$F$186,6,TRUE)</f>
        <v>WDV01F1506</v>
      </c>
      <c r="K182" s="62" t="s">
        <v>30</v>
      </c>
      <c r="L182" s="63">
        <f>VLOOKUP(C182,'ICT gegevens'!$A$6:$G$186,7,TRUE)</f>
        <v>1899</v>
      </c>
      <c r="M182" s="62"/>
      <c r="N182" s="62" t="str">
        <f>VLOOKUP(C182,'ICT gegevens'!$A$6:$E$186,5,TRUE)</f>
        <v>Wonen</v>
      </c>
      <c r="Q182" s="63">
        <f>'N207 50km'!C182</f>
        <v>1.5</v>
      </c>
      <c r="R182" s="63">
        <f>IF('N207'!D182="--",6,'N207'!D182)</f>
        <v>57.5</v>
      </c>
      <c r="S182" s="63">
        <f t="shared" si="4"/>
        <v>58</v>
      </c>
      <c r="T182" s="63">
        <f t="shared" si="5"/>
        <v>5</v>
      </c>
      <c r="U182" s="63">
        <f>'overzicht alle wegen'!L183</f>
        <v>53</v>
      </c>
      <c r="V182" s="63"/>
      <c r="X182" s="62"/>
      <c r="Y182" s="62"/>
      <c r="Z182" s="62"/>
      <c r="AA182" s="62"/>
      <c r="AB182" s="62"/>
      <c r="AC182" s="62"/>
      <c r="AD182" s="64"/>
      <c r="AE182" s="64"/>
      <c r="AF182" s="64"/>
      <c r="AG182" s="62"/>
    </row>
    <row r="183" spans="1:36" s="32" customFormat="1" x14ac:dyDescent="0.2">
      <c r="A183" s="31">
        <v>70</v>
      </c>
      <c r="B183" s="95" t="str">
        <f>'N207 50km'!A139</f>
        <v>Z2_B</v>
      </c>
      <c r="C183" s="95" t="str">
        <f>'N207 50km'!B139</f>
        <v>Zuidkade 2</v>
      </c>
      <c r="D183" s="95" t="str" cm="1">
        <f t="array" ref="D183:E183">_xlfn.TEXTSPLIT(C183," ")</f>
        <v>Zuidkade</v>
      </c>
      <c r="E183" s="95" t="str">
        <v>2</v>
      </c>
      <c r="F183" s="95"/>
      <c r="G183" s="95"/>
      <c r="H183" s="95" t="str">
        <f>VLOOKUP(C183,'ICT gegevens'!$A$6:$B$186,2,TRUE)</f>
        <v>2741JA</v>
      </c>
      <c r="I183" s="95" t="s">
        <v>29</v>
      </c>
      <c r="J183" s="95" t="str">
        <f>VLOOKUP(C183,'ICT gegevens'!$A$6:$F$186,6,TRUE)</f>
        <v>WDV01D147</v>
      </c>
      <c r="K183" s="95" t="s">
        <v>30</v>
      </c>
      <c r="L183" s="31">
        <f>VLOOKUP(C183,'ICT gegevens'!$A$6:$G$186,7,TRUE)</f>
        <v>1923</v>
      </c>
      <c r="M183" s="95"/>
      <c r="N183" s="95" t="str">
        <f>VLOOKUP(C183,'ICT gegevens'!$A$6:$E$186,5,TRUE)</f>
        <v>Wonen met winkel BG</v>
      </c>
      <c r="Q183" s="31">
        <f>'N207 50km'!C139</f>
        <v>4.5</v>
      </c>
      <c r="R183" s="31">
        <f>IF('N207'!D139="--",6,'N207'!D139)</f>
        <v>58</v>
      </c>
      <c r="S183" s="31">
        <f t="shared" si="4"/>
        <v>58</v>
      </c>
      <c r="T183" s="31">
        <f t="shared" si="5"/>
        <v>5</v>
      </c>
      <c r="U183" s="31">
        <f>'overzicht alle wegen'!L140</f>
        <v>53</v>
      </c>
      <c r="V183" s="31">
        <v>53</v>
      </c>
      <c r="X183" s="95">
        <v>1</v>
      </c>
      <c r="Y183" s="95"/>
      <c r="Z183" s="95"/>
      <c r="AA183" s="95"/>
      <c r="AB183" s="95"/>
      <c r="AC183" s="95"/>
      <c r="AG183" s="95">
        <v>0</v>
      </c>
    </row>
    <row r="184" spans="1:36" s="64" customFormat="1" x14ac:dyDescent="0.2">
      <c r="A184" s="63">
        <v>71</v>
      </c>
      <c r="B184" s="62" t="str">
        <f>'N207 50km'!A183</f>
        <v>Z197_B</v>
      </c>
      <c r="C184" s="62" t="str">
        <f>'N207 50km'!B183</f>
        <v>Zuidkade 197</v>
      </c>
      <c r="D184" s="62" t="str" cm="1">
        <f t="array" ref="D184:E184">_xlfn.TEXTSPLIT(C184," ")</f>
        <v>Zuidkade</v>
      </c>
      <c r="E184" s="62" t="str">
        <v>197</v>
      </c>
      <c r="F184" s="62"/>
      <c r="G184" s="62"/>
      <c r="H184" s="62" t="str">
        <f>VLOOKUP(C184,'ICT gegevens'!$A$6:$B$186,2,TRUE)</f>
        <v>2741JS</v>
      </c>
      <c r="I184" s="62" t="s">
        <v>29</v>
      </c>
      <c r="J184" s="62" t="str">
        <f>VLOOKUP(C184,'ICT gegevens'!$A$6:$F$186,6,TRUE)</f>
        <v>WDV01F2317</v>
      </c>
      <c r="K184" s="62" t="s">
        <v>30</v>
      </c>
      <c r="L184" s="63">
        <f>VLOOKUP(C184,'ICT gegevens'!$A$6:$G$186,7,TRUE)</f>
        <v>1948</v>
      </c>
      <c r="M184" s="62"/>
      <c r="N184" s="62" t="str">
        <f>VLOOKUP(C184,'ICT gegevens'!$A$6:$E$186,5,TRUE)</f>
        <v>Wonen</v>
      </c>
      <c r="Q184" s="63">
        <f>'N207 50km'!C183</f>
        <v>4.5</v>
      </c>
      <c r="R184" s="63">
        <f>IF('N207'!D183="--",6,'N207'!D183)</f>
        <v>58.3</v>
      </c>
      <c r="S184" s="63">
        <f t="shared" si="4"/>
        <v>58</v>
      </c>
      <c r="T184" s="63">
        <f t="shared" si="5"/>
        <v>2</v>
      </c>
      <c r="U184" s="63">
        <f>'overzicht alle wegen'!L184</f>
        <v>56</v>
      </c>
      <c r="V184" s="63">
        <v>56</v>
      </c>
      <c r="X184" s="62">
        <v>1</v>
      </c>
      <c r="Y184" s="62"/>
      <c r="Z184" s="62"/>
      <c r="AA184" s="62"/>
      <c r="AB184" s="62"/>
      <c r="AC184" s="62"/>
      <c r="AG184" s="62">
        <v>0</v>
      </c>
      <c r="AH184" s="32"/>
      <c r="AI184" s="32"/>
      <c r="AJ184" s="32"/>
    </row>
    <row r="185" spans="1:36" s="64" customFormat="1" x14ac:dyDescent="0.2">
      <c r="A185" s="63"/>
      <c r="B185" s="62" t="str">
        <f>'N207 50km'!A184</f>
        <v>Z197_A</v>
      </c>
      <c r="C185" s="62" t="str">
        <f>'N207 50km'!B184</f>
        <v>Zuidkade 197</v>
      </c>
      <c r="D185" s="62" t="str" cm="1">
        <f t="array" ref="D185:E185">_xlfn.TEXTSPLIT(C185," ")</f>
        <v>Zuidkade</v>
      </c>
      <c r="E185" s="62" t="str">
        <v>197</v>
      </c>
      <c r="F185" s="62"/>
      <c r="G185" s="62"/>
      <c r="H185" s="62" t="str">
        <f>VLOOKUP(C185,'ICT gegevens'!$A$6:$B$186,2,TRUE)</f>
        <v>2741JS</v>
      </c>
      <c r="I185" s="62" t="s">
        <v>29</v>
      </c>
      <c r="J185" s="62" t="str">
        <f>VLOOKUP(C185,'ICT gegevens'!$A$6:$F$186,6,TRUE)</f>
        <v>WDV01F2317</v>
      </c>
      <c r="K185" s="62" t="s">
        <v>30</v>
      </c>
      <c r="L185" s="63">
        <f>VLOOKUP(C185,'ICT gegevens'!$A$6:$G$186,7,TRUE)</f>
        <v>1948</v>
      </c>
      <c r="M185" s="62"/>
      <c r="N185" s="62" t="str">
        <f>VLOOKUP(C185,'ICT gegevens'!$A$6:$E$186,5,TRUE)</f>
        <v>Wonen</v>
      </c>
      <c r="Q185" s="63">
        <f>'N207 50km'!C184</f>
        <v>1.5</v>
      </c>
      <c r="R185" s="63">
        <f>IF('N207'!D184="--",6,'N207'!D184)</f>
        <v>57.2</v>
      </c>
      <c r="S185" s="63">
        <f t="shared" si="4"/>
        <v>57</v>
      </c>
      <c r="T185" s="63">
        <f t="shared" si="5"/>
        <v>4</v>
      </c>
      <c r="U185" s="63">
        <f>'overzicht alle wegen'!L185</f>
        <v>53</v>
      </c>
      <c r="V185" s="63"/>
      <c r="X185" s="62"/>
      <c r="Y185" s="62"/>
      <c r="Z185" s="62"/>
      <c r="AA185" s="62"/>
      <c r="AB185" s="62"/>
      <c r="AC185" s="62"/>
      <c r="AG185" s="62"/>
      <c r="AH185" s="32"/>
      <c r="AI185" s="32"/>
      <c r="AJ185" s="32"/>
    </row>
    <row r="186" spans="1:36" s="32" customFormat="1" x14ac:dyDescent="0.2">
      <c r="A186" s="31">
        <v>72</v>
      </c>
      <c r="B186" s="95" t="str">
        <f>'N207 50km'!A185</f>
        <v>Z195_B</v>
      </c>
      <c r="C186" s="95" t="str">
        <f>'N207 50km'!B185</f>
        <v>Zuidkade 195</v>
      </c>
      <c r="D186" s="95" t="str" cm="1">
        <f t="array" ref="D186:E186">_xlfn.TEXTSPLIT(C186," ")</f>
        <v>Zuidkade</v>
      </c>
      <c r="E186" s="95" t="str">
        <v>195</v>
      </c>
      <c r="F186" s="95"/>
      <c r="G186" s="95"/>
      <c r="H186" s="95" t="str">
        <f>VLOOKUP(C186,'ICT gegevens'!$A$6:$B$186,2,TRUE)</f>
        <v>2741JS</v>
      </c>
      <c r="I186" s="95" t="s">
        <v>29</v>
      </c>
      <c r="J186" s="95" t="str">
        <f>VLOOKUP(C186,'ICT gegevens'!$A$6:$F$186,6,TRUE)</f>
        <v>WDV01F2075</v>
      </c>
      <c r="K186" s="95" t="s">
        <v>30</v>
      </c>
      <c r="L186" s="31">
        <f>VLOOKUP(C186,'ICT gegevens'!$A$6:$G$186,7,TRUE)</f>
        <v>1955</v>
      </c>
      <c r="M186" s="95"/>
      <c r="N186" s="95" t="str">
        <f>VLOOKUP(C186,'ICT gegevens'!$A$6:$E$186,5,TRUE)</f>
        <v>Wonen</v>
      </c>
      <c r="Q186" s="31">
        <f>'N207 50km'!C185</f>
        <v>4.5</v>
      </c>
      <c r="R186" s="31">
        <f>IF('N207'!D185="--",6,'N207'!D185)</f>
        <v>58.4</v>
      </c>
      <c r="S186" s="31">
        <f t="shared" si="4"/>
        <v>58</v>
      </c>
      <c r="T186" s="31">
        <f t="shared" si="5"/>
        <v>2</v>
      </c>
      <c r="U186" s="31">
        <f>'overzicht alle wegen'!L186</f>
        <v>56</v>
      </c>
      <c r="V186" s="31">
        <v>56</v>
      </c>
      <c r="X186" s="95">
        <v>1</v>
      </c>
      <c r="Y186" s="95"/>
      <c r="Z186" s="95"/>
      <c r="AA186" s="95"/>
      <c r="AB186" s="95"/>
      <c r="AC186" s="95"/>
      <c r="AG186" s="95">
        <v>0</v>
      </c>
    </row>
    <row r="187" spans="1:36" s="32" customFormat="1" x14ac:dyDescent="0.2">
      <c r="A187" s="31"/>
      <c r="B187" s="95" t="str">
        <f>'N207 50km'!A186</f>
        <v>Z195_A</v>
      </c>
      <c r="C187" s="95" t="str">
        <f>'N207 50km'!B186</f>
        <v>Zuidkade 195</v>
      </c>
      <c r="D187" s="95" t="str" cm="1">
        <f t="array" ref="D187:E187">_xlfn.TEXTSPLIT(C187," ")</f>
        <v>Zuidkade</v>
      </c>
      <c r="E187" s="95" t="str">
        <v>195</v>
      </c>
      <c r="F187" s="95"/>
      <c r="G187" s="95"/>
      <c r="H187" s="95" t="str">
        <f>VLOOKUP(C187,'ICT gegevens'!$A$6:$B$186,2,TRUE)</f>
        <v>2741JS</v>
      </c>
      <c r="I187" s="95" t="s">
        <v>29</v>
      </c>
      <c r="J187" s="95" t="str">
        <f>VLOOKUP(C187,'ICT gegevens'!$A$6:$F$186,6,TRUE)</f>
        <v>WDV01F2075</v>
      </c>
      <c r="K187" s="95" t="s">
        <v>30</v>
      </c>
      <c r="L187" s="31">
        <f>VLOOKUP(C187,'ICT gegevens'!$A$6:$G$186,7,TRUE)</f>
        <v>1955</v>
      </c>
      <c r="M187" s="95"/>
      <c r="N187" s="95" t="str">
        <f>VLOOKUP(C187,'ICT gegevens'!$A$6:$E$186,5,TRUE)</f>
        <v>Wonen</v>
      </c>
      <c r="Q187" s="31">
        <f>'N207 50km'!C186</f>
        <v>1.5</v>
      </c>
      <c r="R187" s="31">
        <f>IF('N207'!D186="--",6,'N207'!D186)</f>
        <v>57.1</v>
      </c>
      <c r="S187" s="31">
        <f t="shared" si="4"/>
        <v>57</v>
      </c>
      <c r="T187" s="31">
        <f t="shared" si="5"/>
        <v>4</v>
      </c>
      <c r="U187" s="31">
        <f>'overzicht alle wegen'!L187</f>
        <v>53</v>
      </c>
      <c r="V187" s="31"/>
      <c r="X187" s="95"/>
      <c r="Y187" s="95"/>
      <c r="Z187" s="95"/>
      <c r="AA187" s="95"/>
      <c r="AB187" s="95"/>
      <c r="AC187" s="95"/>
      <c r="AE187" s="32" t="s">
        <v>37</v>
      </c>
      <c r="AG187" s="95"/>
    </row>
    <row r="188" spans="1:36" s="64" customFormat="1" x14ac:dyDescent="0.2">
      <c r="A188" s="63">
        <v>73</v>
      </c>
      <c r="B188" s="62" t="str">
        <f>'N207 50km'!A187</f>
        <v>Z194_B</v>
      </c>
      <c r="C188" s="62" t="str">
        <f>'N207 50km'!B187</f>
        <v>Zuidkade 194</v>
      </c>
      <c r="D188" s="62" t="str" cm="1">
        <f t="array" ref="D188:E188">_xlfn.TEXTSPLIT(C188," ")</f>
        <v>Zuidkade</v>
      </c>
      <c r="E188" s="62" t="str">
        <v>194</v>
      </c>
      <c r="F188" s="62"/>
      <c r="G188" s="62"/>
      <c r="H188" s="62" t="str">
        <f>VLOOKUP(C188,'ICT gegevens'!$A$6:$B$186,2,TRUE)</f>
        <v>2741JS</v>
      </c>
      <c r="I188" s="62" t="s">
        <v>29</v>
      </c>
      <c r="J188" s="62" t="str">
        <f>VLOOKUP(C188,'ICT gegevens'!$A$6:$F$186,6,TRUE)</f>
        <v>WDV01F2594</v>
      </c>
      <c r="K188" s="62" t="s">
        <v>30</v>
      </c>
      <c r="L188" s="63">
        <f>VLOOKUP(C188,'ICT gegevens'!$A$6:$G$186,7,TRUE)</f>
        <v>1935</v>
      </c>
      <c r="M188" s="62"/>
      <c r="N188" s="62" t="str">
        <f>VLOOKUP(C188,'ICT gegevens'!$A$6:$E$186,5,TRUE)</f>
        <v>Wonen</v>
      </c>
      <c r="Q188" s="63">
        <f>'N207 50km'!C187</f>
        <v>4.5</v>
      </c>
      <c r="R188" s="63">
        <f>IF('N207'!D187="--",6,'N207'!D187)</f>
        <v>58.3</v>
      </c>
      <c r="S188" s="63">
        <f t="shared" si="4"/>
        <v>58</v>
      </c>
      <c r="T188" s="63">
        <f t="shared" si="5"/>
        <v>2</v>
      </c>
      <c r="U188" s="63">
        <f>'overzicht alle wegen'!L188</f>
        <v>56</v>
      </c>
      <c r="V188" s="63">
        <v>56</v>
      </c>
      <c r="X188" s="62">
        <v>1</v>
      </c>
      <c r="Y188" s="62"/>
      <c r="Z188" s="62"/>
      <c r="AA188" s="62"/>
      <c r="AB188" s="62"/>
      <c r="AC188" s="62"/>
      <c r="AG188" s="62">
        <v>0</v>
      </c>
      <c r="AH188" s="32"/>
      <c r="AI188" s="32"/>
      <c r="AJ188" s="32"/>
    </row>
    <row r="189" spans="1:36" s="64" customFormat="1" x14ac:dyDescent="0.2">
      <c r="A189" s="63"/>
      <c r="B189" s="62" t="str">
        <f>'N207 50km'!A188</f>
        <v>Z194_A</v>
      </c>
      <c r="C189" s="62" t="str">
        <f>'N207 50km'!B188</f>
        <v>Zuidkade 194</v>
      </c>
      <c r="D189" s="62" t="str" cm="1">
        <f t="array" ref="D189:E189">_xlfn.TEXTSPLIT(C189," ")</f>
        <v>Zuidkade</v>
      </c>
      <c r="E189" s="62" t="str">
        <v>194</v>
      </c>
      <c r="F189" s="62"/>
      <c r="G189" s="62"/>
      <c r="H189" s="62" t="str">
        <f>VLOOKUP(C189,'ICT gegevens'!$A$6:$B$186,2,TRUE)</f>
        <v>2741JS</v>
      </c>
      <c r="I189" s="62" t="s">
        <v>29</v>
      </c>
      <c r="J189" s="62" t="str">
        <f>VLOOKUP(C189,'ICT gegevens'!$A$6:$F$186,6,TRUE)</f>
        <v>WDV01F2594</v>
      </c>
      <c r="K189" s="62" t="s">
        <v>30</v>
      </c>
      <c r="L189" s="63">
        <f>VLOOKUP(C189,'ICT gegevens'!$A$6:$G$186,7,TRUE)</f>
        <v>1935</v>
      </c>
      <c r="M189" s="62"/>
      <c r="N189" s="62" t="str">
        <f>VLOOKUP(C189,'ICT gegevens'!$A$6:$E$186,5,TRUE)</f>
        <v>Wonen</v>
      </c>
      <c r="Q189" s="63">
        <f>'N207 50km'!C188</f>
        <v>1.5</v>
      </c>
      <c r="R189" s="63">
        <f>IF('N207'!D188="--",6,'N207'!D188)</f>
        <v>57</v>
      </c>
      <c r="S189" s="63">
        <f t="shared" si="4"/>
        <v>57</v>
      </c>
      <c r="T189" s="63">
        <f t="shared" si="5"/>
        <v>4</v>
      </c>
      <c r="U189" s="63">
        <f>'overzicht alle wegen'!L189</f>
        <v>53</v>
      </c>
      <c r="V189" s="63"/>
      <c r="X189" s="62"/>
      <c r="Y189" s="62"/>
      <c r="Z189" s="62"/>
      <c r="AA189" s="62"/>
      <c r="AB189" s="62"/>
      <c r="AC189" s="62"/>
      <c r="AG189" s="62"/>
      <c r="AH189" s="32"/>
      <c r="AI189" s="32"/>
      <c r="AJ189" s="32"/>
    </row>
    <row r="190" spans="1:36" s="32" customFormat="1" x14ac:dyDescent="0.2">
      <c r="A190" s="31">
        <v>74</v>
      </c>
      <c r="B190" s="95" t="str">
        <f>'N207 50km'!A189</f>
        <v>Z192_B</v>
      </c>
      <c r="C190" s="95" t="str">
        <f>'N207 50km'!B189</f>
        <v>Zuidkade 192</v>
      </c>
      <c r="D190" s="95" t="str" cm="1">
        <f t="array" ref="D190:E190">_xlfn.TEXTSPLIT(C190," ")</f>
        <v>Zuidkade</v>
      </c>
      <c r="E190" s="95" t="str">
        <v>192</v>
      </c>
      <c r="F190" s="95"/>
      <c r="G190" s="95"/>
      <c r="H190" s="95" t="str">
        <f>VLOOKUP(C190,'ICT gegevens'!$A$6:$B$186,2,TRUE)</f>
        <v>2741JS</v>
      </c>
      <c r="I190" s="95" t="s">
        <v>29</v>
      </c>
      <c r="J190" s="95" t="str">
        <f>VLOOKUP(C190,'ICT gegevens'!$A$6:$F$186,6,TRUE)</f>
        <v>WDV01F2593</v>
      </c>
      <c r="K190" s="95" t="s">
        <v>30</v>
      </c>
      <c r="L190" s="31">
        <f>VLOOKUP(C190,'ICT gegevens'!$A$6:$G$186,7,TRUE)</f>
        <v>1902</v>
      </c>
      <c r="M190" s="95"/>
      <c r="N190" s="95" t="str">
        <f>VLOOKUP(C190,'ICT gegevens'!$A$6:$E$186,5,TRUE)</f>
        <v>Wonen</v>
      </c>
      <c r="Q190" s="31">
        <f>'N207 50km'!C189</f>
        <v>4.5</v>
      </c>
      <c r="R190" s="31">
        <f>IF('N207'!D189="--",6,'N207'!D189)</f>
        <v>58.3</v>
      </c>
      <c r="S190" s="31">
        <f t="shared" si="4"/>
        <v>58</v>
      </c>
      <c r="T190" s="31">
        <f t="shared" si="5"/>
        <v>2</v>
      </c>
      <c r="U190" s="31">
        <f>'overzicht alle wegen'!L190</f>
        <v>56</v>
      </c>
      <c r="V190" s="31">
        <v>56</v>
      </c>
      <c r="X190" s="95">
        <v>1</v>
      </c>
      <c r="Y190" s="95"/>
      <c r="Z190" s="95"/>
      <c r="AA190" s="95"/>
      <c r="AB190" s="95"/>
      <c r="AC190" s="95"/>
      <c r="AG190" s="95">
        <v>0</v>
      </c>
    </row>
    <row r="191" spans="1:36" s="32" customFormat="1" x14ac:dyDescent="0.2">
      <c r="A191" s="31"/>
      <c r="B191" s="95" t="str">
        <f>'N207 50km'!A190</f>
        <v>Z192_A</v>
      </c>
      <c r="C191" s="95" t="str">
        <f>'N207 50km'!B190</f>
        <v>Zuidkade 192</v>
      </c>
      <c r="D191" s="95" t="str" cm="1">
        <f t="array" ref="D191:E191">_xlfn.TEXTSPLIT(C191," ")</f>
        <v>Zuidkade</v>
      </c>
      <c r="E191" s="95" t="str">
        <v>192</v>
      </c>
      <c r="F191" s="95"/>
      <c r="G191" s="95"/>
      <c r="H191" s="95" t="str">
        <f>VLOOKUP(C191,'ICT gegevens'!$A$6:$B$186,2,TRUE)</f>
        <v>2741JS</v>
      </c>
      <c r="I191" s="95" t="s">
        <v>29</v>
      </c>
      <c r="J191" s="95" t="str">
        <f>VLOOKUP(C191,'ICT gegevens'!$A$6:$F$186,6,TRUE)</f>
        <v>WDV01F2593</v>
      </c>
      <c r="K191" s="95" t="s">
        <v>30</v>
      </c>
      <c r="L191" s="31">
        <f>VLOOKUP(C191,'ICT gegevens'!$A$6:$G$186,7,TRUE)</f>
        <v>1902</v>
      </c>
      <c r="M191" s="95"/>
      <c r="N191" s="95" t="str">
        <f>VLOOKUP(C191,'ICT gegevens'!$A$6:$E$186,5,TRUE)</f>
        <v>Wonen</v>
      </c>
      <c r="Q191" s="31">
        <f>'N207 50km'!C190</f>
        <v>1.5</v>
      </c>
      <c r="R191" s="31">
        <f>IF('N207'!D190="--",6,'N207'!D190)</f>
        <v>57.1</v>
      </c>
      <c r="S191" s="31">
        <f t="shared" si="4"/>
        <v>57</v>
      </c>
      <c r="T191" s="31">
        <f t="shared" si="5"/>
        <v>4</v>
      </c>
      <c r="U191" s="31">
        <f>'overzicht alle wegen'!L191</f>
        <v>53</v>
      </c>
      <c r="V191" s="31"/>
      <c r="X191" s="95"/>
      <c r="Y191" s="95"/>
      <c r="Z191" s="95"/>
      <c r="AA191" s="95"/>
      <c r="AB191" s="95"/>
      <c r="AC191" s="95"/>
      <c r="AG191" s="95"/>
    </row>
    <row r="192" spans="1:36" s="64" customFormat="1" x14ac:dyDescent="0.2">
      <c r="A192" s="63">
        <v>75</v>
      </c>
      <c r="B192" s="62" t="str">
        <f>'N207 50km'!A191</f>
        <v>Z191_B</v>
      </c>
      <c r="C192" s="62" t="str">
        <f>'N207 50km'!B191</f>
        <v>Zuidkade 191</v>
      </c>
      <c r="D192" s="62" t="str" cm="1">
        <f t="array" ref="D192:E192">_xlfn.TEXTSPLIT(C192," ")</f>
        <v>Zuidkade</v>
      </c>
      <c r="E192" s="62" t="str">
        <v>191</v>
      </c>
      <c r="F192" s="62"/>
      <c r="G192" s="62"/>
      <c r="H192" s="62" t="str">
        <f>VLOOKUP(C192,'ICT gegevens'!$A$6:$B$186,2,TRUE)</f>
        <v>2741JS</v>
      </c>
      <c r="I192" s="62" t="s">
        <v>29</v>
      </c>
      <c r="J192" s="62" t="str">
        <f>VLOOKUP(C192,'ICT gegevens'!$A$6:$F$186,6,TRUE)</f>
        <v>WDV01F2081</v>
      </c>
      <c r="K192" s="62" t="s">
        <v>30</v>
      </c>
      <c r="L192" s="63">
        <f>VLOOKUP(C192,'ICT gegevens'!$A$6:$G$186,7,TRUE)</f>
        <v>1925</v>
      </c>
      <c r="M192" s="62"/>
      <c r="N192" s="62" t="str">
        <f>VLOOKUP(C192,'ICT gegevens'!$A$6:$E$186,5,TRUE)</f>
        <v>Wonen</v>
      </c>
      <c r="Q192" s="63">
        <f>'N207 50km'!C191</f>
        <v>4.5</v>
      </c>
      <c r="R192" s="63">
        <f>IF('N207'!D191="--",6,'N207'!D191)</f>
        <v>58.4</v>
      </c>
      <c r="S192" s="63">
        <f t="shared" si="4"/>
        <v>58</v>
      </c>
      <c r="T192" s="63">
        <f t="shared" si="5"/>
        <v>2</v>
      </c>
      <c r="U192" s="63">
        <f>'overzicht alle wegen'!L192</f>
        <v>56</v>
      </c>
      <c r="V192" s="63">
        <v>56</v>
      </c>
      <c r="X192" s="62">
        <v>1</v>
      </c>
      <c r="Y192" s="62"/>
      <c r="Z192" s="62"/>
      <c r="AA192" s="62"/>
      <c r="AB192" s="62"/>
      <c r="AC192" s="62"/>
      <c r="AG192" s="62">
        <v>0</v>
      </c>
      <c r="AH192" s="32"/>
      <c r="AI192" s="32"/>
      <c r="AJ192" s="32"/>
    </row>
    <row r="193" spans="1:36" s="64" customFormat="1" x14ac:dyDescent="0.2">
      <c r="A193" s="63"/>
      <c r="B193" s="62" t="str">
        <f>'N207 50km'!A192</f>
        <v>Z191_A</v>
      </c>
      <c r="C193" s="62" t="str">
        <f>'N207 50km'!B192</f>
        <v>Zuidkade 191</v>
      </c>
      <c r="D193" s="62" t="str" cm="1">
        <f t="array" ref="D193:E193">_xlfn.TEXTSPLIT(C193," ")</f>
        <v>Zuidkade</v>
      </c>
      <c r="E193" s="62" t="str">
        <v>191</v>
      </c>
      <c r="F193" s="62"/>
      <c r="G193" s="62"/>
      <c r="H193" s="62" t="str">
        <f>VLOOKUP(C193,'ICT gegevens'!$A$6:$B$186,2,TRUE)</f>
        <v>2741JS</v>
      </c>
      <c r="I193" s="62" t="s">
        <v>29</v>
      </c>
      <c r="J193" s="62" t="str">
        <f>VLOOKUP(C193,'ICT gegevens'!$A$6:$F$186,6,TRUE)</f>
        <v>WDV01F2081</v>
      </c>
      <c r="K193" s="62" t="s">
        <v>30</v>
      </c>
      <c r="L193" s="63">
        <f>VLOOKUP(C193,'ICT gegevens'!$A$6:$G$186,7,TRUE)</f>
        <v>1925</v>
      </c>
      <c r="M193" s="62"/>
      <c r="N193" s="62" t="str">
        <f>VLOOKUP(C193,'ICT gegevens'!$A$6:$E$186,5,TRUE)</f>
        <v>Wonen</v>
      </c>
      <c r="Q193" s="63">
        <f>'N207 50km'!C192</f>
        <v>1.5</v>
      </c>
      <c r="R193" s="63">
        <f>IF('N207'!D192="--",6,'N207'!D192)</f>
        <v>57.1</v>
      </c>
      <c r="S193" s="63">
        <f t="shared" si="4"/>
        <v>57</v>
      </c>
      <c r="T193" s="63">
        <f t="shared" si="5"/>
        <v>4</v>
      </c>
      <c r="U193" s="63">
        <f>'overzicht alle wegen'!L193</f>
        <v>53</v>
      </c>
      <c r="V193" s="63"/>
      <c r="X193" s="62"/>
      <c r="Y193" s="62"/>
      <c r="Z193" s="62"/>
      <c r="AA193" s="62"/>
      <c r="AB193" s="62"/>
      <c r="AC193" s="62"/>
      <c r="AG193" s="62"/>
      <c r="AH193" s="32"/>
      <c r="AI193" s="32"/>
      <c r="AJ193" s="32"/>
    </row>
    <row r="194" spans="1:36" s="32" customFormat="1" x14ac:dyDescent="0.2">
      <c r="A194" s="31">
        <v>76</v>
      </c>
      <c r="B194" s="95" t="str">
        <f>'N207 50km'!A193</f>
        <v>Z190_B</v>
      </c>
      <c r="C194" s="95" t="str">
        <f>'N207 50km'!B193</f>
        <v>Zuidkade 190</v>
      </c>
      <c r="D194" s="95" t="str" cm="1">
        <f t="array" ref="D194:E194">_xlfn.TEXTSPLIT(C194," ")</f>
        <v>Zuidkade</v>
      </c>
      <c r="E194" s="95" t="str">
        <v>190</v>
      </c>
      <c r="F194" s="95"/>
      <c r="G194" s="95"/>
      <c r="H194" s="95" t="str">
        <f>VLOOKUP(C194,'ICT gegevens'!$A$6:$B$186,2,TRUE)</f>
        <v>2741JS</v>
      </c>
      <c r="I194" s="95" t="s">
        <v>29</v>
      </c>
      <c r="J194" s="95" t="str">
        <f>VLOOKUP(C194,'ICT gegevens'!$A$6:$F$186,6,TRUE)</f>
        <v>WDV01F2080</v>
      </c>
      <c r="K194" s="95" t="s">
        <v>30</v>
      </c>
      <c r="L194" s="31">
        <f>VLOOKUP(C194,'ICT gegevens'!$A$6:$G$186,7,TRUE)</f>
        <v>1880</v>
      </c>
      <c r="M194" s="95"/>
      <c r="N194" s="95" t="str">
        <f>VLOOKUP(C194,'ICT gegevens'!$A$6:$E$186,5,TRUE)</f>
        <v>Wonen</v>
      </c>
      <c r="Q194" s="31">
        <f>'N207 50km'!C193</f>
        <v>4.5</v>
      </c>
      <c r="R194" s="31">
        <f>IF('N207'!D193="--",6,'N207'!D193)</f>
        <v>58.5</v>
      </c>
      <c r="S194" s="31">
        <f t="shared" si="4"/>
        <v>58</v>
      </c>
      <c r="T194" s="31">
        <f t="shared" si="5"/>
        <v>2</v>
      </c>
      <c r="U194" s="31">
        <f>'overzicht alle wegen'!L194</f>
        <v>56</v>
      </c>
      <c r="V194" s="31">
        <v>56</v>
      </c>
      <c r="X194" s="95">
        <v>1</v>
      </c>
      <c r="Y194" s="95"/>
      <c r="Z194" s="95"/>
      <c r="AA194" s="95"/>
      <c r="AB194" s="95"/>
      <c r="AC194" s="95"/>
      <c r="AG194" s="95">
        <v>0</v>
      </c>
    </row>
    <row r="195" spans="1:36" s="32" customFormat="1" x14ac:dyDescent="0.2">
      <c r="A195" s="31"/>
      <c r="B195" s="95" t="str">
        <f>'N207 50km'!A194</f>
        <v>Z190_A</v>
      </c>
      <c r="C195" s="95" t="str">
        <f>'N207 50km'!B194</f>
        <v>Zuidkade 190</v>
      </c>
      <c r="D195" s="95" t="str" cm="1">
        <f t="array" ref="D195:E195">_xlfn.TEXTSPLIT(C195," ")</f>
        <v>Zuidkade</v>
      </c>
      <c r="E195" s="95" t="str">
        <v>190</v>
      </c>
      <c r="F195" s="95"/>
      <c r="G195" s="95"/>
      <c r="H195" s="95" t="str">
        <f>VLOOKUP(C195,'ICT gegevens'!$A$6:$B$186,2,TRUE)</f>
        <v>2741JS</v>
      </c>
      <c r="I195" s="95" t="s">
        <v>29</v>
      </c>
      <c r="J195" s="95" t="str">
        <f>VLOOKUP(C195,'ICT gegevens'!$A$6:$F$186,6,TRUE)</f>
        <v>WDV01F2080</v>
      </c>
      <c r="K195" s="95" t="s">
        <v>30</v>
      </c>
      <c r="L195" s="31">
        <f>VLOOKUP(C195,'ICT gegevens'!$A$6:$G$186,7,TRUE)</f>
        <v>1880</v>
      </c>
      <c r="M195" s="95"/>
      <c r="N195" s="95" t="str">
        <f>VLOOKUP(C195,'ICT gegevens'!$A$6:$E$186,5,TRUE)</f>
        <v>Wonen</v>
      </c>
      <c r="Q195" s="31">
        <f>'N207 50km'!C194</f>
        <v>1.5</v>
      </c>
      <c r="R195" s="31">
        <f>IF('N207'!D194="--",6,'N207'!D194)</f>
        <v>57.2</v>
      </c>
      <c r="S195" s="31">
        <f t="shared" si="4"/>
        <v>57</v>
      </c>
      <c r="T195" s="31">
        <f t="shared" si="5"/>
        <v>4</v>
      </c>
      <c r="U195" s="31">
        <f>'overzicht alle wegen'!L195</f>
        <v>53</v>
      </c>
      <c r="V195" s="31"/>
      <c r="X195" s="95"/>
      <c r="Y195" s="95"/>
      <c r="Z195" s="95"/>
      <c r="AA195" s="95"/>
      <c r="AB195" s="95"/>
      <c r="AC195" s="95"/>
      <c r="AG195" s="95"/>
    </row>
    <row r="196" spans="1:36" x14ac:dyDescent="0.2">
      <c r="A196" s="93">
        <v>77</v>
      </c>
      <c r="B196" s="94" t="str">
        <f>'N207 50km'!A198</f>
        <v>Z185_B</v>
      </c>
      <c r="C196" s="94" t="str">
        <f>'N207 50km'!B198</f>
        <v>Zuidkade 185</v>
      </c>
      <c r="D196" s="94" t="str" cm="1">
        <f t="array" ref="D196:E196">_xlfn.TEXTSPLIT(C196," ")</f>
        <v>Zuidkade</v>
      </c>
      <c r="E196" s="94" t="str">
        <v>185</v>
      </c>
      <c r="F196" s="94"/>
      <c r="G196" s="94"/>
      <c r="H196" s="94" t="str">
        <f>VLOOKUP(C196,'ICT gegevens'!$A$6:$B$186,2,TRUE)</f>
        <v>2741JS</v>
      </c>
      <c r="I196" s="94" t="s">
        <v>29</v>
      </c>
      <c r="J196" s="94" t="str">
        <f>VLOOKUP(C196,'ICT gegevens'!$A$6:$F$186,6,TRUE)</f>
        <v>WDV01F2323</v>
      </c>
      <c r="K196" s="94" t="s">
        <v>30</v>
      </c>
      <c r="L196" s="93">
        <f>VLOOKUP(C196,'ICT gegevens'!$A$6:$G$186,7,TRUE)</f>
        <v>1986</v>
      </c>
      <c r="M196" s="94" t="s">
        <v>31</v>
      </c>
      <c r="N196" s="94" t="str">
        <f>VLOOKUP(C196,'ICT gegevens'!$A$6:$E$186,5,TRUE)</f>
        <v>Wonen</v>
      </c>
      <c r="Q196" s="93">
        <f>'N207 50km'!C198</f>
        <v>4.5</v>
      </c>
      <c r="R196" s="93">
        <f>IF('N207'!D198="--",6,'N207'!D198)</f>
        <v>57.7</v>
      </c>
      <c r="S196" s="93">
        <f t="shared" si="4"/>
        <v>58</v>
      </c>
      <c r="T196" s="93">
        <f t="shared" si="5"/>
        <v>2</v>
      </c>
      <c r="U196" s="93">
        <f>'overzicht alle wegen'!L199</f>
        <v>56</v>
      </c>
      <c r="V196" s="93"/>
      <c r="X196" s="94"/>
      <c r="Y196" s="94"/>
      <c r="Z196" s="94"/>
      <c r="AA196" s="94">
        <v>1</v>
      </c>
      <c r="AB196" s="94"/>
      <c r="AC196" s="94"/>
      <c r="AD196" s="64"/>
      <c r="AE196" s="64"/>
      <c r="AF196" s="64" t="str">
        <f>C196</f>
        <v>Zuidkade 185</v>
      </c>
      <c r="AG196" s="94">
        <v>0</v>
      </c>
    </row>
    <row r="197" spans="1:36" x14ac:dyDescent="0.2">
      <c r="A197" s="93"/>
      <c r="B197" s="94" t="str">
        <f>'N207 50km'!A199</f>
        <v>Z185_A</v>
      </c>
      <c r="C197" s="94" t="str">
        <f>'N207 50km'!B199</f>
        <v>Zuidkade 185</v>
      </c>
      <c r="D197" s="94" t="str" cm="1">
        <f t="array" ref="D197:E197">_xlfn.TEXTSPLIT(C197," ")</f>
        <v>Zuidkade</v>
      </c>
      <c r="E197" s="94" t="str">
        <v>185</v>
      </c>
      <c r="F197" s="94"/>
      <c r="G197" s="94"/>
      <c r="H197" s="94" t="str">
        <f>VLOOKUP(C197,'ICT gegevens'!$A$6:$B$186,2,TRUE)</f>
        <v>2741JS</v>
      </c>
      <c r="I197" s="94" t="s">
        <v>29</v>
      </c>
      <c r="J197" s="94" t="str">
        <f>VLOOKUP(C197,'ICT gegevens'!$A$6:$F$186,6,TRUE)</f>
        <v>WDV01F2323</v>
      </c>
      <c r="K197" s="94" t="s">
        <v>30</v>
      </c>
      <c r="L197" s="93">
        <f>VLOOKUP(C197,'ICT gegevens'!$A$6:$G$186,7,TRUE)</f>
        <v>1986</v>
      </c>
      <c r="M197" s="94"/>
      <c r="N197" s="94" t="str">
        <f>VLOOKUP(C197,'ICT gegevens'!$A$6:$E$186,5,TRUE)</f>
        <v>Wonen</v>
      </c>
      <c r="Q197" s="93">
        <f>'N207 50km'!C199</f>
        <v>1.5</v>
      </c>
      <c r="R197" s="93">
        <f>IF('N207'!D199="--",6,'N207'!D199)</f>
        <v>56.5</v>
      </c>
      <c r="S197" s="93">
        <f t="shared" ref="S197:S260" si="6">IF(MOD(R197,1)=0.5,INT(R197)+MOD(INT(R197),2),ROUND(R197,0))</f>
        <v>56</v>
      </c>
      <c r="T197" s="93">
        <f t="shared" ref="T197:T260" si="7">S197-U197</f>
        <v>3</v>
      </c>
      <c r="U197" s="93">
        <f>'overzicht alle wegen'!L200</f>
        <v>53</v>
      </c>
      <c r="V197" s="93"/>
      <c r="X197" s="94"/>
      <c r="Y197" s="94"/>
      <c r="Z197" s="94"/>
      <c r="AA197" s="94"/>
      <c r="AB197" s="94"/>
      <c r="AC197" s="94"/>
      <c r="AD197" s="64"/>
      <c r="AE197" s="64"/>
      <c r="AF197" s="64"/>
      <c r="AG197" s="94"/>
    </row>
    <row r="198" spans="1:36" x14ac:dyDescent="0.2">
      <c r="A198" s="11">
        <v>78</v>
      </c>
      <c r="B198" s="12" t="str">
        <f>'N207 50km'!A200</f>
        <v>Z184_B</v>
      </c>
      <c r="C198" s="12" t="str">
        <f>'N207 50km'!B200</f>
        <v>Zuidkade 184</v>
      </c>
      <c r="D198" s="12" t="str" cm="1">
        <f t="array" ref="D198:E198">_xlfn.TEXTSPLIT(C198," ")</f>
        <v>Zuidkade</v>
      </c>
      <c r="E198" s="12" t="str">
        <v>184</v>
      </c>
      <c r="F198" s="12"/>
      <c r="G198" s="12"/>
      <c r="H198" s="12" t="str">
        <f>VLOOKUP(C198,'ICT gegevens'!$A$6:$B$186,2,TRUE)</f>
        <v>2741JS</v>
      </c>
      <c r="I198" s="12" t="s">
        <v>29</v>
      </c>
      <c r="J198" s="12" t="str">
        <f>VLOOKUP(C198,'ICT gegevens'!$A$6:$F$186,6,TRUE)</f>
        <v>WDV01F2078</v>
      </c>
      <c r="K198" s="12" t="s">
        <v>30</v>
      </c>
      <c r="L198" s="11">
        <f>VLOOKUP(C198,'ICT gegevens'!$A$6:$G$186,7,TRUE)</f>
        <v>1918</v>
      </c>
      <c r="M198" s="12"/>
      <c r="N198" s="12" t="str">
        <f>VLOOKUP(C198,'ICT gegevens'!$A$6:$E$186,5,TRUE)</f>
        <v>Wonen</v>
      </c>
      <c r="Q198" s="11">
        <f>'N207 50km'!C200</f>
        <v>4.5</v>
      </c>
      <c r="R198" s="11">
        <f>IF('N207'!D200="--",6,'N207'!D200)</f>
        <v>58.5</v>
      </c>
      <c r="S198" s="11">
        <f t="shared" si="6"/>
        <v>58</v>
      </c>
      <c r="T198" s="11">
        <f t="shared" si="7"/>
        <v>2</v>
      </c>
      <c r="U198" s="11">
        <f>'overzicht alle wegen'!L201</f>
        <v>56</v>
      </c>
      <c r="V198" s="11">
        <v>56</v>
      </c>
      <c r="X198" s="12">
        <v>1</v>
      </c>
      <c r="Y198" s="12"/>
      <c r="Z198" s="12"/>
      <c r="AA198" s="12"/>
      <c r="AB198" s="12"/>
      <c r="AC198" s="12"/>
      <c r="AG198" s="12">
        <v>0</v>
      </c>
    </row>
    <row r="199" spans="1:36" s="64" customFormat="1" x14ac:dyDescent="0.2">
      <c r="A199" s="11"/>
      <c r="B199" s="12" t="str">
        <f>'N207 50km'!A201</f>
        <v>Z184_A</v>
      </c>
      <c r="C199" s="12" t="str">
        <f>'N207 50km'!B201</f>
        <v>Zuidkade 184</v>
      </c>
      <c r="D199" s="12" t="str" cm="1">
        <f t="array" ref="D199:E199">_xlfn.TEXTSPLIT(C199," ")</f>
        <v>Zuidkade</v>
      </c>
      <c r="E199" s="12" t="str">
        <v>184</v>
      </c>
      <c r="F199" s="12"/>
      <c r="G199" s="12"/>
      <c r="H199" s="12" t="str">
        <f>VLOOKUP(C199,'ICT gegevens'!$A$6:$B$186,2,TRUE)</f>
        <v>2741JS</v>
      </c>
      <c r="I199" s="12" t="s">
        <v>29</v>
      </c>
      <c r="J199" s="12" t="str">
        <f>VLOOKUP(C199,'ICT gegevens'!$A$6:$F$186,6,TRUE)</f>
        <v>WDV01F2078</v>
      </c>
      <c r="K199" s="12" t="s">
        <v>30</v>
      </c>
      <c r="L199" s="11">
        <f>VLOOKUP(C199,'ICT gegevens'!$A$6:$G$186,7,TRUE)</f>
        <v>1918</v>
      </c>
      <c r="M199" s="12"/>
      <c r="N199" s="12" t="str">
        <f>VLOOKUP(C199,'ICT gegevens'!$A$6:$E$186,5,TRUE)</f>
        <v>Wonen</v>
      </c>
      <c r="Q199" s="11">
        <f>'N207 50km'!C201</f>
        <v>1.5</v>
      </c>
      <c r="R199" s="11">
        <f>IF('N207'!D201="--",6,'N207'!D201)</f>
        <v>57.2</v>
      </c>
      <c r="S199" s="11">
        <f t="shared" si="6"/>
        <v>57</v>
      </c>
      <c r="T199" s="11">
        <f t="shared" si="7"/>
        <v>4</v>
      </c>
      <c r="U199" s="11">
        <f>'overzicht alle wegen'!L202</f>
        <v>53</v>
      </c>
      <c r="V199" s="11"/>
      <c r="X199" s="12"/>
      <c r="Y199" s="12"/>
      <c r="Z199" s="12"/>
      <c r="AA199" s="12"/>
      <c r="AB199" s="12"/>
      <c r="AC199" s="12"/>
      <c r="AD199"/>
      <c r="AE199"/>
      <c r="AF199"/>
      <c r="AG199" s="12"/>
      <c r="AH199" s="32"/>
      <c r="AI199" s="32"/>
      <c r="AJ199" s="32"/>
    </row>
    <row r="200" spans="1:36" s="64" customFormat="1" x14ac:dyDescent="0.2">
      <c r="A200" s="63">
        <v>79</v>
      </c>
      <c r="B200" s="62" t="str">
        <f>'N207 50km'!A202</f>
        <v>Z183_B</v>
      </c>
      <c r="C200" s="62" t="str">
        <f>'N207 50km'!B202</f>
        <v>Zuidkade 183</v>
      </c>
      <c r="D200" s="62" t="str" cm="1">
        <f t="array" ref="D200:E200">_xlfn.TEXTSPLIT(C200," ")</f>
        <v>Zuidkade</v>
      </c>
      <c r="E200" s="62" t="str">
        <v>183</v>
      </c>
      <c r="F200" s="62"/>
      <c r="G200" s="62"/>
      <c r="H200" s="62" t="str">
        <f>VLOOKUP(C200,'ICT gegevens'!$A$6:$B$186,2,TRUE)</f>
        <v>2741JS</v>
      </c>
      <c r="I200" s="62" t="s">
        <v>29</v>
      </c>
      <c r="J200" s="62" t="str">
        <f>VLOOKUP(C200,'ICT gegevens'!$A$6:$F$186,6,TRUE)</f>
        <v>WDV01F2389</v>
      </c>
      <c r="K200" s="62" t="s">
        <v>30</v>
      </c>
      <c r="L200" s="63">
        <f>VLOOKUP(C200,'ICT gegevens'!$A$6:$G$186,7,TRUE)</f>
        <v>1852</v>
      </c>
      <c r="M200" s="62"/>
      <c r="N200" s="62" t="str">
        <f>VLOOKUP(C200,'ICT gegevens'!$A$6:$E$186,5,TRUE)</f>
        <v>Wonen en industriefunctie</v>
      </c>
      <c r="Q200" s="63">
        <f>'N207 50km'!C202</f>
        <v>4.5</v>
      </c>
      <c r="R200" s="63">
        <f>IF('N207'!D202="--",6,'N207'!D202)</f>
        <v>58.3</v>
      </c>
      <c r="S200" s="63">
        <f t="shared" si="6"/>
        <v>58</v>
      </c>
      <c r="T200" s="63">
        <f t="shared" si="7"/>
        <v>2</v>
      </c>
      <c r="U200" s="63">
        <f>'overzicht alle wegen'!L203</f>
        <v>56</v>
      </c>
      <c r="V200" s="63">
        <v>56</v>
      </c>
      <c r="X200" s="62">
        <v>1</v>
      </c>
      <c r="Y200" s="62"/>
      <c r="Z200" s="62"/>
      <c r="AA200" s="62"/>
      <c r="AB200" s="62"/>
      <c r="AC200" s="62"/>
      <c r="AG200" s="62">
        <v>0</v>
      </c>
      <c r="AH200" s="32"/>
      <c r="AI200" s="32"/>
      <c r="AJ200" s="32"/>
    </row>
    <row r="201" spans="1:36" x14ac:dyDescent="0.2">
      <c r="A201" s="63"/>
      <c r="B201" s="62" t="str">
        <f>'N207 50km'!A203</f>
        <v>Z183_A</v>
      </c>
      <c r="C201" s="62" t="str">
        <f>'N207 50km'!B203</f>
        <v>Zuidkade 183</v>
      </c>
      <c r="D201" s="62" t="str" cm="1">
        <f t="array" ref="D201:E201">_xlfn.TEXTSPLIT(C201," ")</f>
        <v>Zuidkade</v>
      </c>
      <c r="E201" s="62" t="str">
        <v>183</v>
      </c>
      <c r="F201" s="62"/>
      <c r="G201" s="62"/>
      <c r="H201" s="62" t="str">
        <f>VLOOKUP(C201,'ICT gegevens'!$A$6:$B$186,2,TRUE)</f>
        <v>2741JS</v>
      </c>
      <c r="I201" s="62" t="s">
        <v>29</v>
      </c>
      <c r="J201" s="62" t="str">
        <f>VLOOKUP(C201,'ICT gegevens'!$A$6:$F$186,6,TRUE)</f>
        <v>WDV01F2389</v>
      </c>
      <c r="K201" s="62" t="s">
        <v>30</v>
      </c>
      <c r="L201" s="63">
        <f>VLOOKUP(C201,'ICT gegevens'!$A$6:$G$186,7,TRUE)</f>
        <v>1852</v>
      </c>
      <c r="M201" s="62"/>
      <c r="N201" s="62" t="str">
        <f>VLOOKUP(C201,'ICT gegevens'!$A$6:$E$186,5,TRUE)</f>
        <v>Wonen en industriefunctie</v>
      </c>
      <c r="Q201" s="63">
        <f>'N207 50km'!C203</f>
        <v>1.5</v>
      </c>
      <c r="R201" s="63">
        <f>IF('N207'!D203="--",6,'N207'!D203)</f>
        <v>57</v>
      </c>
      <c r="S201" s="63">
        <f t="shared" si="6"/>
        <v>57</v>
      </c>
      <c r="T201" s="63">
        <f t="shared" si="7"/>
        <v>4</v>
      </c>
      <c r="U201" s="63">
        <f>'overzicht alle wegen'!L204</f>
        <v>53</v>
      </c>
      <c r="V201" s="63"/>
      <c r="X201" s="62"/>
      <c r="Y201" s="62"/>
      <c r="Z201" s="62"/>
      <c r="AA201" s="62"/>
      <c r="AB201" s="62"/>
      <c r="AC201" s="62"/>
      <c r="AD201" s="64"/>
      <c r="AE201" s="64"/>
      <c r="AF201" s="64"/>
      <c r="AG201" s="62"/>
    </row>
    <row r="202" spans="1:36" s="32" customFormat="1" x14ac:dyDescent="0.2">
      <c r="A202" s="31">
        <v>80</v>
      </c>
      <c r="B202" s="95" t="str">
        <f>'N207 50km'!A195</f>
        <v>Z18_C</v>
      </c>
      <c r="C202" s="95" t="str">
        <f>'N207 50km'!B195</f>
        <v>Zuidkade 18</v>
      </c>
      <c r="D202" s="95" t="str" cm="1">
        <f t="array" ref="D202:E202">_xlfn.TEXTSPLIT(C202," ")</f>
        <v>Zuidkade</v>
      </c>
      <c r="E202" s="95" t="str">
        <v>18</v>
      </c>
      <c r="F202" s="95"/>
      <c r="G202" s="95"/>
      <c r="H202" s="95" t="str">
        <f>VLOOKUP(C202,'ICT gegevens'!$A$6:$B$186,2,TRUE)</f>
        <v>2741JA</v>
      </c>
      <c r="I202" s="95" t="s">
        <v>29</v>
      </c>
      <c r="J202" s="95" t="str">
        <f>VLOOKUP(C202,'ICT gegevens'!$A$6:$F$186,6,TRUE)</f>
        <v>WDV01D2967</v>
      </c>
      <c r="K202" s="95" t="s">
        <v>30</v>
      </c>
      <c r="L202" s="31">
        <f>VLOOKUP(C202,'ICT gegevens'!$A$6:$G$186,7,TRUE)</f>
        <v>1920</v>
      </c>
      <c r="M202" s="95" t="s">
        <v>38</v>
      </c>
      <c r="N202" s="95" t="str">
        <f>VLOOKUP(C202,'ICT gegevens'!$A$6:$E$186,5,TRUE)</f>
        <v>Wonen</v>
      </c>
      <c r="Q202" s="31">
        <f>'N207 50km'!C195</f>
        <v>7.5</v>
      </c>
      <c r="R202" s="31">
        <f>IF('N207'!D195="--",6,'N207'!D195)</f>
        <v>59.9</v>
      </c>
      <c r="S202" s="31">
        <f t="shared" si="6"/>
        <v>60</v>
      </c>
      <c r="T202" s="31">
        <f t="shared" si="7"/>
        <v>5</v>
      </c>
      <c r="U202" s="31">
        <f>'overzicht alle wegen'!L196</f>
        <v>55</v>
      </c>
      <c r="V202" s="31"/>
      <c r="X202" s="95">
        <v>1</v>
      </c>
      <c r="Y202" s="95"/>
      <c r="Z202" s="95"/>
      <c r="AA202" s="95"/>
      <c r="AB202" s="95"/>
      <c r="AC202" s="95"/>
      <c r="AD202" s="95"/>
      <c r="AG202" s="95">
        <v>0</v>
      </c>
    </row>
    <row r="203" spans="1:36" s="32" customFormat="1" x14ac:dyDescent="0.2">
      <c r="A203" s="31"/>
      <c r="B203" s="95" t="str">
        <f>'N207 50km'!A196</f>
        <v>Z18_B</v>
      </c>
      <c r="C203" s="95" t="str">
        <f>'N207 50km'!B196</f>
        <v>Zuidkade 18</v>
      </c>
      <c r="D203" s="95" t="str" cm="1">
        <f t="array" ref="D203:E203">_xlfn.TEXTSPLIT(C203," ")</f>
        <v>Zuidkade</v>
      </c>
      <c r="E203" s="95" t="str">
        <v>18</v>
      </c>
      <c r="F203" s="95"/>
      <c r="G203" s="95"/>
      <c r="H203" s="95" t="str">
        <f>VLOOKUP(C203,'ICT gegevens'!$A$6:$B$186,2,TRUE)</f>
        <v>2741JA</v>
      </c>
      <c r="I203" s="95" t="s">
        <v>29</v>
      </c>
      <c r="J203" s="95" t="str">
        <f>VLOOKUP(C203,'ICT gegevens'!$A$6:$F$186,6,TRUE)</f>
        <v>WDV01D2967</v>
      </c>
      <c r="K203" s="95" t="s">
        <v>30</v>
      </c>
      <c r="L203" s="31">
        <f>VLOOKUP(C203,'ICT gegevens'!$A$6:$G$186,7,TRUE)</f>
        <v>1920</v>
      </c>
      <c r="M203" s="95"/>
      <c r="N203" s="95" t="str">
        <f>VLOOKUP(C203,'ICT gegevens'!$A$6:$E$186,5,TRUE)</f>
        <v>Wonen</v>
      </c>
      <c r="Q203" s="31">
        <f>'N207 50km'!C196</f>
        <v>4.5</v>
      </c>
      <c r="R203" s="31">
        <f>IF('N207'!D196="--",6,'N207'!D196)</f>
        <v>59.5</v>
      </c>
      <c r="S203" s="31">
        <f t="shared" si="6"/>
        <v>60</v>
      </c>
      <c r="T203" s="31">
        <f t="shared" si="7"/>
        <v>6</v>
      </c>
      <c r="U203" s="31">
        <f>'overzicht alle wegen'!L197</f>
        <v>54</v>
      </c>
      <c r="V203" s="31"/>
      <c r="X203" s="95"/>
      <c r="Y203" s="95"/>
      <c r="Z203" s="95"/>
      <c r="AA203" s="95"/>
      <c r="AB203" s="95"/>
      <c r="AC203" s="95"/>
      <c r="AD203" s="95"/>
      <c r="AG203" s="95"/>
    </row>
    <row r="204" spans="1:36" s="32" customFormat="1" x14ac:dyDescent="0.2">
      <c r="A204" s="31"/>
      <c r="B204" s="95" t="str">
        <f>'N207 50km'!A197</f>
        <v>Z18_A</v>
      </c>
      <c r="C204" s="95" t="str">
        <f>'N207 50km'!B197</f>
        <v>Zuidkade 18</v>
      </c>
      <c r="D204" s="95" t="str" cm="1">
        <f t="array" ref="D204:E204">_xlfn.TEXTSPLIT(C204," ")</f>
        <v>Zuidkade</v>
      </c>
      <c r="E204" s="95" t="str">
        <v>18</v>
      </c>
      <c r="F204" s="95"/>
      <c r="G204" s="95"/>
      <c r="H204" s="95" t="str">
        <f>VLOOKUP(C204,'ICT gegevens'!$A$6:$B$186,2,TRUE)</f>
        <v>2741JA</v>
      </c>
      <c r="I204" s="95" t="s">
        <v>29</v>
      </c>
      <c r="J204" s="95" t="str">
        <f>VLOOKUP(C204,'ICT gegevens'!$A$6:$F$186,6,TRUE)</f>
        <v>WDV01D2967</v>
      </c>
      <c r="K204" s="95" t="s">
        <v>30</v>
      </c>
      <c r="L204" s="31">
        <f>VLOOKUP(C204,'ICT gegevens'!$A$6:$G$186,7,TRUE)</f>
        <v>1920</v>
      </c>
      <c r="M204" s="95"/>
      <c r="N204" s="95" t="str">
        <f>VLOOKUP(C204,'ICT gegevens'!$A$6:$E$186,5,TRUE)</f>
        <v>Wonen</v>
      </c>
      <c r="Q204" s="31">
        <f>'N207 50km'!C197</f>
        <v>1.5</v>
      </c>
      <c r="R204" s="31">
        <f>IF('N207'!D197="--",6,'N207'!D197)</f>
        <v>58.2</v>
      </c>
      <c r="S204" s="31">
        <f t="shared" si="6"/>
        <v>58</v>
      </c>
      <c r="T204" s="31">
        <f t="shared" si="7"/>
        <v>5</v>
      </c>
      <c r="U204" s="31">
        <f>'overzicht alle wegen'!L198</f>
        <v>53</v>
      </c>
      <c r="V204" s="31"/>
      <c r="X204" s="95"/>
      <c r="Y204" s="95"/>
      <c r="Z204" s="95"/>
      <c r="AA204" s="95"/>
      <c r="AB204" s="95"/>
      <c r="AC204" s="95"/>
      <c r="AG204" s="95"/>
    </row>
    <row r="205" spans="1:36" s="64" customFormat="1" x14ac:dyDescent="0.2">
      <c r="A205" s="63">
        <v>81</v>
      </c>
      <c r="B205" s="62" t="str">
        <f>'N207 50km'!A204</f>
        <v>Z174_B</v>
      </c>
      <c r="C205" s="62" t="str">
        <f>'N207 50km'!B204</f>
        <v>Zuidkade 174</v>
      </c>
      <c r="D205" s="62" t="str" cm="1">
        <f t="array" ref="D205:E205">_xlfn.TEXTSPLIT(C205," ")</f>
        <v>Zuidkade</v>
      </c>
      <c r="E205" s="62" t="str">
        <v>174</v>
      </c>
      <c r="F205" s="62"/>
      <c r="G205" s="62"/>
      <c r="H205" s="62" t="str">
        <f>VLOOKUP(C205,'ICT gegevens'!$A$6:$B$186,2,TRUE)</f>
        <v>2741JJ</v>
      </c>
      <c r="I205" s="62" t="s">
        <v>29</v>
      </c>
      <c r="J205" s="62" t="str">
        <f>VLOOKUP(C205,'ICT gegevens'!$A$6:$F$186,6,TRUE)</f>
        <v>WDV01F24</v>
      </c>
      <c r="K205" s="62" t="s">
        <v>30</v>
      </c>
      <c r="L205" s="63">
        <f>VLOOKUP(C205,'ICT gegevens'!$A$6:$G$186,7,TRUE)</f>
        <v>1951</v>
      </c>
      <c r="M205" s="62"/>
      <c r="N205" s="62" t="str">
        <f>VLOOKUP(C205,'ICT gegevens'!$A$6:$E$186,5,TRUE)</f>
        <v>Wonen</v>
      </c>
      <c r="Q205" s="63">
        <f>'N207 50km'!C204</f>
        <v>4.5</v>
      </c>
      <c r="R205" s="63">
        <f>IF('N207'!D204="--",6,'N207'!D204)</f>
        <v>58.7</v>
      </c>
      <c r="S205" s="63">
        <f t="shared" si="6"/>
        <v>59</v>
      </c>
      <c r="T205" s="63">
        <f t="shared" si="7"/>
        <v>2</v>
      </c>
      <c r="U205" s="63">
        <f>'overzicht alle wegen'!L205</f>
        <v>57</v>
      </c>
      <c r="V205" s="63">
        <v>57</v>
      </c>
      <c r="X205" s="62">
        <v>1</v>
      </c>
      <c r="Y205" s="62"/>
      <c r="Z205" s="62"/>
      <c r="AA205" s="62"/>
      <c r="AB205" s="62"/>
      <c r="AC205" s="62"/>
      <c r="AG205" s="62">
        <v>0</v>
      </c>
      <c r="AH205" s="32"/>
      <c r="AI205" s="32"/>
      <c r="AJ205" s="32"/>
    </row>
    <row r="206" spans="1:36" s="64" customFormat="1" x14ac:dyDescent="0.2">
      <c r="A206" s="63"/>
      <c r="B206" s="62" t="str">
        <f>'N207 50km'!A205</f>
        <v>Z174_A</v>
      </c>
      <c r="C206" s="62" t="str">
        <f>'N207 50km'!B205</f>
        <v>Zuidkade 174</v>
      </c>
      <c r="D206" s="62" t="str" cm="1">
        <f t="array" ref="D206:E206">_xlfn.TEXTSPLIT(C206," ")</f>
        <v>Zuidkade</v>
      </c>
      <c r="E206" s="62" t="str">
        <v>174</v>
      </c>
      <c r="F206" s="62"/>
      <c r="G206" s="62"/>
      <c r="H206" s="62" t="str">
        <f>VLOOKUP(C206,'ICT gegevens'!$A$6:$B$186,2,TRUE)</f>
        <v>2741JJ</v>
      </c>
      <c r="I206" s="62" t="s">
        <v>29</v>
      </c>
      <c r="J206" s="62" t="str">
        <f>VLOOKUP(C206,'ICT gegevens'!$A$6:$F$186,6,TRUE)</f>
        <v>WDV01F24</v>
      </c>
      <c r="K206" s="62" t="s">
        <v>30</v>
      </c>
      <c r="L206" s="63">
        <f>VLOOKUP(C206,'ICT gegevens'!$A$6:$G$186,7,TRUE)</f>
        <v>1951</v>
      </c>
      <c r="M206" s="62"/>
      <c r="N206" s="62" t="str">
        <f>VLOOKUP(C206,'ICT gegevens'!$A$6:$E$186,5,TRUE)</f>
        <v>Wonen</v>
      </c>
      <c r="Q206" s="63">
        <f>'N207 50km'!C205</f>
        <v>1.5</v>
      </c>
      <c r="R206" s="63">
        <f>IF('N207'!D205="--",6,'N207'!D205)</f>
        <v>57.3</v>
      </c>
      <c r="S206" s="63">
        <f t="shared" si="6"/>
        <v>57</v>
      </c>
      <c r="T206" s="63">
        <f t="shared" si="7"/>
        <v>4</v>
      </c>
      <c r="U206" s="63">
        <f>'overzicht alle wegen'!L206</f>
        <v>53</v>
      </c>
      <c r="V206" s="63"/>
      <c r="X206" s="62"/>
      <c r="Y206" s="62"/>
      <c r="Z206" s="62"/>
      <c r="AA206" s="62"/>
      <c r="AB206" s="62"/>
      <c r="AC206" s="62"/>
      <c r="AG206" s="62"/>
      <c r="AH206" s="32"/>
      <c r="AI206" s="32"/>
      <c r="AJ206" s="32"/>
    </row>
    <row r="207" spans="1:36" s="32" customFormat="1" x14ac:dyDescent="0.2">
      <c r="A207" s="31">
        <v>82</v>
      </c>
      <c r="B207" s="95" t="str">
        <f>'N207 50km'!A206</f>
        <v>Z173_B</v>
      </c>
      <c r="C207" s="95" t="str">
        <f>'N207 50km'!B206</f>
        <v>Zuidkade 173</v>
      </c>
      <c r="D207" s="95" t="str" cm="1">
        <f t="array" ref="D207:E207">_xlfn.TEXTSPLIT(C207," ")</f>
        <v>Zuidkade</v>
      </c>
      <c r="E207" s="95" t="str">
        <v>173</v>
      </c>
      <c r="F207" s="95"/>
      <c r="G207" s="95"/>
      <c r="H207" s="95" t="str">
        <f>VLOOKUP(C207,'ICT gegevens'!$A$6:$B$186,2,TRUE)</f>
        <v>2741JJ</v>
      </c>
      <c r="I207" s="95" t="s">
        <v>29</v>
      </c>
      <c r="J207" s="95" t="str">
        <f>VLOOKUP(C207,'ICT gegevens'!$A$6:$F$186,6,TRUE)</f>
        <v>WDV01F1186</v>
      </c>
      <c r="K207" s="95" t="s">
        <v>30</v>
      </c>
      <c r="L207" s="31">
        <f>VLOOKUP(C207,'ICT gegevens'!$A$6:$G$186,7,TRUE)</f>
        <v>1835</v>
      </c>
      <c r="M207" s="95"/>
      <c r="N207" s="95" t="str">
        <f>VLOOKUP(C207,'ICT gegevens'!$A$6:$E$186,5,TRUE)</f>
        <v>Wonen met bedrijvigheid</v>
      </c>
      <c r="Q207" s="31">
        <f>'N207 50km'!C206</f>
        <v>4.5</v>
      </c>
      <c r="R207" s="31">
        <f>IF('N207'!D206="--",6,'N207'!D206)</f>
        <v>58.7</v>
      </c>
      <c r="S207" s="31">
        <f t="shared" si="6"/>
        <v>59</v>
      </c>
      <c r="T207" s="31">
        <f t="shared" si="7"/>
        <v>2</v>
      </c>
      <c r="U207" s="31">
        <f>'overzicht alle wegen'!L207</f>
        <v>57</v>
      </c>
      <c r="V207" s="31">
        <v>57</v>
      </c>
      <c r="X207" s="95">
        <v>1</v>
      </c>
      <c r="Y207" s="95"/>
      <c r="Z207" s="95"/>
      <c r="AA207" s="95"/>
      <c r="AB207" s="95"/>
      <c r="AC207" s="95"/>
      <c r="AG207" s="95">
        <v>0</v>
      </c>
    </row>
    <row r="208" spans="1:36" s="32" customFormat="1" x14ac:dyDescent="0.2">
      <c r="A208" s="31"/>
      <c r="B208" s="95" t="str">
        <f>'N207 50km'!A207</f>
        <v>Z173_A</v>
      </c>
      <c r="C208" s="95" t="str">
        <f>'N207 50km'!B207</f>
        <v>Zuidkade 173</v>
      </c>
      <c r="D208" s="95" t="str" cm="1">
        <f t="array" ref="D208:E208">_xlfn.TEXTSPLIT(C208," ")</f>
        <v>Zuidkade</v>
      </c>
      <c r="E208" s="95" t="str">
        <v>173</v>
      </c>
      <c r="F208" s="95"/>
      <c r="G208" s="95"/>
      <c r="H208" s="95" t="str">
        <f>VLOOKUP(C208,'ICT gegevens'!$A$6:$B$186,2,TRUE)</f>
        <v>2741JJ</v>
      </c>
      <c r="I208" s="95" t="s">
        <v>29</v>
      </c>
      <c r="J208" s="95" t="str">
        <f>VLOOKUP(C208,'ICT gegevens'!$A$6:$F$186,6,TRUE)</f>
        <v>WDV01F1186</v>
      </c>
      <c r="K208" s="95" t="s">
        <v>30</v>
      </c>
      <c r="L208" s="31">
        <f>VLOOKUP(C208,'ICT gegevens'!$A$6:$G$186,7,TRUE)</f>
        <v>1835</v>
      </c>
      <c r="M208" s="95"/>
      <c r="N208" s="95" t="str">
        <f>VLOOKUP(C208,'ICT gegevens'!$A$6:$E$186,5,TRUE)</f>
        <v>Wonen met bedrijvigheid</v>
      </c>
      <c r="Q208" s="31">
        <f>'N207 50km'!C207</f>
        <v>1.5</v>
      </c>
      <c r="R208" s="31">
        <f>IF('N207'!D207="--",6,'N207'!D207)</f>
        <v>57.3</v>
      </c>
      <c r="S208" s="31">
        <f t="shared" si="6"/>
        <v>57</v>
      </c>
      <c r="T208" s="31">
        <f t="shared" si="7"/>
        <v>4</v>
      </c>
      <c r="U208" s="31">
        <f>'overzicht alle wegen'!L208</f>
        <v>53</v>
      </c>
      <c r="V208" s="31"/>
      <c r="X208" s="95"/>
      <c r="Y208" s="95"/>
      <c r="Z208" s="95"/>
      <c r="AA208" s="95"/>
      <c r="AB208" s="95"/>
      <c r="AC208" s="95"/>
      <c r="AG208" s="95"/>
    </row>
    <row r="209" spans="1:36" s="64" customFormat="1" x14ac:dyDescent="0.2">
      <c r="A209" s="63">
        <v>83</v>
      </c>
      <c r="B209" s="62" t="str">
        <f>'N207 50km'!A208</f>
        <v>Z172_B</v>
      </c>
      <c r="C209" s="62" t="str">
        <f>'N207 50km'!B208</f>
        <v>Zuidkade 172</v>
      </c>
      <c r="D209" s="62" t="str" cm="1">
        <f t="array" ref="D209:E209">_xlfn.TEXTSPLIT(C209," ")</f>
        <v>Zuidkade</v>
      </c>
      <c r="E209" s="62" t="str">
        <v>172</v>
      </c>
      <c r="F209" s="62"/>
      <c r="G209" s="62"/>
      <c r="H209" s="62" t="str">
        <f>VLOOKUP(C209,'ICT gegevens'!$A$6:$B$186,2,TRUE)</f>
        <v>2741JJ</v>
      </c>
      <c r="I209" s="62" t="s">
        <v>29</v>
      </c>
      <c r="J209" s="62" t="str">
        <f>VLOOKUP(C209,'ICT gegevens'!$A$6:$F$186,6,TRUE)</f>
        <v>WDV01F2387</v>
      </c>
      <c r="K209" s="62" t="s">
        <v>30</v>
      </c>
      <c r="L209" s="63">
        <f>VLOOKUP(C209,'ICT gegevens'!$A$6:$G$186,7,TRUE)</f>
        <v>1914</v>
      </c>
      <c r="M209" s="62"/>
      <c r="N209" s="62" t="str">
        <f>VLOOKUP(C209,'ICT gegevens'!$A$6:$E$186,5,TRUE)</f>
        <v>Wonen</v>
      </c>
      <c r="Q209" s="63">
        <f>'N207 50km'!C208</f>
        <v>4.5</v>
      </c>
      <c r="R209" s="63">
        <f>IF('N207'!D208="--",6,'N207'!D208)</f>
        <v>58.6</v>
      </c>
      <c r="S209" s="63">
        <f t="shared" si="6"/>
        <v>59</v>
      </c>
      <c r="T209" s="63">
        <f t="shared" si="7"/>
        <v>2</v>
      </c>
      <c r="U209" s="63">
        <f>'overzicht alle wegen'!L209</f>
        <v>57</v>
      </c>
      <c r="V209" s="63">
        <v>57</v>
      </c>
      <c r="X209" s="62">
        <v>1</v>
      </c>
      <c r="Y209" s="62"/>
      <c r="Z209" s="62"/>
      <c r="AA209" s="62"/>
      <c r="AB209" s="62"/>
      <c r="AC209" s="62"/>
      <c r="AG209" s="62">
        <v>0</v>
      </c>
      <c r="AH209" s="32"/>
      <c r="AI209" s="32"/>
      <c r="AJ209" s="32"/>
    </row>
    <row r="210" spans="1:36" s="64" customFormat="1" x14ac:dyDescent="0.2">
      <c r="A210" s="63"/>
      <c r="B210" s="62" t="str">
        <f>'N207 50km'!A209</f>
        <v>Z172_A</v>
      </c>
      <c r="C210" s="62" t="str">
        <f>'N207 50km'!B209</f>
        <v>Zuidkade 172</v>
      </c>
      <c r="D210" s="62" t="str" cm="1">
        <f t="array" ref="D210:E210">_xlfn.TEXTSPLIT(C210," ")</f>
        <v>Zuidkade</v>
      </c>
      <c r="E210" s="62" t="str">
        <v>172</v>
      </c>
      <c r="F210" s="62"/>
      <c r="G210" s="62"/>
      <c r="H210" s="62" t="str">
        <f>VLOOKUP(C210,'ICT gegevens'!$A$6:$B$186,2,TRUE)</f>
        <v>2741JJ</v>
      </c>
      <c r="I210" s="62" t="s">
        <v>29</v>
      </c>
      <c r="J210" s="62" t="str">
        <f>VLOOKUP(C210,'ICT gegevens'!$A$6:$F$186,6,TRUE)</f>
        <v>WDV01F2387</v>
      </c>
      <c r="K210" s="62" t="s">
        <v>30</v>
      </c>
      <c r="L210" s="63">
        <f>VLOOKUP(C210,'ICT gegevens'!$A$6:$G$186,7,TRUE)</f>
        <v>1914</v>
      </c>
      <c r="M210" s="62"/>
      <c r="N210" s="62" t="str">
        <f>VLOOKUP(C210,'ICT gegevens'!$A$6:$E$186,5,TRUE)</f>
        <v>Wonen</v>
      </c>
      <c r="Q210" s="63">
        <f>'N207 50km'!C209</f>
        <v>1.5</v>
      </c>
      <c r="R210" s="63">
        <f>IF('N207'!D209="--",6,'N207'!D209)</f>
        <v>57.3</v>
      </c>
      <c r="S210" s="63">
        <f t="shared" si="6"/>
        <v>57</v>
      </c>
      <c r="T210" s="63">
        <f t="shared" si="7"/>
        <v>4</v>
      </c>
      <c r="U210" s="63">
        <f>'overzicht alle wegen'!L210</f>
        <v>53</v>
      </c>
      <c r="V210" s="63"/>
      <c r="X210" s="62"/>
      <c r="Y210" s="62"/>
      <c r="Z210" s="62"/>
      <c r="AA210" s="62"/>
      <c r="AB210" s="62"/>
      <c r="AC210" s="62"/>
      <c r="AG210" s="62"/>
      <c r="AH210" s="32"/>
      <c r="AI210" s="32"/>
      <c r="AJ210" s="32"/>
    </row>
    <row r="211" spans="1:36" s="32" customFormat="1" x14ac:dyDescent="0.2">
      <c r="A211" s="31">
        <v>84</v>
      </c>
      <c r="B211" s="95" t="str">
        <f>'N207 50km'!A213</f>
        <v>Z169_B</v>
      </c>
      <c r="C211" s="95" t="str">
        <f>'N207 50km'!B213</f>
        <v>Zuidkade 169</v>
      </c>
      <c r="D211" s="95" t="str" cm="1">
        <f t="array" ref="D211:E211">_xlfn.TEXTSPLIT(C211," ")</f>
        <v>Zuidkade</v>
      </c>
      <c r="E211" s="95" t="str">
        <v>169</v>
      </c>
      <c r="F211" s="95"/>
      <c r="G211" s="95"/>
      <c r="H211" s="95" t="str">
        <f>VLOOKUP(C211,'ICT gegevens'!$A$6:$B$186,2,TRUE)</f>
        <v>2741JJ</v>
      </c>
      <c r="I211" s="95" t="s">
        <v>29</v>
      </c>
      <c r="J211" s="95" t="str">
        <f>VLOOKUP(C211,'ICT gegevens'!$A$6:$F$186,6,TRUE)</f>
        <v>WDV01F2657</v>
      </c>
      <c r="K211" s="95" t="s">
        <v>30</v>
      </c>
      <c r="L211" s="31">
        <f>VLOOKUP(C211,'ICT gegevens'!$A$6:$G$186,7,TRUE)</f>
        <v>1932</v>
      </c>
      <c r="M211" s="95"/>
      <c r="N211" s="95" t="str">
        <f>VLOOKUP(C211,'ICT gegevens'!$A$6:$E$186,5,TRUE)</f>
        <v>Wonen</v>
      </c>
      <c r="Q211" s="31">
        <f>'N207 50km'!C213</f>
        <v>4.5</v>
      </c>
      <c r="R211" s="31">
        <f>IF('N207'!D213="--",6,'N207'!D213)</f>
        <v>58.3</v>
      </c>
      <c r="S211" s="31">
        <f t="shared" si="6"/>
        <v>58</v>
      </c>
      <c r="T211" s="31">
        <f t="shared" si="7"/>
        <v>2</v>
      </c>
      <c r="U211" s="31">
        <f>'overzicht alle wegen'!L214</f>
        <v>56</v>
      </c>
      <c r="V211" s="31">
        <v>56</v>
      </c>
      <c r="X211" s="95">
        <v>1</v>
      </c>
      <c r="Y211" s="95"/>
      <c r="Z211" s="95"/>
      <c r="AA211" s="95"/>
      <c r="AB211" s="95"/>
      <c r="AC211" s="95"/>
      <c r="AG211" s="95">
        <v>0</v>
      </c>
    </row>
    <row r="212" spans="1:36" s="32" customFormat="1" x14ac:dyDescent="0.2">
      <c r="A212" s="31"/>
      <c r="B212" s="95" t="str">
        <f>'N207 50km'!A214</f>
        <v>Z169_A</v>
      </c>
      <c r="C212" s="95" t="str">
        <f>'N207 50km'!B214</f>
        <v>Zuidkade 169</v>
      </c>
      <c r="D212" s="95" t="str" cm="1">
        <f t="array" ref="D212:E212">_xlfn.TEXTSPLIT(C212," ")</f>
        <v>Zuidkade</v>
      </c>
      <c r="E212" s="95" t="str">
        <v>169</v>
      </c>
      <c r="F212" s="95"/>
      <c r="G212" s="95"/>
      <c r="H212" s="95" t="str">
        <f>VLOOKUP(C212,'ICT gegevens'!$A$6:$B$186,2,TRUE)</f>
        <v>2741JJ</v>
      </c>
      <c r="I212" s="95" t="s">
        <v>29</v>
      </c>
      <c r="J212" s="95" t="str">
        <f>VLOOKUP(C212,'ICT gegevens'!$A$6:$F$186,6,TRUE)</f>
        <v>WDV01F2657</v>
      </c>
      <c r="K212" s="95" t="s">
        <v>30</v>
      </c>
      <c r="L212" s="31">
        <f>VLOOKUP(C212,'ICT gegevens'!$A$6:$G$186,7,TRUE)</f>
        <v>1932</v>
      </c>
      <c r="M212" s="95"/>
      <c r="N212" s="95" t="str">
        <f>VLOOKUP(C212,'ICT gegevens'!$A$6:$E$186,5,TRUE)</f>
        <v>Wonen</v>
      </c>
      <c r="Q212" s="31">
        <f>'N207 50km'!C214</f>
        <v>1.5</v>
      </c>
      <c r="R212" s="31">
        <f>IF('N207'!D214="--",6,'N207'!D214)</f>
        <v>57.1</v>
      </c>
      <c r="S212" s="31">
        <f t="shared" si="6"/>
        <v>57</v>
      </c>
      <c r="T212" s="31">
        <f t="shared" si="7"/>
        <v>4</v>
      </c>
      <c r="U212" s="31">
        <f>'overzicht alle wegen'!L215</f>
        <v>53</v>
      </c>
      <c r="V212" s="31"/>
      <c r="X212" s="95"/>
      <c r="Y212" s="95"/>
      <c r="Z212" s="95"/>
      <c r="AA212" s="95"/>
      <c r="AB212" s="95"/>
      <c r="AC212" s="95"/>
      <c r="AG212" s="95"/>
    </row>
    <row r="213" spans="1:36" s="64" customFormat="1" x14ac:dyDescent="0.2">
      <c r="A213" s="63">
        <v>85</v>
      </c>
      <c r="B213" s="62" t="str">
        <f>'N207 50km'!A215</f>
        <v>Z168_B</v>
      </c>
      <c r="C213" s="62" t="str">
        <f>'N207 50km'!B215</f>
        <v>Zuidkade 168</v>
      </c>
      <c r="D213" s="62" t="str" cm="1">
        <f t="array" ref="D213:E213">_xlfn.TEXTSPLIT(C213," ")</f>
        <v>Zuidkade</v>
      </c>
      <c r="E213" s="62" t="str">
        <v>168</v>
      </c>
      <c r="F213" s="62"/>
      <c r="G213" s="62"/>
      <c r="H213" s="62" t="str">
        <f>VLOOKUP(C213,'ICT gegevens'!$A$6:$B$186,2,TRUE)</f>
        <v>2741JJ</v>
      </c>
      <c r="I213" s="62" t="s">
        <v>29</v>
      </c>
      <c r="J213" s="62" t="str">
        <f>VLOOKUP(C213,'ICT gegevens'!$A$6:$F$186,6,TRUE)</f>
        <v>WDV01F2548</v>
      </c>
      <c r="K213" s="62" t="s">
        <v>30</v>
      </c>
      <c r="L213" s="63">
        <f>VLOOKUP(C213,'ICT gegevens'!$A$6:$G$186,7,TRUE)</f>
        <v>1928</v>
      </c>
      <c r="M213" s="62"/>
      <c r="N213" s="62" t="str">
        <f>VLOOKUP(C213,'ICT gegevens'!$A$6:$E$186,5,TRUE)</f>
        <v>Wonen</v>
      </c>
      <c r="Q213" s="63">
        <f>'N207 50km'!C215</f>
        <v>4.5</v>
      </c>
      <c r="R213" s="63">
        <f>IF('N207'!D215="--",6,'N207'!D215)</f>
        <v>58.1</v>
      </c>
      <c r="S213" s="63">
        <f t="shared" si="6"/>
        <v>58</v>
      </c>
      <c r="T213" s="63">
        <f t="shared" si="7"/>
        <v>2</v>
      </c>
      <c r="U213" s="63">
        <f>'overzicht alle wegen'!L216</f>
        <v>56</v>
      </c>
      <c r="V213" s="63">
        <v>56</v>
      </c>
      <c r="X213" s="62">
        <v>1</v>
      </c>
      <c r="Y213" s="62"/>
      <c r="Z213" s="62"/>
      <c r="AA213" s="62"/>
      <c r="AB213" s="62"/>
      <c r="AC213" s="62"/>
      <c r="AG213" s="62">
        <v>0</v>
      </c>
      <c r="AH213" s="32"/>
      <c r="AI213" s="32"/>
      <c r="AJ213" s="32"/>
    </row>
    <row r="214" spans="1:36" s="64" customFormat="1" x14ac:dyDescent="0.2">
      <c r="A214" s="63"/>
      <c r="B214" s="62" t="str">
        <f>'N207 50km'!A216</f>
        <v>Z168_A</v>
      </c>
      <c r="C214" s="62" t="str">
        <f>'N207 50km'!B216</f>
        <v>Zuidkade 168</v>
      </c>
      <c r="D214" s="62" t="str" cm="1">
        <f t="array" ref="D214:E214">_xlfn.TEXTSPLIT(C214," ")</f>
        <v>Zuidkade</v>
      </c>
      <c r="E214" s="62" t="str">
        <v>168</v>
      </c>
      <c r="F214" s="62"/>
      <c r="G214" s="62"/>
      <c r="H214" s="62" t="str">
        <f>VLOOKUP(C214,'ICT gegevens'!$A$6:$B$186,2,TRUE)</f>
        <v>2741JJ</v>
      </c>
      <c r="I214" s="62" t="s">
        <v>29</v>
      </c>
      <c r="J214" s="62" t="str">
        <f>VLOOKUP(C214,'ICT gegevens'!$A$6:$F$186,6,TRUE)</f>
        <v>WDV01F2548</v>
      </c>
      <c r="K214" s="62" t="s">
        <v>30</v>
      </c>
      <c r="L214" s="63">
        <f>VLOOKUP(C214,'ICT gegevens'!$A$6:$G$186,7,TRUE)</f>
        <v>1928</v>
      </c>
      <c r="M214" s="62"/>
      <c r="N214" s="62" t="str">
        <f>VLOOKUP(C214,'ICT gegevens'!$A$6:$E$186,5,TRUE)</f>
        <v>Wonen</v>
      </c>
      <c r="Q214" s="63">
        <f>'N207 50km'!C216</f>
        <v>1.5</v>
      </c>
      <c r="R214" s="63">
        <f>IF('N207'!D216="--",6,'N207'!D216)</f>
        <v>56.9</v>
      </c>
      <c r="S214" s="63">
        <f t="shared" si="6"/>
        <v>57</v>
      </c>
      <c r="T214" s="63">
        <f t="shared" si="7"/>
        <v>4</v>
      </c>
      <c r="U214" s="63">
        <f>'overzicht alle wegen'!L217</f>
        <v>53</v>
      </c>
      <c r="V214" s="63"/>
      <c r="X214" s="62"/>
      <c r="Y214" s="62"/>
      <c r="Z214" s="62"/>
      <c r="AA214" s="62"/>
      <c r="AB214" s="62"/>
      <c r="AC214" s="62"/>
      <c r="AG214" s="62"/>
      <c r="AH214" s="32"/>
      <c r="AI214" s="32"/>
      <c r="AJ214" s="32"/>
    </row>
    <row r="215" spans="1:36" s="32" customFormat="1" x14ac:dyDescent="0.2">
      <c r="A215" s="31">
        <v>86</v>
      </c>
      <c r="B215" s="95" t="str">
        <f>'N207 50km'!A217</f>
        <v>Z166_B</v>
      </c>
      <c r="C215" s="95" t="str">
        <f>'N207 50km'!B217</f>
        <v>Zuidkade 166</v>
      </c>
      <c r="D215" s="95" t="str" cm="1">
        <f t="array" ref="D215:E215">_xlfn.TEXTSPLIT(C215," ")</f>
        <v>Zuidkade</v>
      </c>
      <c r="E215" s="95" t="str">
        <v>166</v>
      </c>
      <c r="F215" s="95"/>
      <c r="G215" s="95"/>
      <c r="H215" s="95" t="str">
        <f>VLOOKUP(C215,'ICT gegevens'!$A$6:$B$186,2,TRUE)</f>
        <v>2741JJ</v>
      </c>
      <c r="I215" s="95" t="s">
        <v>29</v>
      </c>
      <c r="J215" s="95" t="str">
        <f>VLOOKUP(C215,'ICT gegevens'!$A$6:$F$186,6,TRUE)</f>
        <v>WDV01F2527</v>
      </c>
      <c r="K215" s="95" t="s">
        <v>30</v>
      </c>
      <c r="L215" s="31">
        <f>VLOOKUP(C215,'ICT gegevens'!$A$6:$G$186,7,TRUE)</f>
        <v>1911</v>
      </c>
      <c r="M215" s="95"/>
      <c r="N215" s="95" t="str">
        <f>VLOOKUP(C215,'ICT gegevens'!$A$6:$E$186,5,TRUE)</f>
        <v>Wonen en Bedrijvigheid (horeca)</v>
      </c>
      <c r="Q215" s="31">
        <f>'N207 50km'!C217</f>
        <v>4.5</v>
      </c>
      <c r="R215" s="31">
        <f>IF('N207'!D217="--",6,'N207'!D217)</f>
        <v>58.2</v>
      </c>
      <c r="S215" s="31">
        <f t="shared" si="6"/>
        <v>58</v>
      </c>
      <c r="T215" s="31">
        <f t="shared" si="7"/>
        <v>2</v>
      </c>
      <c r="U215" s="31">
        <f>'overzicht alle wegen'!L218</f>
        <v>56</v>
      </c>
      <c r="V215" s="31">
        <v>56</v>
      </c>
      <c r="X215" s="95">
        <v>1</v>
      </c>
      <c r="Y215" s="95"/>
      <c r="Z215" s="95"/>
      <c r="AA215" s="95"/>
      <c r="AB215" s="95"/>
      <c r="AC215" s="95"/>
      <c r="AG215" s="95">
        <v>0</v>
      </c>
    </row>
    <row r="216" spans="1:36" s="32" customFormat="1" x14ac:dyDescent="0.2">
      <c r="A216" s="31"/>
      <c r="B216" s="95" t="str">
        <f>'N207 50km'!A218</f>
        <v>Z166_A</v>
      </c>
      <c r="C216" s="95" t="str">
        <f>'N207 50km'!B218</f>
        <v>Zuidkade 166</v>
      </c>
      <c r="D216" s="95" t="str" cm="1">
        <f t="array" ref="D216:E216">_xlfn.TEXTSPLIT(C216," ")</f>
        <v>Zuidkade</v>
      </c>
      <c r="E216" s="95" t="str">
        <v>166</v>
      </c>
      <c r="F216" s="95"/>
      <c r="G216" s="95"/>
      <c r="H216" s="95" t="str">
        <f>VLOOKUP(C216,'ICT gegevens'!$A$6:$B$186,2,TRUE)</f>
        <v>2741JJ</v>
      </c>
      <c r="I216" s="95" t="s">
        <v>29</v>
      </c>
      <c r="J216" s="95" t="str">
        <f>VLOOKUP(C216,'ICT gegevens'!$A$6:$F$186,6,TRUE)</f>
        <v>WDV01F2527</v>
      </c>
      <c r="K216" s="95" t="s">
        <v>30</v>
      </c>
      <c r="L216" s="31">
        <f>VLOOKUP(C216,'ICT gegevens'!$A$6:$G$186,7,TRUE)</f>
        <v>1911</v>
      </c>
      <c r="M216" s="95"/>
      <c r="N216" s="95" t="str">
        <f>VLOOKUP(C216,'ICT gegevens'!$A$6:$E$186,5,TRUE)</f>
        <v>Wonen en Bedrijvigheid (horeca)</v>
      </c>
      <c r="Q216" s="31">
        <f>'N207 50km'!C218</f>
        <v>1.5</v>
      </c>
      <c r="R216" s="31">
        <f>IF('N207'!D218="--",6,'N207'!D218)</f>
        <v>56.9</v>
      </c>
      <c r="S216" s="31">
        <f t="shared" si="6"/>
        <v>57</v>
      </c>
      <c r="T216" s="31">
        <f t="shared" si="7"/>
        <v>4</v>
      </c>
      <c r="U216" s="31">
        <f>'overzicht alle wegen'!L219</f>
        <v>53</v>
      </c>
      <c r="V216" s="31"/>
      <c r="X216" s="95"/>
      <c r="Y216" s="95"/>
      <c r="Z216" s="95"/>
      <c r="AA216" s="95"/>
      <c r="AB216" s="95"/>
      <c r="AC216" s="95"/>
      <c r="AG216" s="95"/>
    </row>
    <row r="217" spans="1:36" s="64" customFormat="1" x14ac:dyDescent="0.2">
      <c r="A217" s="63">
        <v>87</v>
      </c>
      <c r="B217" s="62" t="str">
        <f>'N207 50km'!A219</f>
        <v>Z163_B</v>
      </c>
      <c r="C217" s="62" t="str">
        <f>'N207 50km'!B219</f>
        <v>Zuidkade 163</v>
      </c>
      <c r="D217" s="62" t="str" cm="1">
        <f t="array" ref="D217:E217">_xlfn.TEXTSPLIT(C217," ")</f>
        <v>Zuidkade</v>
      </c>
      <c r="E217" s="62" t="str">
        <v>163</v>
      </c>
      <c r="F217" s="62"/>
      <c r="G217" s="62"/>
      <c r="H217" s="62" t="str">
        <f>VLOOKUP(C217,'ICT gegevens'!$A$6:$B$186,2,TRUE)</f>
        <v>2741JJ</v>
      </c>
      <c r="I217" s="62" t="s">
        <v>29</v>
      </c>
      <c r="J217" s="62" t="str">
        <f>VLOOKUP(C217,'ICT gegevens'!$A$6:$F$186,6,TRUE)</f>
        <v>WDV01F2526</v>
      </c>
      <c r="K217" s="62" t="s">
        <v>30</v>
      </c>
      <c r="L217" s="63">
        <f>VLOOKUP(C217,'ICT gegevens'!$A$6:$G$186,7,TRUE)</f>
        <v>1909</v>
      </c>
      <c r="M217" s="62"/>
      <c r="N217" s="62" t="str">
        <f>VLOOKUP(C217,'ICT gegevens'!$A$6:$E$186,5,TRUE)</f>
        <v>Wonen</v>
      </c>
      <c r="Q217" s="63">
        <f>'N207 50km'!C219</f>
        <v>4.5</v>
      </c>
      <c r="R217" s="63">
        <f>IF('N207'!D219="--",6,'N207'!D219)</f>
        <v>58.1</v>
      </c>
      <c r="S217" s="63">
        <f t="shared" si="6"/>
        <v>58</v>
      </c>
      <c r="T217" s="63">
        <f t="shared" si="7"/>
        <v>2</v>
      </c>
      <c r="U217" s="63">
        <f>'overzicht alle wegen'!L220</f>
        <v>56</v>
      </c>
      <c r="V217" s="63">
        <v>56</v>
      </c>
      <c r="X217" s="62">
        <v>1</v>
      </c>
      <c r="Y217" s="62"/>
      <c r="Z217" s="62"/>
      <c r="AA217" s="62"/>
      <c r="AB217" s="62"/>
      <c r="AC217" s="62"/>
      <c r="AG217" s="62">
        <v>0</v>
      </c>
      <c r="AH217" s="32"/>
      <c r="AI217" s="32"/>
      <c r="AJ217" s="32"/>
    </row>
    <row r="218" spans="1:36" s="64" customFormat="1" x14ac:dyDescent="0.2">
      <c r="A218" s="63"/>
      <c r="B218" s="62" t="str">
        <f>'N207 50km'!A220</f>
        <v>Z163_A</v>
      </c>
      <c r="C218" s="62" t="str">
        <f>'N207 50km'!B220</f>
        <v>Zuidkade 163</v>
      </c>
      <c r="D218" s="62" t="str" cm="1">
        <f t="array" ref="D218:E218">_xlfn.TEXTSPLIT(C218," ")</f>
        <v>Zuidkade</v>
      </c>
      <c r="E218" s="62" t="str">
        <v>163</v>
      </c>
      <c r="F218" s="62"/>
      <c r="G218" s="62"/>
      <c r="H218" s="62" t="str">
        <f>VLOOKUP(C218,'ICT gegevens'!$A$6:$B$186,2,TRUE)</f>
        <v>2741JJ</v>
      </c>
      <c r="I218" s="62" t="s">
        <v>29</v>
      </c>
      <c r="J218" s="62" t="str">
        <f>VLOOKUP(C218,'ICT gegevens'!$A$6:$F$186,6,TRUE)</f>
        <v>WDV01F2526</v>
      </c>
      <c r="K218" s="62" t="s">
        <v>30</v>
      </c>
      <c r="L218" s="63">
        <f>VLOOKUP(C218,'ICT gegevens'!$A$6:$G$186,7,TRUE)</f>
        <v>1909</v>
      </c>
      <c r="M218" s="62"/>
      <c r="N218" s="62" t="str">
        <f>VLOOKUP(C218,'ICT gegevens'!$A$6:$E$186,5,TRUE)</f>
        <v>Wonen</v>
      </c>
      <c r="Q218" s="63">
        <f>'N207 50km'!C220</f>
        <v>1.5</v>
      </c>
      <c r="R218" s="63">
        <f>IF('N207'!D220="--",6,'N207'!D220)</f>
        <v>56.8</v>
      </c>
      <c r="S218" s="63">
        <f t="shared" si="6"/>
        <v>57</v>
      </c>
      <c r="T218" s="63">
        <f t="shared" si="7"/>
        <v>4</v>
      </c>
      <c r="U218" s="63">
        <f>'overzicht alle wegen'!L221</f>
        <v>53</v>
      </c>
      <c r="V218" s="63"/>
      <c r="X218" s="62"/>
      <c r="Y218" s="62"/>
      <c r="Z218" s="62"/>
      <c r="AA218" s="62"/>
      <c r="AB218" s="62"/>
      <c r="AC218" s="62"/>
      <c r="AG218" s="62"/>
      <c r="AH218" s="32"/>
      <c r="AI218" s="32"/>
      <c r="AJ218" s="32"/>
    </row>
    <row r="219" spans="1:36" x14ac:dyDescent="0.2">
      <c r="A219" s="69">
        <v>88</v>
      </c>
      <c r="B219" s="70" t="str">
        <f>'N207 50km'!A210</f>
        <v>Z16_C</v>
      </c>
      <c r="C219" s="70" t="str">
        <f>'N207 50km'!B210</f>
        <v>Zuidkade 16</v>
      </c>
      <c r="D219" s="70" t="str" cm="1">
        <f t="array" ref="D219:E219">_xlfn.TEXTSPLIT(C219," ")</f>
        <v>Zuidkade</v>
      </c>
      <c r="E219" s="70" t="str">
        <v>16</v>
      </c>
      <c r="F219" s="70"/>
      <c r="G219" s="70"/>
      <c r="H219" s="70" t="str">
        <f>VLOOKUP(C219,'ICT gegevens'!$A$6:$B$186,2,TRUE)</f>
        <v>2741JJ</v>
      </c>
      <c r="I219" s="70" t="s">
        <v>29</v>
      </c>
      <c r="J219" s="70" t="str">
        <f>VLOOKUP(C219,'ICT gegevens'!$A$6:$F$186,6,TRUE)</f>
        <v>WDV01F1349</v>
      </c>
      <c r="K219" s="70" t="s">
        <v>30</v>
      </c>
      <c r="L219" s="69">
        <f>VLOOKUP(C219,'ICT gegevens'!$A$6:$G$187,7,FALSE)</f>
        <v>2003</v>
      </c>
      <c r="M219" s="70" t="s">
        <v>39</v>
      </c>
      <c r="N219" s="70" t="str">
        <f>VLOOKUP(C219,'ICT gegevens'!$A$6:$E$186,5,TRUE)</f>
        <v>Wonen met bedrijvigheid</v>
      </c>
      <c r="Q219" s="69">
        <f>'N207 50km'!C210</f>
        <v>7.5</v>
      </c>
      <c r="R219" s="69">
        <f>IF('N207'!D210="--",6,'N207'!D210)</f>
        <v>59.9</v>
      </c>
      <c r="S219" s="69">
        <f t="shared" si="6"/>
        <v>60</v>
      </c>
      <c r="T219" s="69">
        <f t="shared" si="7"/>
        <v>5</v>
      </c>
      <c r="U219" s="69">
        <f>'overzicht alle wegen'!L211</f>
        <v>55</v>
      </c>
      <c r="V219" s="69">
        <v>55</v>
      </c>
      <c r="X219" s="70"/>
      <c r="Y219" s="70"/>
      <c r="Z219" s="70"/>
      <c r="AA219" s="70">
        <v>1</v>
      </c>
      <c r="AB219" s="70"/>
      <c r="AC219" s="70"/>
      <c r="AD219" s="64"/>
      <c r="AE219" s="64"/>
      <c r="AF219" s="64" t="str">
        <f>C219</f>
        <v>Zuidkade 16</v>
      </c>
      <c r="AG219" s="70">
        <v>0</v>
      </c>
    </row>
    <row r="220" spans="1:36" s="64" customFormat="1" x14ac:dyDescent="0.2">
      <c r="A220" s="69"/>
      <c r="B220" s="70" t="str">
        <f>'N207 50km'!A211</f>
        <v>Z16_B</v>
      </c>
      <c r="C220" s="70" t="str">
        <f>'N207 50km'!B211</f>
        <v>Zuidkade 16</v>
      </c>
      <c r="D220" s="70" t="str" cm="1">
        <f t="array" ref="D220:E220">_xlfn.TEXTSPLIT(C220," ")</f>
        <v>Zuidkade</v>
      </c>
      <c r="E220" s="70" t="str">
        <v>16</v>
      </c>
      <c r="F220" s="70"/>
      <c r="G220" s="70"/>
      <c r="H220" s="70" t="str">
        <f>VLOOKUP(C220,'ICT gegevens'!$A$6:$B$186,2,TRUE)</f>
        <v>2741JJ</v>
      </c>
      <c r="I220" s="70" t="s">
        <v>29</v>
      </c>
      <c r="J220" s="70" t="str">
        <f>VLOOKUP(C220,'ICT gegevens'!$A$6:$F$186,6,TRUE)</f>
        <v>WDV01F1349</v>
      </c>
      <c r="K220" s="70" t="s">
        <v>30</v>
      </c>
      <c r="L220" s="69">
        <f>VLOOKUP(C220,'ICT gegevens'!$A$6:$G$187,7,FALSE)</f>
        <v>2003</v>
      </c>
      <c r="M220" s="70"/>
      <c r="N220" s="70" t="str">
        <f>VLOOKUP(C220,'ICT gegevens'!$A$6:$E$186,5,TRUE)</f>
        <v>Wonen met bedrijvigheid</v>
      </c>
      <c r="Q220" s="69">
        <f>'N207 50km'!C211</f>
        <v>4.5</v>
      </c>
      <c r="R220" s="69">
        <f>IF('N207'!D211="--",6,'N207'!D211)</f>
        <v>59.4</v>
      </c>
      <c r="S220" s="69">
        <f t="shared" si="6"/>
        <v>59</v>
      </c>
      <c r="T220" s="69">
        <f t="shared" si="7"/>
        <v>5</v>
      </c>
      <c r="U220" s="69">
        <f>'overzicht alle wegen'!L212</f>
        <v>54</v>
      </c>
      <c r="V220" s="69"/>
      <c r="X220" s="70"/>
      <c r="Y220" s="70"/>
      <c r="Z220" s="70"/>
      <c r="AA220" s="70"/>
      <c r="AB220" s="70"/>
      <c r="AC220" s="70"/>
      <c r="AG220" s="70"/>
      <c r="AH220" s="32"/>
      <c r="AI220" s="32"/>
      <c r="AJ220" s="32"/>
    </row>
    <row r="221" spans="1:36" s="64" customFormat="1" x14ac:dyDescent="0.2">
      <c r="A221" s="69"/>
      <c r="B221" s="70" t="str">
        <f>'N207 50km'!A212</f>
        <v>Z16_A</v>
      </c>
      <c r="C221" s="70" t="str">
        <f>'N207 50km'!B212</f>
        <v>Zuidkade 16</v>
      </c>
      <c r="D221" s="70" t="str" cm="1">
        <f t="array" ref="D221:E221">_xlfn.TEXTSPLIT(C221," ")</f>
        <v>Zuidkade</v>
      </c>
      <c r="E221" s="70" t="str">
        <v>16</v>
      </c>
      <c r="F221" s="70"/>
      <c r="G221" s="70"/>
      <c r="H221" s="70" t="str">
        <f>VLOOKUP(C221,'ICT gegevens'!$A$6:$B$186,2,TRUE)</f>
        <v>2741JJ</v>
      </c>
      <c r="I221" s="70" t="s">
        <v>29</v>
      </c>
      <c r="J221" s="70" t="str">
        <f>VLOOKUP(C221,'ICT gegevens'!$A$6:$F$186,6,TRUE)</f>
        <v>WDV01F1349</v>
      </c>
      <c r="K221" s="70" t="s">
        <v>30</v>
      </c>
      <c r="L221" s="69">
        <f>VLOOKUP(C221,'ICT gegevens'!$A$6:$G$187,7,FALSE)</f>
        <v>2003</v>
      </c>
      <c r="M221" s="70"/>
      <c r="N221" s="70" t="str">
        <f>VLOOKUP(C221,'ICT gegevens'!$A$6:$E$186,5,TRUE)</f>
        <v>Wonen met bedrijvigheid</v>
      </c>
      <c r="Q221" s="69">
        <f>'N207 50km'!C212</f>
        <v>1.5</v>
      </c>
      <c r="R221" s="69">
        <f>IF('N207'!D212="--",6,'N207'!D212)</f>
        <v>58.2</v>
      </c>
      <c r="S221" s="69">
        <f t="shared" si="6"/>
        <v>58</v>
      </c>
      <c r="T221" s="69">
        <f t="shared" si="7"/>
        <v>5</v>
      </c>
      <c r="U221" s="69">
        <f>'overzicht alle wegen'!L213</f>
        <v>53</v>
      </c>
      <c r="V221" s="69"/>
      <c r="X221" s="70"/>
      <c r="Y221" s="70"/>
      <c r="Z221" s="70"/>
      <c r="AA221" s="70"/>
      <c r="AB221" s="70"/>
      <c r="AC221" s="70"/>
      <c r="AG221" s="70"/>
      <c r="AH221" s="32"/>
      <c r="AI221" s="32"/>
      <c r="AJ221" s="32"/>
    </row>
    <row r="222" spans="1:36" s="104" customFormat="1" x14ac:dyDescent="0.2">
      <c r="A222" s="93">
        <v>89</v>
      </c>
      <c r="B222" s="94" t="str">
        <f>'N207 50km'!A221</f>
        <v>Z158_B</v>
      </c>
      <c r="C222" s="94" t="str">
        <f>'N207 50km'!B221</f>
        <v>Zuidkade 158</v>
      </c>
      <c r="D222" s="94" t="str" cm="1">
        <f t="array" ref="D222:E222">_xlfn.TEXTSPLIT(C222," ")</f>
        <v>Zuidkade</v>
      </c>
      <c r="E222" s="94" t="str">
        <v>158</v>
      </c>
      <c r="F222" s="94"/>
      <c r="G222" s="94"/>
      <c r="H222" s="94" t="str">
        <f>VLOOKUP(C222,'ICT gegevens'!$A$6:$B$186,2,TRUE)</f>
        <v>2741JJ</v>
      </c>
      <c r="I222" s="94" t="s">
        <v>29</v>
      </c>
      <c r="J222" s="94" t="str">
        <f>VLOOKUP(C222,'ICT gegevens'!$A$6:$F$186,6,TRUE)</f>
        <v>WDV01F1349</v>
      </c>
      <c r="K222" s="94" t="s">
        <v>30</v>
      </c>
      <c r="L222" s="93">
        <f>VLOOKUP(C222,'ICT gegevens'!$A$6:$G$187,7,FALSE)</f>
        <v>1994</v>
      </c>
      <c r="M222" s="94" t="s">
        <v>31</v>
      </c>
      <c r="N222" s="94" t="str">
        <f>VLOOKUP(C222,'ICT gegevens'!$A$6:$E$186,5,TRUE)</f>
        <v>Wonen met bedrijvigheid</v>
      </c>
      <c r="Q222" s="93">
        <f>'N207 50km'!C221</f>
        <v>4.5</v>
      </c>
      <c r="R222" s="93">
        <f>IF('N207'!D221="--",6,'N207'!D221)</f>
        <v>58.1</v>
      </c>
      <c r="S222" s="93">
        <f t="shared" si="6"/>
        <v>58</v>
      </c>
      <c r="T222" s="93">
        <f t="shared" si="7"/>
        <v>2</v>
      </c>
      <c r="U222" s="93">
        <f>'overzicht alle wegen'!L222</f>
        <v>56</v>
      </c>
      <c r="V222" s="93">
        <v>56</v>
      </c>
      <c r="X222" s="94"/>
      <c r="Y222" s="94"/>
      <c r="Z222" s="94"/>
      <c r="AA222" s="94">
        <v>1</v>
      </c>
      <c r="AB222" s="94"/>
      <c r="AC222" s="94"/>
      <c r="AF222" s="104" t="s">
        <v>40</v>
      </c>
      <c r="AG222" s="94">
        <v>0</v>
      </c>
      <c r="AH222" s="32"/>
      <c r="AI222" s="32"/>
      <c r="AJ222" s="32"/>
    </row>
    <row r="223" spans="1:36" s="104" customFormat="1" x14ac:dyDescent="0.2">
      <c r="A223" s="93"/>
      <c r="B223" s="94" t="str">
        <f>'N207 50km'!A222</f>
        <v>Z158_A</v>
      </c>
      <c r="C223" s="94" t="str">
        <f>'N207 50km'!B222</f>
        <v>Zuidkade 158</v>
      </c>
      <c r="D223" s="94" t="str" cm="1">
        <f t="array" ref="D223:E223">_xlfn.TEXTSPLIT(C223," ")</f>
        <v>Zuidkade</v>
      </c>
      <c r="E223" s="94" t="str">
        <v>158</v>
      </c>
      <c r="F223" s="94"/>
      <c r="G223" s="94"/>
      <c r="H223" s="94" t="str">
        <f>VLOOKUP(C223,'ICT gegevens'!$A$6:$B$186,2,TRUE)</f>
        <v>2741JJ</v>
      </c>
      <c r="I223" s="94" t="s">
        <v>29</v>
      </c>
      <c r="J223" s="94" t="str">
        <f>VLOOKUP(C223,'ICT gegevens'!$A$6:$F$186,6,TRUE)</f>
        <v>WDV01F1349</v>
      </c>
      <c r="K223" s="94" t="s">
        <v>30</v>
      </c>
      <c r="L223" s="93">
        <f>VLOOKUP(C223,'ICT gegevens'!$A$6:$G$187,7,FALSE)</f>
        <v>1994</v>
      </c>
      <c r="M223" s="94"/>
      <c r="N223" s="94" t="str">
        <f>VLOOKUP(C223,'ICT gegevens'!$A$6:$E$186,5,TRUE)</f>
        <v>Wonen met bedrijvigheid</v>
      </c>
      <c r="Q223" s="93">
        <f>'N207 50km'!C222</f>
        <v>1.5</v>
      </c>
      <c r="R223" s="93">
        <f>IF('N207'!D222="--",6,'N207'!D222)</f>
        <v>56.8</v>
      </c>
      <c r="S223" s="93">
        <f t="shared" si="6"/>
        <v>57</v>
      </c>
      <c r="T223" s="93">
        <f t="shared" si="7"/>
        <v>4</v>
      </c>
      <c r="U223" s="93">
        <f>'overzicht alle wegen'!L223</f>
        <v>53</v>
      </c>
      <c r="V223" s="93"/>
      <c r="X223" s="94"/>
      <c r="Y223" s="94"/>
      <c r="Z223" s="94"/>
      <c r="AA223" s="94"/>
      <c r="AB223" s="94"/>
      <c r="AC223" s="94"/>
      <c r="AG223" s="94"/>
      <c r="AH223" s="32"/>
      <c r="AI223" s="32"/>
      <c r="AJ223" s="32"/>
    </row>
    <row r="224" spans="1:36" s="32" customFormat="1" x14ac:dyDescent="0.2">
      <c r="A224" s="31">
        <v>90</v>
      </c>
      <c r="B224" s="95" t="str">
        <f>'N207 50km'!A223</f>
        <v>Z155_B</v>
      </c>
      <c r="C224" s="95" t="str">
        <f>'N207 50km'!B223</f>
        <v>Zuidkade 155</v>
      </c>
      <c r="D224" s="95" t="str" cm="1">
        <f t="array" ref="D224:E224">_xlfn.TEXTSPLIT(C224," ")</f>
        <v>Zuidkade</v>
      </c>
      <c r="E224" s="95" t="str">
        <v>155</v>
      </c>
      <c r="F224" s="95"/>
      <c r="G224" s="95"/>
      <c r="H224" s="95" t="str">
        <f>VLOOKUP(C224,'ICT gegevens'!$A$6:$B$186,2,TRUE)</f>
        <v>2741JJ</v>
      </c>
      <c r="I224" s="95" t="s">
        <v>29</v>
      </c>
      <c r="J224" s="95" t="str">
        <f>VLOOKUP(C224,'ICT gegevens'!$A$6:$F$186,6,TRUE)</f>
        <v>WDV01F2044</v>
      </c>
      <c r="K224" s="95" t="s">
        <v>30</v>
      </c>
      <c r="L224" s="31">
        <f>VLOOKUP(C224,'ICT gegevens'!$A$6:$G$187,7,FALSE)</f>
        <v>1899</v>
      </c>
      <c r="M224" s="95"/>
      <c r="N224" s="95" t="str">
        <f>VLOOKUP(C224,'ICT gegevens'!$A$6:$E$186,5,TRUE)</f>
        <v>Wonen</v>
      </c>
      <c r="Q224" s="31">
        <f>'N207 50km'!C223</f>
        <v>4.5</v>
      </c>
      <c r="R224" s="31">
        <f>IF('N207'!D223="--",6,'N207'!D223)</f>
        <v>58.2</v>
      </c>
      <c r="S224" s="31">
        <f t="shared" si="6"/>
        <v>58</v>
      </c>
      <c r="T224" s="31">
        <f t="shared" si="7"/>
        <v>2</v>
      </c>
      <c r="U224" s="31">
        <f>'overzicht alle wegen'!L224</f>
        <v>56</v>
      </c>
      <c r="V224" s="31">
        <v>56</v>
      </c>
      <c r="X224" s="95">
        <v>1</v>
      </c>
      <c r="Y224" s="95"/>
      <c r="Z224" s="95"/>
      <c r="AA224" s="95"/>
      <c r="AB224" s="95"/>
      <c r="AC224" s="95"/>
      <c r="AG224" s="95">
        <v>0</v>
      </c>
    </row>
    <row r="225" spans="1:36" s="32" customFormat="1" x14ac:dyDescent="0.2">
      <c r="A225" s="31"/>
      <c r="B225" s="95" t="str">
        <f>'N207 50km'!A224</f>
        <v>Z155_A</v>
      </c>
      <c r="C225" s="95" t="str">
        <f>'N207 50km'!B224</f>
        <v>Zuidkade 155</v>
      </c>
      <c r="D225" s="95" t="str" cm="1">
        <f t="array" ref="D225:E225">_xlfn.TEXTSPLIT(C225," ")</f>
        <v>Zuidkade</v>
      </c>
      <c r="E225" s="95" t="str">
        <v>155</v>
      </c>
      <c r="F225" s="95"/>
      <c r="G225" s="95"/>
      <c r="H225" s="95" t="str">
        <f>VLOOKUP(C225,'ICT gegevens'!$A$6:$B$186,2,TRUE)</f>
        <v>2741JJ</v>
      </c>
      <c r="I225" s="95" t="s">
        <v>29</v>
      </c>
      <c r="J225" s="95" t="str">
        <f>VLOOKUP(C225,'ICT gegevens'!$A$6:$F$186,6,TRUE)</f>
        <v>WDV01F2044</v>
      </c>
      <c r="K225" s="95" t="s">
        <v>30</v>
      </c>
      <c r="L225" s="31">
        <f>VLOOKUP(C225,'ICT gegevens'!$A$6:$G$187,7,FALSE)</f>
        <v>1899</v>
      </c>
      <c r="M225" s="95"/>
      <c r="N225" s="95" t="str">
        <f>VLOOKUP(C225,'ICT gegevens'!$A$6:$E$186,5,TRUE)</f>
        <v>Wonen</v>
      </c>
      <c r="Q225" s="31">
        <f>'N207 50km'!C224</f>
        <v>1.5</v>
      </c>
      <c r="R225" s="31">
        <f>IF('N207'!D224="--",6,'N207'!D224)</f>
        <v>56.9</v>
      </c>
      <c r="S225" s="31">
        <f t="shared" si="6"/>
        <v>57</v>
      </c>
      <c r="T225" s="31">
        <f t="shared" si="7"/>
        <v>4</v>
      </c>
      <c r="U225" s="31">
        <f>'overzicht alle wegen'!L225</f>
        <v>53</v>
      </c>
      <c r="V225" s="31"/>
      <c r="X225" s="95"/>
      <c r="Y225" s="95"/>
      <c r="Z225" s="95"/>
      <c r="AA225" s="95"/>
      <c r="AB225" s="95"/>
      <c r="AC225" s="95"/>
      <c r="AG225" s="95"/>
    </row>
    <row r="226" spans="1:36" s="96" customFormat="1" x14ac:dyDescent="0.2">
      <c r="A226" s="69">
        <v>91</v>
      </c>
      <c r="B226" s="70" t="str">
        <f>'N207 50km'!A225</f>
        <v>Z144_C</v>
      </c>
      <c r="C226" s="70" t="str">
        <f>'N207 50km'!B225</f>
        <v>Zuidkade 144 bov garage</v>
      </c>
      <c r="D226" s="70" t="str" cm="1">
        <f t="array" ref="D226:G226">_xlfn.TEXTSPLIT(C226," ")</f>
        <v>Zuidkade</v>
      </c>
      <c r="E226" s="70" t="str">
        <v>144</v>
      </c>
      <c r="F226" s="70" t="str">
        <v>bov</v>
      </c>
      <c r="G226" s="70" t="str">
        <v>garage</v>
      </c>
      <c r="H226" s="70" t="str">
        <f>VLOOKUP(C226,'ICT gegevens'!$A$6:$B$186,2,TRUE)</f>
        <v>2741JH</v>
      </c>
      <c r="I226" s="70" t="s">
        <v>29</v>
      </c>
      <c r="J226" s="70" t="str">
        <f>VLOOKUP(C226,'ICT gegevens'!$A$6:$F$186,6,TRUE)</f>
        <v>WDV01F2322</v>
      </c>
      <c r="K226" s="70" t="s">
        <v>30</v>
      </c>
      <c r="L226" s="69">
        <f>VLOOKUP(C226,'ICT gegevens'!$A$6:$G$186,7,TRUE)</f>
        <v>1986</v>
      </c>
      <c r="M226" s="70" t="s">
        <v>34</v>
      </c>
      <c r="N226" s="70" t="str">
        <f>VLOOKUP(C226,'ICT gegevens'!$A$6:$E$186,5,TRUE)</f>
        <v>Wonen</v>
      </c>
      <c r="Q226" s="69">
        <f>'N207 50km'!C225</f>
        <v>7.5</v>
      </c>
      <c r="R226" s="69">
        <f>IF('N207'!D225="--",6,'N207'!D225)</f>
        <v>58.3</v>
      </c>
      <c r="S226" s="69">
        <f t="shared" si="6"/>
        <v>58</v>
      </c>
      <c r="T226" s="69">
        <f t="shared" si="7"/>
        <v>2</v>
      </c>
      <c r="U226" s="69">
        <f>'overzicht alle wegen'!L226</f>
        <v>56</v>
      </c>
      <c r="V226" s="69">
        <v>56</v>
      </c>
      <c r="X226" s="70">
        <v>1</v>
      </c>
      <c r="Y226" s="70"/>
      <c r="Z226" s="70"/>
      <c r="AA226" s="70"/>
      <c r="AB226" s="70"/>
      <c r="AC226" s="70"/>
      <c r="AD226" s="96">
        <v>1</v>
      </c>
      <c r="AF226" s="96" t="str">
        <f>C228</f>
        <v>Zuidkade 144 bov garage</v>
      </c>
      <c r="AG226" s="70">
        <v>0</v>
      </c>
      <c r="AH226" s="32"/>
      <c r="AI226" s="32"/>
      <c r="AJ226" s="32"/>
    </row>
    <row r="227" spans="1:36" s="96" customFormat="1" x14ac:dyDescent="0.2">
      <c r="A227" s="69"/>
      <c r="B227" s="70" t="str">
        <f>'N207 50km'!A227</f>
        <v>Z144_B</v>
      </c>
      <c r="C227" s="70" t="str">
        <f>'N207 50km'!B227</f>
        <v>Zuidkade 144</v>
      </c>
      <c r="D227" s="70" t="str" cm="1">
        <f t="array" ref="D227:E227">_xlfn.TEXTSPLIT(C227," ")</f>
        <v>Zuidkade</v>
      </c>
      <c r="E227" s="70" t="str">
        <v>144</v>
      </c>
      <c r="F227" s="70"/>
      <c r="G227" s="70"/>
      <c r="H227" s="70" t="str">
        <f>VLOOKUP(C227,'ICT gegevens'!$A$6:$B$186,2,TRUE)</f>
        <v>2741JH</v>
      </c>
      <c r="I227" s="70" t="s">
        <v>29</v>
      </c>
      <c r="J227" s="70" t="str">
        <f>VLOOKUP(C227,'ICT gegevens'!$A$6:$F$186,6,TRUE)</f>
        <v>WDV01F2322</v>
      </c>
      <c r="K227" s="70" t="s">
        <v>30</v>
      </c>
      <c r="L227" s="69">
        <f>VLOOKUP(C227,'ICT gegevens'!$A$6:$G$186,7,TRUE)</f>
        <v>1986</v>
      </c>
      <c r="M227" s="70"/>
      <c r="N227" s="70" t="str">
        <f>VLOOKUP(C227,'ICT gegevens'!$A$6:$E$186,5,TRUE)</f>
        <v>Wonen</v>
      </c>
      <c r="Q227" s="69">
        <f>'N207 50km'!C227</f>
        <v>4.5</v>
      </c>
      <c r="R227" s="69">
        <f>IF('N207'!D227="--",6,'N207'!D227)</f>
        <v>58</v>
      </c>
      <c r="S227" s="69">
        <f t="shared" si="6"/>
        <v>58</v>
      </c>
      <c r="T227" s="69">
        <f t="shared" si="7"/>
        <v>2</v>
      </c>
      <c r="U227" s="69">
        <f>'overzicht alle wegen'!L228</f>
        <v>56</v>
      </c>
      <c r="V227" s="69"/>
      <c r="X227" s="70"/>
      <c r="Y227" s="70"/>
      <c r="Z227" s="70"/>
      <c r="AA227" s="70"/>
      <c r="AB227" s="70"/>
      <c r="AC227" s="70"/>
      <c r="AG227" s="70"/>
      <c r="AH227" s="32"/>
      <c r="AI227" s="32"/>
      <c r="AJ227" s="32"/>
    </row>
    <row r="228" spans="1:36" s="96" customFormat="1" x14ac:dyDescent="0.2">
      <c r="A228" s="69"/>
      <c r="B228" s="70" t="str">
        <f>'N207 50km'!A226</f>
        <v>Z144_B</v>
      </c>
      <c r="C228" s="70" t="str">
        <f>'N207 50km'!B226</f>
        <v>Zuidkade 144 bov garage</v>
      </c>
      <c r="D228" s="70" t="str" cm="1">
        <f t="array" ref="D228:G228">_xlfn.TEXTSPLIT(C228," ")</f>
        <v>Zuidkade</v>
      </c>
      <c r="E228" s="70" t="str">
        <v>144</v>
      </c>
      <c r="F228" s="70" t="str">
        <v>bov</v>
      </c>
      <c r="G228" s="70" t="str">
        <v>garage</v>
      </c>
      <c r="H228" s="70" t="str">
        <f>VLOOKUP(C228,'ICT gegevens'!$A$6:$B$186,2,TRUE)</f>
        <v>2741JH</v>
      </c>
      <c r="I228" s="70" t="s">
        <v>29</v>
      </c>
      <c r="J228" s="70" t="str">
        <f>VLOOKUP(C228,'ICT gegevens'!$A$6:$F$186,6,TRUE)</f>
        <v>WDV01F2322</v>
      </c>
      <c r="K228" s="70" t="s">
        <v>30</v>
      </c>
      <c r="L228" s="69">
        <f>VLOOKUP(C228,'ICT gegevens'!$A$6:$G$186,7,TRUE)</f>
        <v>1986</v>
      </c>
      <c r="M228" s="70"/>
      <c r="N228" s="70" t="str">
        <f>VLOOKUP(C228,'ICT gegevens'!$A$6:$E$186,5,TRUE)</f>
        <v>Wonen</v>
      </c>
      <c r="Q228" s="69">
        <f>'N207 50km'!C226</f>
        <v>4.5</v>
      </c>
      <c r="R228" s="69">
        <f>IF('N207'!D226="--",6,'N207'!D226)</f>
        <v>57.6</v>
      </c>
      <c r="S228" s="69">
        <f t="shared" si="6"/>
        <v>58</v>
      </c>
      <c r="T228" s="69">
        <f t="shared" si="7"/>
        <v>2</v>
      </c>
      <c r="U228" s="69">
        <f>'overzicht alle wegen'!L227</f>
        <v>56</v>
      </c>
      <c r="V228" s="69"/>
      <c r="X228" s="70"/>
      <c r="Y228" s="70"/>
      <c r="Z228" s="70"/>
      <c r="AA228" s="70"/>
      <c r="AB228" s="70"/>
      <c r="AC228" s="70"/>
      <c r="AG228" s="70"/>
      <c r="AH228" s="32"/>
      <c r="AI228" s="32"/>
      <c r="AJ228" s="32"/>
    </row>
    <row r="229" spans="1:36" s="96" customFormat="1" x14ac:dyDescent="0.2">
      <c r="A229" s="69"/>
      <c r="B229" s="70" t="str">
        <f>'N207 50km'!A229</f>
        <v>Z144_A</v>
      </c>
      <c r="C229" s="70" t="str">
        <f>'N207 50km'!B229</f>
        <v>Zuidkade 144</v>
      </c>
      <c r="D229" s="70" t="str" cm="1">
        <f t="array" ref="D229:E229">_xlfn.TEXTSPLIT(C229," ")</f>
        <v>Zuidkade</v>
      </c>
      <c r="E229" s="70" t="str">
        <v>144</v>
      </c>
      <c r="F229" s="70"/>
      <c r="G229" s="70"/>
      <c r="H229" s="70" t="str">
        <f>VLOOKUP(C229,'ICT gegevens'!$A$6:$B$186,2,TRUE)</f>
        <v>2741JH</v>
      </c>
      <c r="I229" s="70" t="s">
        <v>29</v>
      </c>
      <c r="J229" s="70" t="str">
        <f>VLOOKUP(C229,'ICT gegevens'!$A$6:$F$186,6,TRUE)</f>
        <v>WDV01F2322</v>
      </c>
      <c r="K229" s="70" t="s">
        <v>30</v>
      </c>
      <c r="L229" s="69">
        <f>VLOOKUP(C229,'ICT gegevens'!$A$6:$G$186,7,TRUE)</f>
        <v>1986</v>
      </c>
      <c r="M229" s="70"/>
      <c r="N229" s="70" t="str">
        <f>VLOOKUP(C229,'ICT gegevens'!$A$6:$E$186,5,TRUE)</f>
        <v>Wonen</v>
      </c>
      <c r="Q229" s="69">
        <f>'N207 50km'!C229</f>
        <v>1.5</v>
      </c>
      <c r="R229" s="69">
        <f>IF('N207'!D229="--",6,'N207'!D229)</f>
        <v>56.8</v>
      </c>
      <c r="S229" s="69">
        <f t="shared" si="6"/>
        <v>57</v>
      </c>
      <c r="T229" s="69">
        <f t="shared" si="7"/>
        <v>4</v>
      </c>
      <c r="U229" s="69">
        <f>'overzicht alle wegen'!L230</f>
        <v>53</v>
      </c>
      <c r="V229" s="69"/>
      <c r="X229" s="70"/>
      <c r="Y229" s="70"/>
      <c r="Z229" s="70"/>
      <c r="AA229" s="70"/>
      <c r="AB229" s="70"/>
      <c r="AC229" s="70"/>
      <c r="AG229" s="70"/>
      <c r="AH229" s="32"/>
      <c r="AI229" s="32"/>
      <c r="AJ229" s="32"/>
    </row>
    <row r="230" spans="1:36" s="96" customFormat="1" x14ac:dyDescent="0.2">
      <c r="A230" s="69"/>
      <c r="B230" s="70" t="str">
        <f>'N207 50km'!A228</f>
        <v>Z144_A</v>
      </c>
      <c r="C230" s="70" t="str">
        <f>'N207 50km'!B228</f>
        <v>Zuidkade 144 bov garage</v>
      </c>
      <c r="D230" s="70" t="str" cm="1">
        <f t="array" ref="D230:G230">_xlfn.TEXTSPLIT(C230," ")</f>
        <v>Zuidkade</v>
      </c>
      <c r="E230" s="70" t="str">
        <v>144</v>
      </c>
      <c r="F230" s="70" t="str">
        <v>bov</v>
      </c>
      <c r="G230" s="70" t="str">
        <v>garage</v>
      </c>
      <c r="H230" s="70" t="str">
        <f>VLOOKUP(C230,'ICT gegevens'!$A$6:$B$186,2,TRUE)</f>
        <v>2741JH</v>
      </c>
      <c r="I230" s="70" t="s">
        <v>29</v>
      </c>
      <c r="J230" s="70" t="str">
        <f>VLOOKUP(C230,'ICT gegevens'!$A$6:$F$186,6,TRUE)</f>
        <v>WDV01F2322</v>
      </c>
      <c r="K230" s="70" t="s">
        <v>30</v>
      </c>
      <c r="L230" s="69">
        <f>VLOOKUP(C230,'ICT gegevens'!$A$6:$G$186,7,TRUE)</f>
        <v>1986</v>
      </c>
      <c r="M230" s="70"/>
      <c r="N230" s="70" t="str">
        <f>VLOOKUP(C230,'ICT gegevens'!$A$6:$E$186,5,TRUE)</f>
        <v>Wonen</v>
      </c>
      <c r="Q230" s="69">
        <f>'N207 50km'!C228</f>
        <v>1.5</v>
      </c>
      <c r="R230" s="69">
        <f>IF('N207'!D228="--",6,'N207'!D228)</f>
        <v>56.4</v>
      </c>
      <c r="S230" s="69">
        <f t="shared" si="6"/>
        <v>56</v>
      </c>
      <c r="T230" s="69">
        <f t="shared" si="7"/>
        <v>3</v>
      </c>
      <c r="U230" s="69">
        <f>'overzicht alle wegen'!L229</f>
        <v>53</v>
      </c>
      <c r="V230" s="69"/>
      <c r="X230" s="70"/>
      <c r="Y230" s="70"/>
      <c r="Z230" s="70"/>
      <c r="AA230" s="70"/>
      <c r="AB230" s="70"/>
      <c r="AC230" s="70"/>
      <c r="AG230" s="70"/>
      <c r="AH230" s="32"/>
      <c r="AI230" s="32"/>
      <c r="AJ230" s="32"/>
    </row>
    <row r="231" spans="1:36" s="104" customFormat="1" x14ac:dyDescent="0.2">
      <c r="A231" s="93">
        <v>92</v>
      </c>
      <c r="B231" s="94" t="str">
        <f>'N207 50km'!A230</f>
        <v>Z143_C</v>
      </c>
      <c r="C231" s="94" t="str">
        <f>'N207 50km'!B230</f>
        <v>Zuidkade 143 zijgevel</v>
      </c>
      <c r="D231" s="94" t="str" cm="1">
        <f t="array" ref="D231:F231">_xlfn.TEXTSPLIT(C231," ")</f>
        <v>Zuidkade</v>
      </c>
      <c r="E231" s="94" t="str">
        <v>143</v>
      </c>
      <c r="F231" s="94" t="str">
        <v>zijgevel</v>
      </c>
      <c r="G231" s="94"/>
      <c r="H231" s="94" t="str">
        <f>VLOOKUP(C231,'ICT gegevens'!$A$6:$B$186,2,TRUE)</f>
        <v>2741JH</v>
      </c>
      <c r="I231" s="94" t="s">
        <v>29</v>
      </c>
      <c r="J231" s="94" t="str">
        <f>VLOOKUP(C231,'ICT gegevens'!$A$6:$F$186,6,TRUE)</f>
        <v>WDV01F2321</v>
      </c>
      <c r="K231" s="94" t="s">
        <v>30</v>
      </c>
      <c r="L231" s="93">
        <f>VLOOKUP(C231,'ICT gegevens'!$A$6:$G$186,7,TRUE)</f>
        <v>1986</v>
      </c>
      <c r="M231" s="94" t="s">
        <v>34</v>
      </c>
      <c r="N231" s="94" t="str">
        <f>VLOOKUP(C231,'ICT gegevens'!$A$6:$E$186,5,TRUE)</f>
        <v>Wonen</v>
      </c>
      <c r="Q231" s="93">
        <f>'N207 50km'!C230</f>
        <v>7.5</v>
      </c>
      <c r="R231" s="93">
        <f>IF('N207'!D230="--",6,'N207'!D230)</f>
        <v>56.5</v>
      </c>
      <c r="S231" s="93">
        <f t="shared" si="6"/>
        <v>56</v>
      </c>
      <c r="T231" s="93">
        <f t="shared" si="7"/>
        <v>3</v>
      </c>
      <c r="U231" s="93">
        <f>'overzicht alle wegen'!L231</f>
        <v>53</v>
      </c>
      <c r="V231" s="93">
        <v>56</v>
      </c>
      <c r="X231" s="94">
        <v>1</v>
      </c>
      <c r="Y231" s="94"/>
      <c r="Z231" s="94"/>
      <c r="AA231" s="94"/>
      <c r="AB231" s="94"/>
      <c r="AC231" s="94"/>
      <c r="AD231" s="104">
        <v>1</v>
      </c>
      <c r="AF231" s="104" t="str">
        <f>C233</f>
        <v>Zuidkade 143 zijgevel</v>
      </c>
      <c r="AG231" s="94">
        <v>0</v>
      </c>
      <c r="AH231" s="32"/>
      <c r="AI231" s="32"/>
      <c r="AJ231" s="32"/>
    </row>
    <row r="232" spans="1:36" s="104" customFormat="1" x14ac:dyDescent="0.2">
      <c r="A232" s="93"/>
      <c r="B232" s="94" t="str">
        <f>'N207 50km'!A232</f>
        <v>Z143_B</v>
      </c>
      <c r="C232" s="94" t="str">
        <f>'N207 50km'!B232</f>
        <v>Zuidkade 143</v>
      </c>
      <c r="D232" s="94" t="str" cm="1">
        <f t="array" ref="D232:E232">_xlfn.TEXTSPLIT(C232," ")</f>
        <v>Zuidkade</v>
      </c>
      <c r="E232" s="94" t="str">
        <v>143</v>
      </c>
      <c r="F232" s="94"/>
      <c r="G232" s="94"/>
      <c r="H232" s="94" t="str">
        <f>VLOOKUP(C232,'ICT gegevens'!$A$6:$B$186,2,TRUE)</f>
        <v>2741JH</v>
      </c>
      <c r="I232" s="94" t="s">
        <v>29</v>
      </c>
      <c r="J232" s="94" t="str">
        <f>VLOOKUP(C232,'ICT gegevens'!$A$6:$F$186,6,TRUE)</f>
        <v>WDV01F2321</v>
      </c>
      <c r="K232" s="94" t="s">
        <v>30</v>
      </c>
      <c r="L232" s="93">
        <f>VLOOKUP(C232,'ICT gegevens'!$A$6:$G$186,7,TRUE)</f>
        <v>1986</v>
      </c>
      <c r="M232" s="94"/>
      <c r="N232" s="94" t="str">
        <f>VLOOKUP(C232,'ICT gegevens'!$A$6:$E$186,5,TRUE)</f>
        <v>Wonen</v>
      </c>
      <c r="Q232" s="93">
        <f>'N207 50km'!C232</f>
        <v>4.5</v>
      </c>
      <c r="R232" s="93">
        <f>IF('N207'!D232="--",6,'N207'!D232)</f>
        <v>58</v>
      </c>
      <c r="S232" s="93">
        <f t="shared" si="6"/>
        <v>58</v>
      </c>
      <c r="T232" s="93">
        <f t="shared" si="7"/>
        <v>2</v>
      </c>
      <c r="U232" s="93">
        <f>'overzicht alle wegen'!L233</f>
        <v>56</v>
      </c>
      <c r="V232" s="93"/>
      <c r="X232" s="94"/>
      <c r="Y232" s="94"/>
      <c r="Z232" s="94"/>
      <c r="AA232" s="94"/>
      <c r="AB232" s="94"/>
      <c r="AC232" s="94"/>
      <c r="AG232" s="94"/>
      <c r="AH232" s="32"/>
      <c r="AI232" s="32"/>
      <c r="AJ232" s="32"/>
    </row>
    <row r="233" spans="1:36" s="104" customFormat="1" x14ac:dyDescent="0.2">
      <c r="A233" s="93"/>
      <c r="B233" s="94" t="str">
        <f>'N207 50km'!A231</f>
        <v>Z143_B</v>
      </c>
      <c r="C233" s="94" t="str">
        <f>'N207 50km'!B231</f>
        <v>Zuidkade 143 zijgevel</v>
      </c>
      <c r="D233" s="94" t="str" cm="1">
        <f t="array" ref="D233:F233">_xlfn.TEXTSPLIT(C233," ")</f>
        <v>Zuidkade</v>
      </c>
      <c r="E233" s="94" t="str">
        <v>143</v>
      </c>
      <c r="F233" s="94" t="str">
        <v>zijgevel</v>
      </c>
      <c r="G233" s="94"/>
      <c r="H233" s="94" t="str">
        <f>VLOOKUP(C233,'ICT gegevens'!$A$6:$B$186,2,TRUE)</f>
        <v>2741JH</v>
      </c>
      <c r="I233" s="94" t="s">
        <v>29</v>
      </c>
      <c r="J233" s="94" t="str">
        <f>VLOOKUP(C233,'ICT gegevens'!$A$6:$F$186,6,TRUE)</f>
        <v>WDV01F2321</v>
      </c>
      <c r="K233" s="94" t="s">
        <v>30</v>
      </c>
      <c r="L233" s="93">
        <f>VLOOKUP(C233,'ICT gegevens'!$A$6:$G$186,7,TRUE)</f>
        <v>1986</v>
      </c>
      <c r="M233" s="94"/>
      <c r="N233" s="94" t="str">
        <f>VLOOKUP(C233,'ICT gegevens'!$A$6:$E$186,5,TRUE)</f>
        <v>Wonen</v>
      </c>
      <c r="Q233" s="93">
        <f>'N207 50km'!C231</f>
        <v>4.5</v>
      </c>
      <c r="R233" s="93">
        <f>IF('N207'!D231="--",6,'N207'!D231)</f>
        <v>55.7</v>
      </c>
      <c r="S233" s="93">
        <f t="shared" si="6"/>
        <v>56</v>
      </c>
      <c r="T233" s="93">
        <f t="shared" si="7"/>
        <v>3</v>
      </c>
      <c r="U233" s="93">
        <f>'overzicht alle wegen'!L232</f>
        <v>53</v>
      </c>
      <c r="V233" s="93"/>
      <c r="X233" s="94"/>
      <c r="Y233" s="94"/>
      <c r="Z233" s="94"/>
      <c r="AA233" s="94"/>
      <c r="AB233" s="94"/>
      <c r="AC233" s="94"/>
      <c r="AG233" s="94"/>
      <c r="AH233" s="32"/>
      <c r="AI233" s="32"/>
      <c r="AJ233" s="32"/>
    </row>
    <row r="234" spans="1:36" s="104" customFormat="1" x14ac:dyDescent="0.2">
      <c r="A234" s="93"/>
      <c r="B234" s="94" t="str">
        <f>'N207 50km'!A234</f>
        <v>Z143_A</v>
      </c>
      <c r="C234" s="94" t="str">
        <f>'N207 50km'!B234</f>
        <v>Zuidkade 143</v>
      </c>
      <c r="D234" s="94" t="str" cm="1">
        <f t="array" ref="D234:E234">_xlfn.TEXTSPLIT(C234," ")</f>
        <v>Zuidkade</v>
      </c>
      <c r="E234" s="94" t="str">
        <v>143</v>
      </c>
      <c r="F234" s="94"/>
      <c r="G234" s="94"/>
      <c r="H234" s="94" t="str">
        <f>VLOOKUP(C234,'ICT gegevens'!$A$6:$B$186,2,TRUE)</f>
        <v>2741JH</v>
      </c>
      <c r="I234" s="94" t="s">
        <v>29</v>
      </c>
      <c r="J234" s="94" t="str">
        <f>VLOOKUP(C234,'ICT gegevens'!$A$6:$F$186,6,TRUE)</f>
        <v>WDV01F2321</v>
      </c>
      <c r="K234" s="94" t="s">
        <v>30</v>
      </c>
      <c r="L234" s="93">
        <f>VLOOKUP(C234,'ICT gegevens'!$A$6:$G$186,7,TRUE)</f>
        <v>1986</v>
      </c>
      <c r="M234" s="94"/>
      <c r="N234" s="94" t="str">
        <f>VLOOKUP(C234,'ICT gegevens'!$A$6:$E$186,5,TRUE)</f>
        <v>Wonen</v>
      </c>
      <c r="Q234" s="93">
        <f>'N207 50km'!C234</f>
        <v>1.5</v>
      </c>
      <c r="R234" s="93">
        <f>IF('N207'!D234="--",6,'N207'!D234)</f>
        <v>56.8</v>
      </c>
      <c r="S234" s="93">
        <f t="shared" si="6"/>
        <v>57</v>
      </c>
      <c r="T234" s="93">
        <f t="shared" si="7"/>
        <v>4</v>
      </c>
      <c r="U234" s="93">
        <f>'overzicht alle wegen'!L235</f>
        <v>53</v>
      </c>
      <c r="V234" s="93"/>
      <c r="X234" s="94"/>
      <c r="Y234" s="94"/>
      <c r="Z234" s="94"/>
      <c r="AA234" s="94"/>
      <c r="AB234" s="94"/>
      <c r="AC234" s="94"/>
      <c r="AG234" s="94"/>
      <c r="AH234" s="32"/>
      <c r="AI234" s="32"/>
      <c r="AJ234" s="32"/>
    </row>
    <row r="235" spans="1:36" s="104" customFormat="1" x14ac:dyDescent="0.2">
      <c r="A235" s="93"/>
      <c r="B235" s="94" t="str">
        <f>'N207 50km'!A233</f>
        <v>Z143_A</v>
      </c>
      <c r="C235" s="94" t="str">
        <f>'N207 50km'!B233</f>
        <v>Zuidkade 143 zijgevel</v>
      </c>
      <c r="D235" s="94" t="str" cm="1">
        <f t="array" ref="D235:F235">_xlfn.TEXTSPLIT(C235," ")</f>
        <v>Zuidkade</v>
      </c>
      <c r="E235" s="94" t="str">
        <v>143</v>
      </c>
      <c r="F235" s="94" t="str">
        <v>zijgevel</v>
      </c>
      <c r="G235" s="94"/>
      <c r="H235" s="94" t="str">
        <f>VLOOKUP(C235,'ICT gegevens'!$A$6:$B$186,2,TRUE)</f>
        <v>2741JH</v>
      </c>
      <c r="I235" s="94" t="s">
        <v>29</v>
      </c>
      <c r="J235" s="94" t="str">
        <f>VLOOKUP(C235,'ICT gegevens'!$A$6:$F$186,6,TRUE)</f>
        <v>WDV01F2321</v>
      </c>
      <c r="K235" s="94" t="s">
        <v>30</v>
      </c>
      <c r="L235" s="93">
        <f>VLOOKUP(C235,'ICT gegevens'!$A$6:$G$186,7,TRUE)</f>
        <v>1986</v>
      </c>
      <c r="M235" s="94"/>
      <c r="N235" s="94" t="str">
        <f>VLOOKUP(C235,'ICT gegevens'!$A$6:$E$186,5,TRUE)</f>
        <v>Wonen</v>
      </c>
      <c r="Q235" s="93">
        <f>'N207 50km'!C233</f>
        <v>1.5</v>
      </c>
      <c r="R235" s="93">
        <f>IF('N207'!D233="--",6,'N207'!D233)</f>
        <v>54.4</v>
      </c>
      <c r="S235" s="93">
        <f t="shared" si="6"/>
        <v>54</v>
      </c>
      <c r="T235" s="93">
        <f t="shared" si="7"/>
        <v>2</v>
      </c>
      <c r="U235" s="93">
        <f>'overzicht alle wegen'!L234</f>
        <v>52</v>
      </c>
      <c r="V235" s="93"/>
      <c r="X235" s="94"/>
      <c r="Y235" s="94"/>
      <c r="Z235" s="94"/>
      <c r="AA235" s="94"/>
      <c r="AB235" s="94"/>
      <c r="AC235" s="94"/>
      <c r="AG235" s="94"/>
      <c r="AH235" s="32"/>
      <c r="AI235" s="32"/>
      <c r="AJ235" s="32"/>
    </row>
    <row r="236" spans="1:36" x14ac:dyDescent="0.2">
      <c r="A236" s="11">
        <v>93</v>
      </c>
      <c r="B236" s="12" t="str">
        <f>'N207 50km'!A235</f>
        <v>Z140_B</v>
      </c>
      <c r="C236" s="12" t="str">
        <f>'N207 50km'!B235</f>
        <v>Zuidkade 140</v>
      </c>
      <c r="D236" s="12" t="str" cm="1">
        <f t="array" ref="D236:E236">_xlfn.TEXTSPLIT(C236," ")</f>
        <v>Zuidkade</v>
      </c>
      <c r="E236" s="12" t="str">
        <v>140</v>
      </c>
      <c r="F236" s="12"/>
      <c r="G236" s="12"/>
      <c r="H236" s="12" t="str">
        <f>VLOOKUP(C236,'ICT gegevens'!$A$6:$B$186,2,TRUE)</f>
        <v>2741JH</v>
      </c>
      <c r="I236" s="12" t="s">
        <v>29</v>
      </c>
      <c r="J236" s="12" t="str">
        <f>VLOOKUP(C236,'ICT gegevens'!$A$6:$F$186,6,TRUE)</f>
        <v>WDV01F2008</v>
      </c>
      <c r="K236" s="12" t="s">
        <v>30</v>
      </c>
      <c r="L236" s="11">
        <f>VLOOKUP(C236,'ICT gegevens'!$A$6:$G$186,7,FALSE)</f>
        <v>1951</v>
      </c>
      <c r="M236" s="12"/>
      <c r="N236" s="12" t="str">
        <f>VLOOKUP(C236,'ICT gegevens'!$A$6:$E$186,5,TRUE)</f>
        <v>Wonen</v>
      </c>
      <c r="Q236" s="11">
        <f>'N207 50km'!C235</f>
        <v>4.5</v>
      </c>
      <c r="R236" s="11">
        <f>IF('N207'!D235="--",6,'N207'!D235)</f>
        <v>58</v>
      </c>
      <c r="S236" s="11">
        <f t="shared" si="6"/>
        <v>58</v>
      </c>
      <c r="T236" s="11">
        <f t="shared" si="7"/>
        <v>2</v>
      </c>
      <c r="U236" s="11">
        <f>'overzicht alle wegen'!L236</f>
        <v>56</v>
      </c>
      <c r="V236" s="11">
        <v>56</v>
      </c>
      <c r="X236" s="12">
        <v>1</v>
      </c>
      <c r="Y236" s="12"/>
      <c r="Z236" s="12"/>
      <c r="AA236" s="12"/>
      <c r="AB236" s="12"/>
      <c r="AC236" s="12"/>
      <c r="AG236" s="12">
        <v>0</v>
      </c>
    </row>
    <row r="237" spans="1:36" x14ac:dyDescent="0.2">
      <c r="A237" s="11"/>
      <c r="B237" s="12" t="str">
        <f>'N207 50km'!A236</f>
        <v>Z140_A</v>
      </c>
      <c r="C237" s="12" t="str">
        <f>'N207 50km'!B236</f>
        <v>Zuidkade 140</v>
      </c>
      <c r="D237" s="12" t="str" cm="1">
        <f t="array" ref="D237:E237">_xlfn.TEXTSPLIT(C237," ")</f>
        <v>Zuidkade</v>
      </c>
      <c r="E237" s="12" t="str">
        <v>140</v>
      </c>
      <c r="F237" s="12"/>
      <c r="G237" s="12"/>
      <c r="H237" s="12" t="str">
        <f>VLOOKUP(C237,'ICT gegevens'!$A$6:$B$186,2,TRUE)</f>
        <v>2741JH</v>
      </c>
      <c r="I237" s="12" t="s">
        <v>29</v>
      </c>
      <c r="J237" s="12" t="str">
        <f>VLOOKUP(C237,'ICT gegevens'!$A$6:$F$186,6,TRUE)</f>
        <v>WDV01F2008</v>
      </c>
      <c r="K237" s="12" t="s">
        <v>30</v>
      </c>
      <c r="L237" s="11">
        <f>VLOOKUP(C237,'ICT gegevens'!$A$6:$G$186,7,FALSE)</f>
        <v>1951</v>
      </c>
      <c r="M237" s="12"/>
      <c r="N237" s="12" t="str">
        <f>VLOOKUP(C237,'ICT gegevens'!$A$6:$E$186,5,TRUE)</f>
        <v>Wonen</v>
      </c>
      <c r="Q237" s="11">
        <f>'N207 50km'!C236</f>
        <v>1.5</v>
      </c>
      <c r="R237" s="11">
        <f>IF('N207'!D236="--",6,'N207'!D236)</f>
        <v>56.8</v>
      </c>
      <c r="S237" s="11">
        <f t="shared" si="6"/>
        <v>57</v>
      </c>
      <c r="T237" s="11">
        <f t="shared" si="7"/>
        <v>4</v>
      </c>
      <c r="U237" s="11">
        <f>'overzicht alle wegen'!L237</f>
        <v>53</v>
      </c>
      <c r="V237" s="11"/>
      <c r="X237" s="12"/>
      <c r="Y237" s="12"/>
      <c r="Z237" s="12"/>
      <c r="AA237" s="12"/>
      <c r="AB237" s="12"/>
      <c r="AC237" s="12"/>
      <c r="AG237" s="12"/>
    </row>
    <row r="238" spans="1:36" s="64" customFormat="1" x14ac:dyDescent="0.2">
      <c r="A238" s="63">
        <v>94</v>
      </c>
      <c r="B238" s="62" t="str">
        <f>'N207 50km'!A240</f>
        <v>Z138_B</v>
      </c>
      <c r="C238" s="62" t="str">
        <f>'N207 50km'!B240</f>
        <v>Zuidkade 138</v>
      </c>
      <c r="D238" s="62" t="str" cm="1">
        <f t="array" ref="D238:E238">_xlfn.TEXTSPLIT(C238," ")</f>
        <v>Zuidkade</v>
      </c>
      <c r="E238" s="62" t="str">
        <v>138</v>
      </c>
      <c r="F238" s="62"/>
      <c r="G238" s="62"/>
      <c r="H238" s="62" t="str">
        <f>VLOOKUP(C238,'ICT gegevens'!$A$6:$B$186,2,TRUE)</f>
        <v>2741JH</v>
      </c>
      <c r="I238" s="62" t="s">
        <v>29</v>
      </c>
      <c r="J238" s="62" t="str">
        <f>VLOOKUP(C238,'ICT gegevens'!$A$6:$F$186,6,TRUE)</f>
        <v>WDV01F2042</v>
      </c>
      <c r="K238" s="62" t="s">
        <v>30</v>
      </c>
      <c r="L238" s="63">
        <f>VLOOKUP(C238,'ICT gegevens'!$A$6:$G$186,7,FALSE)</f>
        <v>1951</v>
      </c>
      <c r="M238" s="62"/>
      <c r="N238" s="62" t="str">
        <f>VLOOKUP(C238,'ICT gegevens'!$A$6:$E$186,5,TRUE)</f>
        <v>Wonen</v>
      </c>
      <c r="Q238" s="63">
        <f>'N207 50km'!C240</f>
        <v>4.5</v>
      </c>
      <c r="R238" s="63">
        <f>IF('N207'!D240="--",6,'N207'!D240)</f>
        <v>58</v>
      </c>
      <c r="S238" s="63">
        <f t="shared" si="6"/>
        <v>58</v>
      </c>
      <c r="T238" s="63">
        <f t="shared" si="7"/>
        <v>2</v>
      </c>
      <c r="U238" s="63">
        <f>'overzicht alle wegen'!L241</f>
        <v>56</v>
      </c>
      <c r="V238" s="63">
        <v>56</v>
      </c>
      <c r="X238" s="62">
        <v>1</v>
      </c>
      <c r="Y238" s="62"/>
      <c r="Z238" s="62"/>
      <c r="AA238" s="62"/>
      <c r="AB238" s="62"/>
      <c r="AC238" s="62"/>
      <c r="AD238" s="62"/>
      <c r="AG238" s="62">
        <v>0</v>
      </c>
      <c r="AH238" s="32"/>
      <c r="AI238" s="32"/>
      <c r="AJ238" s="32"/>
    </row>
    <row r="239" spans="1:36" s="64" customFormat="1" x14ac:dyDescent="0.2">
      <c r="A239" s="63"/>
      <c r="B239" s="62" t="str">
        <f>'N207 50km'!A241</f>
        <v>Z138_A</v>
      </c>
      <c r="C239" s="62" t="str">
        <f>'N207 50km'!B241</f>
        <v>Zuidkade 138</v>
      </c>
      <c r="D239" s="62" t="str" cm="1">
        <f t="array" ref="D239:E239">_xlfn.TEXTSPLIT(C239," ")</f>
        <v>Zuidkade</v>
      </c>
      <c r="E239" s="62" t="str">
        <v>138</v>
      </c>
      <c r="F239" s="62"/>
      <c r="G239" s="62"/>
      <c r="H239" s="62" t="str">
        <f>VLOOKUP(C239,'ICT gegevens'!$A$6:$B$186,2,TRUE)</f>
        <v>2741JH</v>
      </c>
      <c r="I239" s="62" t="s">
        <v>29</v>
      </c>
      <c r="J239" s="62" t="str">
        <f>VLOOKUP(C239,'ICT gegevens'!$A$6:$F$186,6,TRUE)</f>
        <v>WDV01F2042</v>
      </c>
      <c r="K239" s="62" t="s">
        <v>30</v>
      </c>
      <c r="L239" s="63">
        <f>VLOOKUP(C239,'ICT gegevens'!$A$6:$G$186,7,FALSE)</f>
        <v>1951</v>
      </c>
      <c r="M239" s="62"/>
      <c r="N239" s="62" t="str">
        <f>VLOOKUP(C239,'ICT gegevens'!$A$6:$E$186,5,TRUE)</f>
        <v>Wonen</v>
      </c>
      <c r="Q239" s="63">
        <f>'N207 50km'!C241</f>
        <v>1.5</v>
      </c>
      <c r="R239" s="63">
        <f>IF('N207'!D241="--",6,'N207'!D241)</f>
        <v>56.8</v>
      </c>
      <c r="S239" s="63">
        <f t="shared" si="6"/>
        <v>57</v>
      </c>
      <c r="T239" s="63">
        <f t="shared" si="7"/>
        <v>4</v>
      </c>
      <c r="U239" s="63">
        <f>'overzicht alle wegen'!L242</f>
        <v>53</v>
      </c>
      <c r="V239" s="63"/>
      <c r="X239" s="62"/>
      <c r="Y239" s="62"/>
      <c r="Z239" s="62"/>
      <c r="AA239" s="62"/>
      <c r="AB239" s="62"/>
      <c r="AC239" s="62"/>
      <c r="AD239" s="62"/>
      <c r="AG239" s="62"/>
      <c r="AH239" s="32"/>
      <c r="AI239" s="32"/>
      <c r="AJ239" s="32"/>
    </row>
    <row r="240" spans="1:36" s="32" customFormat="1" x14ac:dyDescent="0.2">
      <c r="A240" s="31">
        <v>95</v>
      </c>
      <c r="B240" s="95" t="str">
        <f>'N207 50km'!A242</f>
        <v>Z137_B</v>
      </c>
      <c r="C240" s="95" t="str">
        <f>'N207 50km'!B242</f>
        <v>Zuidkade 137</v>
      </c>
      <c r="D240" s="95" t="str" cm="1">
        <f t="array" ref="D240:E240">_xlfn.TEXTSPLIT(C240," ")</f>
        <v>Zuidkade</v>
      </c>
      <c r="E240" s="95" t="str">
        <v>137</v>
      </c>
      <c r="F240" s="95"/>
      <c r="G240" s="95"/>
      <c r="H240" s="95" t="str">
        <f>VLOOKUP(C240,'ICT gegevens'!$A$6:$B$186,2,TRUE)</f>
        <v>2741JH</v>
      </c>
      <c r="I240" s="95" t="s">
        <v>29</v>
      </c>
      <c r="J240" s="95" t="str">
        <f>VLOOKUP(C240,'ICT gegevens'!$A$6:$F$186,6,TRUE)</f>
        <v>WDV01F2042</v>
      </c>
      <c r="K240" s="95" t="s">
        <v>30</v>
      </c>
      <c r="L240" s="31">
        <f>VLOOKUP(C240,'ICT gegevens'!$A$6:$G$186,7,FALSE)</f>
        <v>1951</v>
      </c>
      <c r="M240" s="95"/>
      <c r="N240" s="95" t="str">
        <f>VLOOKUP(C240,'ICT gegevens'!$A$6:$E$186,5,TRUE)</f>
        <v>Wonen</v>
      </c>
      <c r="Q240" s="31">
        <f>'N207 50km'!C242</f>
        <v>4.5</v>
      </c>
      <c r="R240" s="31">
        <f>IF('N207'!D242="--",6,'N207'!D242)</f>
        <v>57.9</v>
      </c>
      <c r="S240" s="31">
        <f t="shared" si="6"/>
        <v>58</v>
      </c>
      <c r="T240" s="31">
        <f t="shared" si="7"/>
        <v>2</v>
      </c>
      <c r="U240" s="31">
        <f>'overzicht alle wegen'!L243</f>
        <v>56</v>
      </c>
      <c r="V240" s="31">
        <v>56</v>
      </c>
      <c r="X240" s="95">
        <v>1</v>
      </c>
      <c r="Y240" s="95"/>
      <c r="Z240" s="95"/>
      <c r="AA240" s="95"/>
      <c r="AB240" s="95"/>
      <c r="AC240" s="95"/>
      <c r="AD240" s="95"/>
      <c r="AG240" s="95">
        <v>0</v>
      </c>
    </row>
    <row r="241" spans="1:36" s="32" customFormat="1" x14ac:dyDescent="0.2">
      <c r="A241" s="31"/>
      <c r="B241" s="95" t="str">
        <f>'N207 50km'!A243</f>
        <v>Z137_A</v>
      </c>
      <c r="C241" s="95" t="str">
        <f>'N207 50km'!B243</f>
        <v>Zuidkade 137</v>
      </c>
      <c r="D241" s="95" t="str" cm="1">
        <f t="array" ref="D241:E241">_xlfn.TEXTSPLIT(C241," ")</f>
        <v>Zuidkade</v>
      </c>
      <c r="E241" s="95" t="str">
        <v>137</v>
      </c>
      <c r="F241" s="95"/>
      <c r="G241" s="95"/>
      <c r="H241" s="95" t="str">
        <f>VLOOKUP(C241,'ICT gegevens'!$A$6:$B$186,2,TRUE)</f>
        <v>2741JH</v>
      </c>
      <c r="I241" s="95" t="s">
        <v>29</v>
      </c>
      <c r="J241" s="95" t="str">
        <f>VLOOKUP(C241,'ICT gegevens'!$A$6:$F$186,6,TRUE)</f>
        <v>WDV01F2042</v>
      </c>
      <c r="K241" s="95" t="s">
        <v>30</v>
      </c>
      <c r="L241" s="31">
        <f>VLOOKUP(C241,'ICT gegevens'!$A$6:$G$186,7,FALSE)</f>
        <v>1951</v>
      </c>
      <c r="M241" s="95"/>
      <c r="N241" s="95" t="str">
        <f>VLOOKUP(C241,'ICT gegevens'!$A$6:$E$186,5,TRUE)</f>
        <v>Wonen</v>
      </c>
      <c r="Q241" s="31">
        <f>'N207 50km'!C243</f>
        <v>1.5</v>
      </c>
      <c r="R241" s="31">
        <f>IF('N207'!D243="--",6,'N207'!D243)</f>
        <v>56.7</v>
      </c>
      <c r="S241" s="31">
        <f t="shared" si="6"/>
        <v>57</v>
      </c>
      <c r="T241" s="31">
        <f t="shared" si="7"/>
        <v>4</v>
      </c>
      <c r="U241" s="31">
        <f>'overzicht alle wegen'!L244</f>
        <v>53</v>
      </c>
      <c r="V241" s="31"/>
      <c r="X241" s="95"/>
      <c r="Y241" s="95"/>
      <c r="Z241" s="95"/>
      <c r="AA241" s="95"/>
      <c r="AB241" s="95"/>
      <c r="AC241" s="95"/>
      <c r="AG241" s="95"/>
    </row>
    <row r="242" spans="1:36" x14ac:dyDescent="0.2">
      <c r="A242" s="69">
        <v>96</v>
      </c>
      <c r="B242" s="70" t="str">
        <f>'N207 50km'!A237</f>
        <v>Z13_C</v>
      </c>
      <c r="C242" s="70" t="str">
        <f>'N207 50km'!B237</f>
        <v>Zuidkade 13</v>
      </c>
      <c r="D242" s="70" t="str" cm="1">
        <f t="array" ref="D242:E242">_xlfn.TEXTSPLIT(C242," ")</f>
        <v>Zuidkade</v>
      </c>
      <c r="E242" s="70" t="str">
        <v>13</v>
      </c>
      <c r="F242" s="70"/>
      <c r="G242" s="70"/>
      <c r="H242" s="70" t="str">
        <f>VLOOKUP(C242,'ICT gegevens'!$A$6:$B$186,2,TRUE)</f>
        <v>2741JA</v>
      </c>
      <c r="I242" s="70" t="s">
        <v>29</v>
      </c>
      <c r="J242" s="70" t="str">
        <f>VLOOKUP(C242,'ICT gegevens'!$A$6:$F$186,6,TRUE)</f>
        <v>WDV01D2890</v>
      </c>
      <c r="K242" s="70" t="s">
        <v>30</v>
      </c>
      <c r="L242" s="69">
        <f>VLOOKUP(C242,'ICT gegevens'!$A$6:$G$186,7,FALSE)</f>
        <v>1995</v>
      </c>
      <c r="M242" s="70" t="s">
        <v>34</v>
      </c>
      <c r="N242" s="70" t="str">
        <f>VLOOKUP(C242,'ICT gegevens'!$A$6:$E$186,5,TRUE)</f>
        <v>Wonen</v>
      </c>
      <c r="Q242" s="69">
        <f>'N207 50km'!C237</f>
        <v>7.5</v>
      </c>
      <c r="R242" s="69">
        <f>IF('N207'!D237="--",6,'N207'!D237)</f>
        <v>59.8</v>
      </c>
      <c r="S242" s="69">
        <f t="shared" si="6"/>
        <v>60</v>
      </c>
      <c r="T242" s="69">
        <f t="shared" si="7"/>
        <v>5</v>
      </c>
      <c r="U242" s="69">
        <f>'overzicht alle wegen'!L238</f>
        <v>55</v>
      </c>
      <c r="V242" s="69">
        <v>55</v>
      </c>
      <c r="X242" s="70">
        <v>1</v>
      </c>
      <c r="Y242" s="70"/>
      <c r="Z242" s="70"/>
      <c r="AA242" s="70"/>
      <c r="AB242" s="70"/>
      <c r="AC242" s="70"/>
      <c r="AD242" s="96">
        <v>1</v>
      </c>
      <c r="AE242" s="64"/>
      <c r="AF242" s="64" t="str">
        <f>C242</f>
        <v>Zuidkade 13</v>
      </c>
      <c r="AG242" s="70">
        <v>0</v>
      </c>
    </row>
    <row r="243" spans="1:36" s="64" customFormat="1" x14ac:dyDescent="0.2">
      <c r="A243" s="69"/>
      <c r="B243" s="70" t="str">
        <f>'N207 50km'!A238</f>
        <v>Z13_B</v>
      </c>
      <c r="C243" s="70" t="str">
        <f>'N207 50km'!B238</f>
        <v>Zuidkade 13</v>
      </c>
      <c r="D243" s="70" t="str" cm="1">
        <f t="array" ref="D243:E243">_xlfn.TEXTSPLIT(C243," ")</f>
        <v>Zuidkade</v>
      </c>
      <c r="E243" s="70" t="str">
        <v>13</v>
      </c>
      <c r="F243" s="70"/>
      <c r="G243" s="70"/>
      <c r="H243" s="70" t="str">
        <f>VLOOKUP(C243,'ICT gegevens'!$A$6:$B$186,2,TRUE)</f>
        <v>2741JA</v>
      </c>
      <c r="I243" s="70" t="s">
        <v>29</v>
      </c>
      <c r="J243" s="70" t="str">
        <f>VLOOKUP(C243,'ICT gegevens'!$A$6:$F$186,6,TRUE)</f>
        <v>WDV01D2890</v>
      </c>
      <c r="K243" s="70" t="s">
        <v>30</v>
      </c>
      <c r="L243" s="69">
        <f>VLOOKUP(C243,'ICT gegevens'!$A$6:$G$186,7,FALSE)</f>
        <v>1995</v>
      </c>
      <c r="M243" s="70"/>
      <c r="N243" s="70" t="str">
        <f>VLOOKUP(C243,'ICT gegevens'!$A$6:$E$186,5,TRUE)</f>
        <v>Wonen</v>
      </c>
      <c r="Q243" s="69">
        <f>'N207 50km'!C238</f>
        <v>4.5</v>
      </c>
      <c r="R243" s="69">
        <f>IF('N207'!D238="--",6,'N207'!D238)</f>
        <v>59.5</v>
      </c>
      <c r="S243" s="69">
        <f t="shared" si="6"/>
        <v>60</v>
      </c>
      <c r="T243" s="69">
        <f t="shared" si="7"/>
        <v>5</v>
      </c>
      <c r="U243" s="69">
        <f>'overzicht alle wegen'!L239</f>
        <v>55</v>
      </c>
      <c r="V243" s="69"/>
      <c r="X243" s="70"/>
      <c r="Y243" s="70"/>
      <c r="Z243" s="70"/>
      <c r="AA243" s="70"/>
      <c r="AB243" s="70"/>
      <c r="AC243" s="70"/>
      <c r="AD243" s="96"/>
      <c r="AG243" s="70"/>
      <c r="AH243" s="32"/>
      <c r="AI243" s="32"/>
      <c r="AJ243" s="32"/>
    </row>
    <row r="244" spans="1:36" s="64" customFormat="1" x14ac:dyDescent="0.2">
      <c r="A244" s="69"/>
      <c r="B244" s="70" t="str">
        <f>'N207 50km'!A239</f>
        <v>Z13_A</v>
      </c>
      <c r="C244" s="70" t="str">
        <f>'N207 50km'!B239</f>
        <v>Zuidkade 13</v>
      </c>
      <c r="D244" s="70" t="str" cm="1">
        <f t="array" ref="D244:E244">_xlfn.TEXTSPLIT(C244," ")</f>
        <v>Zuidkade</v>
      </c>
      <c r="E244" s="70" t="str">
        <v>13</v>
      </c>
      <c r="F244" s="70"/>
      <c r="G244" s="70"/>
      <c r="H244" s="70" t="str">
        <f>VLOOKUP(C244,'ICT gegevens'!$A$6:$B$186,2,TRUE)</f>
        <v>2741JA</v>
      </c>
      <c r="I244" s="70" t="s">
        <v>29</v>
      </c>
      <c r="J244" s="70" t="str">
        <f>VLOOKUP(C244,'ICT gegevens'!$A$6:$F$186,6,TRUE)</f>
        <v>WDV01D2890</v>
      </c>
      <c r="K244" s="70" t="s">
        <v>30</v>
      </c>
      <c r="L244" s="69">
        <f>VLOOKUP(C244,'ICT gegevens'!$A$6:$G$186,7,FALSE)</f>
        <v>1995</v>
      </c>
      <c r="M244" s="70"/>
      <c r="N244" s="70" t="str">
        <f>VLOOKUP(C244,'ICT gegevens'!$A$6:$E$186,5,TRUE)</f>
        <v>Wonen</v>
      </c>
      <c r="Q244" s="69">
        <f>'N207 50km'!C239</f>
        <v>1.5</v>
      </c>
      <c r="R244" s="69">
        <f>IF('N207'!D239="--",6,'N207'!D239)</f>
        <v>58.1</v>
      </c>
      <c r="S244" s="69">
        <f t="shared" si="6"/>
        <v>58</v>
      </c>
      <c r="T244" s="69">
        <f t="shared" si="7"/>
        <v>5</v>
      </c>
      <c r="U244" s="69">
        <f>'overzicht alle wegen'!L240</f>
        <v>53</v>
      </c>
      <c r="V244" s="69"/>
      <c r="X244" s="70"/>
      <c r="Y244" s="70"/>
      <c r="Z244" s="70"/>
      <c r="AA244" s="70"/>
      <c r="AB244" s="70"/>
      <c r="AC244" s="70"/>
      <c r="AD244" s="96"/>
      <c r="AG244" s="70"/>
      <c r="AH244" s="32"/>
      <c r="AI244" s="32"/>
      <c r="AJ244" s="32"/>
    </row>
    <row r="245" spans="1:36" s="104" customFormat="1" x14ac:dyDescent="0.2">
      <c r="A245" s="93">
        <v>97</v>
      </c>
      <c r="B245" s="94" t="str">
        <f>'N207 50km'!A244</f>
        <v>Z12_C</v>
      </c>
      <c r="C245" s="94" t="str">
        <f>'N207 50km'!B244</f>
        <v>Zuidkade 12</v>
      </c>
      <c r="D245" s="94" t="str" cm="1">
        <f t="array" ref="D245:E245">_xlfn.TEXTSPLIT(C245," ")</f>
        <v>Zuidkade</v>
      </c>
      <c r="E245" s="94" t="str">
        <v>12</v>
      </c>
      <c r="F245" s="94"/>
      <c r="G245" s="94"/>
      <c r="H245" s="94" t="str">
        <f>VLOOKUP(C245,'ICT gegevens'!$A$6:$B$186,2,TRUE)</f>
        <v>2741JA</v>
      </c>
      <c r="I245" s="94" t="s">
        <v>29</v>
      </c>
      <c r="J245" s="94" t="str">
        <f>VLOOKUP(C245,'ICT gegevens'!$A$6:$F$186,6,TRUE)</f>
        <v>WDV01D2789</v>
      </c>
      <c r="K245" s="94" t="s">
        <v>30</v>
      </c>
      <c r="L245" s="93">
        <f>VLOOKUP(C245,'ICT gegevens'!$A$6:$G$186,7,FALSE)</f>
        <v>1995</v>
      </c>
      <c r="M245" s="94" t="s">
        <v>31</v>
      </c>
      <c r="N245" s="94" t="str">
        <f>VLOOKUP(C245,'ICT gegevens'!$A$6:$E$186,5,TRUE)</f>
        <v>Wonen</v>
      </c>
      <c r="Q245" s="93">
        <f>'N207 50km'!C244</f>
        <v>7.5</v>
      </c>
      <c r="R245" s="93">
        <f>IF('N207'!D244="--",6,'N207'!D244)</f>
        <v>60.4</v>
      </c>
      <c r="S245" s="93">
        <f t="shared" si="6"/>
        <v>60</v>
      </c>
      <c r="T245" s="93">
        <f t="shared" si="7"/>
        <v>5</v>
      </c>
      <c r="U245" s="93">
        <f>'overzicht alle wegen'!L245</f>
        <v>55</v>
      </c>
      <c r="V245" s="93"/>
      <c r="X245" s="94"/>
      <c r="Y245" s="94"/>
      <c r="Z245" s="94"/>
      <c r="AA245" s="94">
        <v>1</v>
      </c>
      <c r="AB245" s="94"/>
      <c r="AC245" s="94"/>
      <c r="AF245" s="104" t="str">
        <f>C245</f>
        <v>Zuidkade 12</v>
      </c>
      <c r="AG245" s="94">
        <v>0</v>
      </c>
      <c r="AH245" s="32"/>
      <c r="AI245" s="32"/>
      <c r="AJ245" s="32"/>
    </row>
    <row r="246" spans="1:36" s="104" customFormat="1" x14ac:dyDescent="0.2">
      <c r="A246" s="93"/>
      <c r="B246" s="94" t="str">
        <f>'N207 50km'!A245</f>
        <v>Z12_B</v>
      </c>
      <c r="C246" s="94" t="str">
        <f>'N207 50km'!B245</f>
        <v>Zuidkade 12</v>
      </c>
      <c r="D246" s="94" t="str" cm="1">
        <f t="array" ref="D246:E246">_xlfn.TEXTSPLIT(C246," ")</f>
        <v>Zuidkade</v>
      </c>
      <c r="E246" s="94" t="str">
        <v>12</v>
      </c>
      <c r="F246" s="94"/>
      <c r="G246" s="94"/>
      <c r="H246" s="94" t="str">
        <f>VLOOKUP(C246,'ICT gegevens'!$A$6:$B$186,2,TRUE)</f>
        <v>2741JA</v>
      </c>
      <c r="I246" s="94" t="s">
        <v>29</v>
      </c>
      <c r="J246" s="94" t="str">
        <f>VLOOKUP(C246,'ICT gegevens'!$A$6:$F$186,6,TRUE)</f>
        <v>WDV01D2789</v>
      </c>
      <c r="K246" s="94" t="s">
        <v>30</v>
      </c>
      <c r="L246" s="93">
        <f>VLOOKUP(C246,'ICT gegevens'!$A$6:$G$186,7,FALSE)</f>
        <v>1995</v>
      </c>
      <c r="M246" s="94"/>
      <c r="N246" s="94" t="str">
        <f>VLOOKUP(C246,'ICT gegevens'!$A$6:$E$186,5,TRUE)</f>
        <v>Wonen</v>
      </c>
      <c r="Q246" s="93">
        <f>'N207 50km'!C245</f>
        <v>4.5</v>
      </c>
      <c r="R246" s="93">
        <f>IF('N207'!D245="--",6,'N207'!D245)</f>
        <v>60.1</v>
      </c>
      <c r="S246" s="93">
        <f t="shared" si="6"/>
        <v>60</v>
      </c>
      <c r="T246" s="93">
        <f t="shared" si="7"/>
        <v>5</v>
      </c>
      <c r="U246" s="93">
        <f>'overzicht alle wegen'!L246</f>
        <v>55</v>
      </c>
      <c r="V246" s="93"/>
      <c r="X246" s="94"/>
      <c r="Y246" s="94"/>
      <c r="Z246" s="94"/>
      <c r="AA246" s="94"/>
      <c r="AB246" s="94"/>
      <c r="AC246" s="94"/>
      <c r="AG246" s="94"/>
      <c r="AH246" s="32"/>
      <c r="AI246" s="32"/>
      <c r="AJ246" s="32"/>
    </row>
    <row r="247" spans="1:36" s="104" customFormat="1" x14ac:dyDescent="0.2">
      <c r="A247" s="93"/>
      <c r="B247" s="94" t="str">
        <f>'N207 50km'!A246</f>
        <v>Z12_A</v>
      </c>
      <c r="C247" s="94" t="str">
        <f>'N207 50km'!B246</f>
        <v>Zuidkade 12</v>
      </c>
      <c r="D247" s="94" t="str" cm="1">
        <f t="array" ref="D247:E247">_xlfn.TEXTSPLIT(C247," ")</f>
        <v>Zuidkade</v>
      </c>
      <c r="E247" s="94" t="str">
        <v>12</v>
      </c>
      <c r="F247" s="94"/>
      <c r="G247" s="94"/>
      <c r="H247" s="94" t="str">
        <f>VLOOKUP(C247,'ICT gegevens'!$A$6:$B$186,2,TRUE)</f>
        <v>2741JA</v>
      </c>
      <c r="I247" s="94" t="s">
        <v>29</v>
      </c>
      <c r="J247" s="94" t="str">
        <f>VLOOKUP(C247,'ICT gegevens'!$A$6:$F$186,6,TRUE)</f>
        <v>WDV01D2789</v>
      </c>
      <c r="K247" s="94" t="s">
        <v>30</v>
      </c>
      <c r="L247" s="93">
        <f>VLOOKUP(C247,'ICT gegevens'!$A$6:$G$186,7,FALSE)</f>
        <v>1995</v>
      </c>
      <c r="M247" s="94"/>
      <c r="N247" s="94" t="str">
        <f>VLOOKUP(C247,'ICT gegevens'!$A$6:$E$186,5,TRUE)</f>
        <v>Wonen</v>
      </c>
      <c r="Q247" s="93">
        <f>'N207 50km'!C246</f>
        <v>1.5</v>
      </c>
      <c r="R247" s="93">
        <f>IF('N207'!D246="--",6,'N207'!D246)</f>
        <v>58.7</v>
      </c>
      <c r="S247" s="93">
        <f t="shared" si="6"/>
        <v>59</v>
      </c>
      <c r="T247" s="93">
        <f t="shared" si="7"/>
        <v>5</v>
      </c>
      <c r="U247" s="93">
        <f>'overzicht alle wegen'!L247</f>
        <v>54</v>
      </c>
      <c r="V247" s="93"/>
      <c r="X247" s="94"/>
      <c r="Y247" s="94"/>
      <c r="Z247" s="94"/>
      <c r="AA247" s="94"/>
      <c r="AB247" s="94"/>
      <c r="AC247" s="94"/>
      <c r="AG247" s="94"/>
      <c r="AH247" s="32"/>
      <c r="AI247" s="32"/>
      <c r="AJ247" s="32"/>
    </row>
    <row r="248" spans="1:36" s="64" customFormat="1" x14ac:dyDescent="0.2">
      <c r="A248" s="63" t="s">
        <v>41</v>
      </c>
      <c r="B248" s="62" t="str">
        <f>'N207 50km'!A247</f>
        <v>Z11_C</v>
      </c>
      <c r="C248" s="62" t="str">
        <f>'N207 50km'!B247</f>
        <v>Zuidkade 11A , 11B en 11C</v>
      </c>
      <c r="D248" s="62" t="s">
        <v>42</v>
      </c>
      <c r="E248" s="62" t="s">
        <v>43</v>
      </c>
      <c r="F248" s="62"/>
      <c r="G248" s="62"/>
      <c r="H248" s="62" t="str">
        <f>VLOOKUP(C248,'ICT gegevens'!$A$6:$B$186,2,TRUE)</f>
        <v>2741JA</v>
      </c>
      <c r="I248" s="62" t="s">
        <v>29</v>
      </c>
      <c r="J248" s="62" t="str">
        <f>VLOOKUP(C248,'ICT gegevens'!$A$6:$F$186,6,TRUE)</f>
        <v>WDV01D3737</v>
      </c>
      <c r="K248" s="62" t="s">
        <v>30</v>
      </c>
      <c r="L248" s="63">
        <f>VLOOKUP(C248,'ICT gegevens'!$A$6:$G$186,7,TRUE)</f>
        <v>1960</v>
      </c>
      <c r="M248" s="62"/>
      <c r="N248" s="62" t="str">
        <f>VLOOKUP(C248,'ICT gegevens'!$A$6:$E$186,5,TRUE)</f>
        <v>Wonen met bedrijvigheid</v>
      </c>
      <c r="Q248" s="63">
        <f>'N207 50km'!C247</f>
        <v>7.5</v>
      </c>
      <c r="R248" s="63">
        <f>IF('N207'!D247="--",6,'N207'!D247)</f>
        <v>60.5</v>
      </c>
      <c r="S248" s="63">
        <f t="shared" si="6"/>
        <v>60</v>
      </c>
      <c r="T248" s="63">
        <f t="shared" si="7"/>
        <v>5</v>
      </c>
      <c r="U248" s="63">
        <f>'overzicht alle wegen'!L248</f>
        <v>55</v>
      </c>
      <c r="V248" s="63">
        <v>55</v>
      </c>
      <c r="X248" s="62">
        <v>3</v>
      </c>
      <c r="Y248" s="62"/>
      <c r="Z248" s="62"/>
      <c r="AA248" s="62"/>
      <c r="AB248" s="62"/>
      <c r="AC248" s="62"/>
      <c r="AG248" s="62">
        <v>0</v>
      </c>
      <c r="AH248" s="32"/>
      <c r="AI248" s="32"/>
      <c r="AJ248" s="32"/>
    </row>
    <row r="249" spans="1:36" s="64" customFormat="1" x14ac:dyDescent="0.2">
      <c r="A249" s="63"/>
      <c r="B249" s="62" t="str">
        <f>'N207 50km'!A248</f>
        <v>Z11_B</v>
      </c>
      <c r="C249" s="62" t="str">
        <f>'N207 50km'!B248</f>
        <v>Zuidkade 11A , 11B en 11C</v>
      </c>
      <c r="D249" s="62" t="s">
        <v>42</v>
      </c>
      <c r="E249" s="62" t="s">
        <v>43</v>
      </c>
      <c r="F249" s="62"/>
      <c r="G249" s="62"/>
      <c r="H249" s="62" t="str">
        <f>VLOOKUP(C249,'ICT gegevens'!$A$6:$B$186,2,TRUE)</f>
        <v>2741JA</v>
      </c>
      <c r="I249" s="62" t="s">
        <v>29</v>
      </c>
      <c r="J249" s="62" t="str">
        <f>VLOOKUP(C249,'ICT gegevens'!$A$6:$F$186,6,TRUE)</f>
        <v>WDV01D3737</v>
      </c>
      <c r="K249" s="62" t="s">
        <v>30</v>
      </c>
      <c r="L249" s="63">
        <f>VLOOKUP(C249,'ICT gegevens'!$A$6:$G$186,7,TRUE)</f>
        <v>1960</v>
      </c>
      <c r="M249" s="62"/>
      <c r="N249" s="62" t="str">
        <f>VLOOKUP(C249,'ICT gegevens'!$A$6:$E$186,5,TRUE)</f>
        <v>Wonen met bedrijvigheid</v>
      </c>
      <c r="Q249" s="63">
        <f>'N207 50km'!C248</f>
        <v>4.5</v>
      </c>
      <c r="R249" s="63">
        <f>IF('N207'!D248="--",6,'N207'!D248)</f>
        <v>60.2</v>
      </c>
      <c r="S249" s="63">
        <f t="shared" si="6"/>
        <v>60</v>
      </c>
      <c r="T249" s="63">
        <f t="shared" si="7"/>
        <v>5</v>
      </c>
      <c r="U249" s="63">
        <f>'overzicht alle wegen'!L249</f>
        <v>55</v>
      </c>
      <c r="V249" s="63"/>
      <c r="X249" s="62"/>
      <c r="Y249" s="62"/>
      <c r="Z249" s="62"/>
      <c r="AA249" s="62"/>
      <c r="AB249" s="62"/>
      <c r="AC249" s="62"/>
      <c r="AG249" s="62"/>
      <c r="AH249" s="32"/>
      <c r="AI249" s="32"/>
      <c r="AJ249" s="32"/>
    </row>
    <row r="250" spans="1:36" s="64" customFormat="1" x14ac:dyDescent="0.2">
      <c r="A250" s="63"/>
      <c r="B250" s="62" t="str">
        <f>'N207 50km'!A249</f>
        <v>Z11_A</v>
      </c>
      <c r="C250" s="62" t="str">
        <f>'N207 50km'!B249</f>
        <v>Zuidkade 11A , 11B en 11C</v>
      </c>
      <c r="D250" s="62" t="s">
        <v>42</v>
      </c>
      <c r="E250" s="62" t="s">
        <v>43</v>
      </c>
      <c r="F250" s="62"/>
      <c r="G250" s="62"/>
      <c r="H250" s="62" t="str">
        <f>VLOOKUP(C250,'ICT gegevens'!$A$6:$B$186,2,TRUE)</f>
        <v>2741JA</v>
      </c>
      <c r="I250" s="62" t="s">
        <v>29</v>
      </c>
      <c r="J250" s="62" t="str">
        <f>VLOOKUP(C250,'ICT gegevens'!$A$6:$F$186,6,TRUE)</f>
        <v>WDV01D3737</v>
      </c>
      <c r="K250" s="62" t="s">
        <v>30</v>
      </c>
      <c r="L250" s="63">
        <f>VLOOKUP(C250,'ICT gegevens'!$A$6:$G$186,7,TRUE)</f>
        <v>1960</v>
      </c>
      <c r="M250" s="62"/>
      <c r="N250" s="62" t="str">
        <f>VLOOKUP(C250,'ICT gegevens'!$A$6:$E$186,5,TRUE)</f>
        <v>Wonen met bedrijvigheid</v>
      </c>
      <c r="Q250" s="63">
        <f>'N207 50km'!C249</f>
        <v>1.5</v>
      </c>
      <c r="R250" s="63">
        <f>IF('N207'!D249="--",6,'N207'!D249)</f>
        <v>58.9</v>
      </c>
      <c r="S250" s="63">
        <f t="shared" si="6"/>
        <v>59</v>
      </c>
      <c r="T250" s="63">
        <f>S250-U250</f>
        <v>5</v>
      </c>
      <c r="U250" s="63">
        <f>'overzicht alle wegen'!L250</f>
        <v>54</v>
      </c>
      <c r="V250" s="63"/>
      <c r="X250" s="62"/>
      <c r="Y250" s="62"/>
      <c r="Z250" s="62"/>
      <c r="AA250" s="62"/>
      <c r="AB250" s="62"/>
      <c r="AC250" s="62"/>
      <c r="AG250" s="62"/>
      <c r="AH250" s="32"/>
      <c r="AI250" s="32"/>
      <c r="AJ250" s="32"/>
    </row>
    <row r="251" spans="1:36" x14ac:dyDescent="0.2">
      <c r="A251" s="11">
        <v>101</v>
      </c>
      <c r="B251" s="12" t="str">
        <f>'N207 50km'!A250</f>
        <v>Z10_C</v>
      </c>
      <c r="C251" s="12" t="str">
        <f>'N207 50km'!B250</f>
        <v>Zuidkade 10</v>
      </c>
      <c r="D251" s="12" t="str" cm="1">
        <f t="array" ref="D251:E251">_xlfn.TEXTSPLIT(C251," ")</f>
        <v>Zuidkade</v>
      </c>
      <c r="E251" s="12" t="str">
        <v>10</v>
      </c>
      <c r="F251" s="12"/>
      <c r="G251" s="12"/>
      <c r="H251" s="12" t="str">
        <f>VLOOKUP(C251,'ICT gegevens'!$A$6:$B$186,2,TRUE)</f>
        <v>2741JA</v>
      </c>
      <c r="I251" s="12" t="s">
        <v>29</v>
      </c>
      <c r="J251" s="12" t="str">
        <f>VLOOKUP(C251,'ICT gegevens'!$A$6:$F$186,6,TRUE)</f>
        <v>WDV01D3738</v>
      </c>
      <c r="K251" s="12" t="s">
        <v>30</v>
      </c>
      <c r="L251" s="11">
        <f>VLOOKUP(C251,'ICT gegevens'!$A$6:$G$186,7,TRUE)</f>
        <v>1960</v>
      </c>
      <c r="M251" s="12"/>
      <c r="N251" s="12" t="str">
        <f>VLOOKUP(C251,'ICT gegevens'!$A$6:$E$186,5,TRUE)</f>
        <v>Wonen</v>
      </c>
      <c r="Q251" s="11">
        <f>'N207 50km'!C250</f>
        <v>7.5</v>
      </c>
      <c r="R251" s="11">
        <f>IF('N207'!D250="--",6,'N207'!D250)</f>
        <v>60.6</v>
      </c>
      <c r="S251" s="11">
        <f t="shared" si="6"/>
        <v>61</v>
      </c>
      <c r="T251" s="11">
        <v>5</v>
      </c>
      <c r="U251" s="11">
        <f>'overzicht alle wegen'!L251</f>
        <v>55</v>
      </c>
      <c r="V251" s="11">
        <v>55</v>
      </c>
      <c r="X251" s="12">
        <v>1</v>
      </c>
      <c r="Y251" s="12"/>
      <c r="Z251" s="12"/>
      <c r="AA251" s="12"/>
      <c r="AB251" s="12"/>
      <c r="AC251" s="12"/>
      <c r="AG251" s="12">
        <v>0</v>
      </c>
    </row>
    <row r="252" spans="1:36" x14ac:dyDescent="0.2">
      <c r="A252" s="11"/>
      <c r="B252" s="12" t="str">
        <f>'N207 50km'!A251</f>
        <v>Z10_B</v>
      </c>
      <c r="C252" s="12" t="str">
        <f>'N207 50km'!B251</f>
        <v>Zuidkade 10</v>
      </c>
      <c r="D252" s="12" t="str" cm="1">
        <f t="array" ref="D252:E252">_xlfn.TEXTSPLIT(C252," ")</f>
        <v>Zuidkade</v>
      </c>
      <c r="E252" s="12" t="str">
        <v>10</v>
      </c>
      <c r="F252" s="12"/>
      <c r="G252" s="12"/>
      <c r="H252" s="12" t="str">
        <f>VLOOKUP(C252,'ICT gegevens'!$A$6:$B$186,2,TRUE)</f>
        <v>2741JA</v>
      </c>
      <c r="I252" s="12" t="s">
        <v>29</v>
      </c>
      <c r="J252" s="12" t="str">
        <f>VLOOKUP(C252,'ICT gegevens'!$A$6:$F$186,6,TRUE)</f>
        <v>WDV01D3738</v>
      </c>
      <c r="K252" s="12" t="s">
        <v>30</v>
      </c>
      <c r="L252" s="11">
        <f>VLOOKUP(C252,'ICT gegevens'!$A$6:$G$186,7,TRUE)</f>
        <v>1960</v>
      </c>
      <c r="M252" s="12"/>
      <c r="N252" s="12" t="str">
        <f>VLOOKUP(C252,'ICT gegevens'!$A$6:$E$186,5,TRUE)</f>
        <v>Wonen</v>
      </c>
      <c r="Q252" s="11">
        <f>'N207 50km'!C251</f>
        <v>4.5</v>
      </c>
      <c r="R252" s="11">
        <f>IF('N207'!D251="--",6,'N207'!D251)</f>
        <v>60.2</v>
      </c>
      <c r="S252" s="11">
        <f t="shared" si="6"/>
        <v>60</v>
      </c>
      <c r="T252" s="11">
        <f t="shared" si="7"/>
        <v>5</v>
      </c>
      <c r="U252" s="11">
        <f>'overzicht alle wegen'!L252</f>
        <v>55</v>
      </c>
      <c r="V252" s="11"/>
      <c r="X252" s="12"/>
      <c r="Y252" s="12"/>
      <c r="Z252" s="12"/>
      <c r="AA252" s="12"/>
      <c r="AB252" s="12"/>
      <c r="AC252" s="12"/>
      <c r="AG252" s="12"/>
    </row>
    <row r="253" spans="1:36" x14ac:dyDescent="0.2">
      <c r="A253" s="11"/>
      <c r="B253" s="12" t="str">
        <f>'N207 50km'!A252</f>
        <v>Z10_A</v>
      </c>
      <c r="C253" s="12" t="str">
        <f>'N207 50km'!B252</f>
        <v>Zuidkade 10</v>
      </c>
      <c r="D253" s="12" t="str" cm="1">
        <f t="array" ref="D253:E253">_xlfn.TEXTSPLIT(C253," ")</f>
        <v>Zuidkade</v>
      </c>
      <c r="E253" t="str">
        <v>10</v>
      </c>
      <c r="F253" s="12"/>
      <c r="G253" s="12"/>
      <c r="H253" s="12" t="str">
        <f>VLOOKUP(C253,'ICT gegevens'!$A$6:$B$186,2,TRUE)</f>
        <v>2741JA</v>
      </c>
      <c r="I253" s="12" t="s">
        <v>29</v>
      </c>
      <c r="J253" s="12" t="str">
        <f>VLOOKUP(C253,'ICT gegevens'!$A$6:$F$186,6,TRUE)</f>
        <v>WDV01D3738</v>
      </c>
      <c r="K253" s="12" t="s">
        <v>30</v>
      </c>
      <c r="L253" s="11">
        <f>VLOOKUP(C253,'ICT gegevens'!$A$6:$G$186,7,TRUE)</f>
        <v>1960</v>
      </c>
      <c r="M253" s="12"/>
      <c r="N253" s="12" t="str">
        <f>VLOOKUP(C253,'ICT gegevens'!$A$6:$E$186,5,TRUE)</f>
        <v>Wonen</v>
      </c>
      <c r="Q253" s="11">
        <f>'N207 50km'!C252</f>
        <v>1.5</v>
      </c>
      <c r="R253" s="11">
        <f>IF('N207'!D252="--",6,'N207'!D252)</f>
        <v>58.9</v>
      </c>
      <c r="S253" s="11">
        <f t="shared" si="6"/>
        <v>59</v>
      </c>
      <c r="T253" s="11">
        <f t="shared" si="7"/>
        <v>5</v>
      </c>
      <c r="U253" s="11">
        <f>'overzicht alle wegen'!L253</f>
        <v>54</v>
      </c>
      <c r="V253" s="11"/>
      <c r="X253" s="12"/>
      <c r="Y253" s="12"/>
      <c r="Z253" s="12"/>
      <c r="AA253" s="12"/>
      <c r="AB253" s="12"/>
      <c r="AC253" s="12"/>
      <c r="AG253" s="12"/>
    </row>
    <row r="254" spans="1:36" s="64" customFormat="1" x14ac:dyDescent="0.2">
      <c r="A254" s="63">
        <v>102</v>
      </c>
      <c r="B254" s="62" t="str">
        <f>'N207 50km'!A253</f>
        <v>N95_B</v>
      </c>
      <c r="C254" s="62" t="str">
        <f>'N207 50km'!B253</f>
        <v xml:space="preserve">Noordkade 95 </v>
      </c>
      <c r="D254" s="62" t="str" cm="1">
        <f t="array" ref="D254:F254">_xlfn.TEXTSPLIT(C254," ")</f>
        <v>Noordkade</v>
      </c>
      <c r="E254" s="62" t="str">
        <v>95</v>
      </c>
      <c r="F254" s="62" t="str">
        <v/>
      </c>
      <c r="G254" s="62"/>
      <c r="H254" s="62" t="str">
        <f>VLOOKUP(C254,'ICT gegevens'!$A$6:$B$186,2,TRUE)</f>
        <v>2741EW</v>
      </c>
      <c r="I254" s="62" t="s">
        <v>29</v>
      </c>
      <c r="J254" s="62" t="str">
        <f>VLOOKUP(C254,'ICT gegevens'!$A$6:$F$186,6,TRUE)</f>
        <v>WDV01B6715</v>
      </c>
      <c r="K254" s="62" t="s">
        <v>30</v>
      </c>
      <c r="L254" s="63">
        <f>VLOOKUP(C254,'ICT gegevens'!$A$6:$G$186,7,TRUE)</f>
        <v>1899</v>
      </c>
      <c r="M254" s="62"/>
      <c r="N254" s="62" t="str">
        <f>VLOOKUP(C254,'ICT gegevens'!$A$6:$E$186,5,TRUE)</f>
        <v>Wonen</v>
      </c>
      <c r="Q254" s="63">
        <f>'N207 50km'!C253</f>
        <v>4.5</v>
      </c>
      <c r="R254" s="63">
        <f>IF('N207'!D253="--",6,'N207'!D253)</f>
        <v>58.1</v>
      </c>
      <c r="S254" s="63">
        <f t="shared" si="6"/>
        <v>58</v>
      </c>
      <c r="T254" s="63">
        <f t="shared" si="7"/>
        <v>2</v>
      </c>
      <c r="U254" s="63">
        <f>'overzicht alle wegen'!L254</f>
        <v>56</v>
      </c>
      <c r="V254" s="63">
        <v>56</v>
      </c>
      <c r="X254" s="62">
        <v>1</v>
      </c>
      <c r="Y254" s="62"/>
      <c r="Z254" s="62"/>
      <c r="AA254" s="62"/>
      <c r="AB254" s="62"/>
      <c r="AC254" s="62"/>
      <c r="AG254" s="62">
        <v>0</v>
      </c>
      <c r="AH254" s="32"/>
      <c r="AI254" s="32"/>
      <c r="AJ254" s="32"/>
    </row>
    <row r="255" spans="1:36" s="64" customFormat="1" x14ac:dyDescent="0.2">
      <c r="A255" s="63"/>
      <c r="B255" s="62" t="str">
        <f>'N207 50km'!A254</f>
        <v>N95_A</v>
      </c>
      <c r="C255" s="62" t="str">
        <f>'N207 50km'!B254</f>
        <v xml:space="preserve">Noordkade 95 </v>
      </c>
      <c r="D255" s="62" t="str" cm="1">
        <f t="array" ref="D255:F255">_xlfn.TEXTSPLIT(C255," ")</f>
        <v>Noordkade</v>
      </c>
      <c r="E255" s="62" t="str">
        <v>95</v>
      </c>
      <c r="F255" s="62" t="str">
        <v/>
      </c>
      <c r="G255" s="62"/>
      <c r="H255" s="62" t="str">
        <f>VLOOKUP(C255,'ICT gegevens'!$A$6:$B$186,2,TRUE)</f>
        <v>2741EW</v>
      </c>
      <c r="I255" s="62" t="s">
        <v>29</v>
      </c>
      <c r="J255" s="62" t="str">
        <f>VLOOKUP(C255,'ICT gegevens'!$A$6:$F$186,6,TRUE)</f>
        <v>WDV01B6715</v>
      </c>
      <c r="K255" s="62" t="s">
        <v>30</v>
      </c>
      <c r="L255" s="63">
        <f>VLOOKUP(C255,'ICT gegevens'!$A$6:$G$186,7,TRUE)</f>
        <v>1899</v>
      </c>
      <c r="M255" s="62"/>
      <c r="N255" s="62" t="str">
        <f>VLOOKUP(C255,'ICT gegevens'!$A$6:$E$186,5,TRUE)</f>
        <v>Wonen</v>
      </c>
      <c r="Q255" s="63">
        <f>'N207 50km'!C254</f>
        <v>1.5</v>
      </c>
      <c r="R255" s="63">
        <f>IF('N207'!D254="--",6,'N207'!D254)</f>
        <v>56.4</v>
      </c>
      <c r="S255" s="63">
        <f t="shared" si="6"/>
        <v>56</v>
      </c>
      <c r="T255" s="63">
        <f t="shared" si="7"/>
        <v>3</v>
      </c>
      <c r="U255" s="63">
        <f>'overzicht alle wegen'!L255</f>
        <v>53</v>
      </c>
      <c r="V255" s="63"/>
      <c r="X255" s="62"/>
      <c r="Y255" s="62"/>
      <c r="Z255" s="62"/>
      <c r="AA255" s="62"/>
      <c r="AB255" s="62"/>
      <c r="AC255" s="62"/>
      <c r="AG255" s="62"/>
      <c r="AH255" s="32"/>
      <c r="AI255" s="32"/>
      <c r="AJ255" s="32"/>
    </row>
    <row r="256" spans="1:36" x14ac:dyDescent="0.2">
      <c r="A256" s="69">
        <v>103</v>
      </c>
      <c r="B256" s="70" t="str">
        <f>'N207 50km'!A255</f>
        <v>N83_B</v>
      </c>
      <c r="C256" s="70" t="str">
        <f>'N207 50km'!B255</f>
        <v>Noordkade 83</v>
      </c>
      <c r="D256" s="70" t="str" cm="1">
        <f t="array" ref="D256:E256">_xlfn.TEXTSPLIT(C256," ")</f>
        <v>Noordkade</v>
      </c>
      <c r="E256" s="70" t="str">
        <v>83</v>
      </c>
      <c r="F256" s="70"/>
      <c r="G256" s="70"/>
      <c r="H256" s="70" t="str">
        <f>VLOOKUP(C256,'ICT gegevens'!$A$6:$B$186,2,TRUE)</f>
        <v>2741EV</v>
      </c>
      <c r="I256" s="70" t="s">
        <v>29</v>
      </c>
      <c r="J256" s="70" t="str">
        <f>VLOOKUP(C256,'ICT gegevens'!$A$6:$F$186,6,TRUE)</f>
        <v>WDV01B7848</v>
      </c>
      <c r="K256" s="70" t="s">
        <v>30</v>
      </c>
      <c r="L256" s="69">
        <f>VLOOKUP(C256,'ICT gegevens'!$A$6:$G$186,7,TRUE)</f>
        <v>1988</v>
      </c>
      <c r="M256" s="70" t="s">
        <v>44</v>
      </c>
      <c r="N256" s="70" t="str">
        <f>VLOOKUP(C256,'ICT gegevens'!$A$6:$E$186,5,TRUE)</f>
        <v>Wonen</v>
      </c>
      <c r="Q256" s="69">
        <f>'N207 50km'!C255</f>
        <v>4.5</v>
      </c>
      <c r="R256" s="69">
        <f>IF('N207'!D255="--",6,'N207'!D255)</f>
        <v>58.4</v>
      </c>
      <c r="S256" s="69">
        <f t="shared" si="6"/>
        <v>58</v>
      </c>
      <c r="T256" s="69">
        <f t="shared" si="7"/>
        <v>2</v>
      </c>
      <c r="U256" s="69">
        <f>'overzicht alle wegen'!L256</f>
        <v>56</v>
      </c>
      <c r="V256" s="69">
        <v>56</v>
      </c>
      <c r="X256" s="70"/>
      <c r="Y256" s="70"/>
      <c r="Z256" s="70"/>
      <c r="AA256" s="70">
        <v>1</v>
      </c>
      <c r="AB256" s="70"/>
      <c r="AC256" s="70"/>
      <c r="AD256" s="70"/>
      <c r="AF256" t="str">
        <f>C256</f>
        <v>Noordkade 83</v>
      </c>
      <c r="AG256" s="70">
        <v>0</v>
      </c>
    </row>
    <row r="257" spans="1:36" x14ac:dyDescent="0.2">
      <c r="A257" s="69"/>
      <c r="B257" s="70" t="str">
        <f>'N207 50km'!A256</f>
        <v>N83_A</v>
      </c>
      <c r="C257" s="70" t="str">
        <f>'N207 50km'!B256</f>
        <v>Noordkade 83</v>
      </c>
      <c r="D257" s="70" t="str" cm="1">
        <f t="array" ref="D257:E257">_xlfn.TEXTSPLIT(C257," ")</f>
        <v>Noordkade</v>
      </c>
      <c r="E257" s="70" t="str">
        <v>83</v>
      </c>
      <c r="F257" s="70"/>
      <c r="G257" s="70"/>
      <c r="H257" s="70" t="str">
        <f>VLOOKUP(C257,'ICT gegevens'!$A$6:$B$186,2,TRUE)</f>
        <v>2741EV</v>
      </c>
      <c r="I257" s="70" t="s">
        <v>29</v>
      </c>
      <c r="J257" s="70" t="str">
        <f>VLOOKUP(C257,'ICT gegevens'!$A$6:$F$186,6,TRUE)</f>
        <v>WDV01B7848</v>
      </c>
      <c r="K257" s="70" t="s">
        <v>30</v>
      </c>
      <c r="L257" s="69">
        <f>VLOOKUP(C257,'ICT gegevens'!$A$6:$G$186,7,TRUE)</f>
        <v>1988</v>
      </c>
      <c r="M257" s="70"/>
      <c r="N257" s="70" t="str">
        <f>VLOOKUP(C257,'ICT gegevens'!$A$6:$E$186,5,TRUE)</f>
        <v>Wonen</v>
      </c>
      <c r="Q257" s="69">
        <f>'N207 50km'!C256</f>
        <v>1.5</v>
      </c>
      <c r="R257" s="69">
        <f>IF('N207'!D256="--",6,'N207'!D256)</f>
        <v>56.6</v>
      </c>
      <c r="S257" s="69">
        <f t="shared" si="6"/>
        <v>57</v>
      </c>
      <c r="T257" s="69">
        <f t="shared" si="7"/>
        <v>4</v>
      </c>
      <c r="U257" s="69">
        <f>'overzicht alle wegen'!L257</f>
        <v>53</v>
      </c>
      <c r="V257" s="69"/>
      <c r="X257" s="70"/>
      <c r="Y257" s="70"/>
      <c r="Z257" s="70"/>
      <c r="AA257" s="70"/>
      <c r="AB257" s="70"/>
      <c r="AC257" s="70"/>
      <c r="AD257" s="70"/>
      <c r="AG257" s="70"/>
    </row>
    <row r="258" spans="1:36" s="64" customFormat="1" x14ac:dyDescent="0.2">
      <c r="A258" s="63">
        <v>104</v>
      </c>
      <c r="B258" s="62" t="str">
        <f>'N207 50km'!A257</f>
        <v>N71_B</v>
      </c>
      <c r="C258" s="62" t="str">
        <f>'N207 50km'!B257</f>
        <v>Noordkade 71</v>
      </c>
      <c r="D258" s="62" t="str" cm="1">
        <f t="array" ref="D258:E258">_xlfn.TEXTSPLIT(C258," ")</f>
        <v>Noordkade</v>
      </c>
      <c r="E258" s="62" t="str">
        <v>71</v>
      </c>
      <c r="F258" s="62"/>
      <c r="G258" s="62"/>
      <c r="H258" s="62" t="str">
        <f>VLOOKUP(C258,'ICT gegevens'!$A$6:$B$186,2,TRUE)</f>
        <v>2741EV</v>
      </c>
      <c r="I258" s="62" t="s">
        <v>29</v>
      </c>
      <c r="J258" s="62" t="str">
        <f>VLOOKUP(C258,'ICT gegevens'!$A$6:$F$186,6,TRUE)</f>
        <v>WDV01B6318</v>
      </c>
      <c r="K258" s="62" t="s">
        <v>30</v>
      </c>
      <c r="L258" s="63">
        <f>VLOOKUP(C258,'ICT gegevens'!$A$6:$G$186,7,TRUE)</f>
        <v>1978</v>
      </c>
      <c r="M258" s="62"/>
      <c r="N258" s="62" t="str">
        <f>VLOOKUP(C258,'ICT gegevens'!$A$6:$E$186,5,TRUE)</f>
        <v>Wonen</v>
      </c>
      <c r="Q258" s="63">
        <f>'N207 50km'!C257</f>
        <v>4.5</v>
      </c>
      <c r="R258" s="63">
        <f>IF('N207'!D257="--",6,'N207'!D257)</f>
        <v>59.5</v>
      </c>
      <c r="S258" s="63">
        <f t="shared" si="6"/>
        <v>60</v>
      </c>
      <c r="T258" s="63">
        <f t="shared" si="7"/>
        <v>3</v>
      </c>
      <c r="U258" s="63">
        <f>'overzicht alle wegen'!L258</f>
        <v>57</v>
      </c>
      <c r="V258" s="63">
        <v>57</v>
      </c>
      <c r="X258" s="62">
        <v>1</v>
      </c>
      <c r="Y258" s="62"/>
      <c r="Z258" s="62"/>
      <c r="AA258" s="62"/>
      <c r="AB258" s="62"/>
      <c r="AC258" s="62"/>
      <c r="AG258" s="62">
        <v>0</v>
      </c>
      <c r="AH258" s="32"/>
      <c r="AI258" s="32"/>
      <c r="AJ258" s="32"/>
    </row>
    <row r="259" spans="1:36" s="64" customFormat="1" x14ac:dyDescent="0.2">
      <c r="A259" s="63"/>
      <c r="B259" s="62" t="str">
        <f>'N207 50km'!A258</f>
        <v>N71_A</v>
      </c>
      <c r="C259" s="62" t="str">
        <f>'N207 50km'!B258</f>
        <v>Noordkade 71</v>
      </c>
      <c r="D259" s="62" t="str" cm="1">
        <f t="array" ref="D259:E259">_xlfn.TEXTSPLIT(C259," ")</f>
        <v>Noordkade</v>
      </c>
      <c r="E259" s="62" t="str">
        <v>71</v>
      </c>
      <c r="F259" s="62"/>
      <c r="G259" s="62"/>
      <c r="H259" s="62" t="str">
        <f>VLOOKUP(C259,'ICT gegevens'!$A$6:$B$186,2,TRUE)</f>
        <v>2741EV</v>
      </c>
      <c r="I259" s="62" t="s">
        <v>29</v>
      </c>
      <c r="J259" s="62" t="str">
        <f>VLOOKUP(C259,'ICT gegevens'!$A$6:$F$186,6,TRUE)</f>
        <v>WDV01B6318</v>
      </c>
      <c r="K259" s="62" t="s">
        <v>30</v>
      </c>
      <c r="L259" s="63">
        <f>VLOOKUP(C259,'ICT gegevens'!$A$6:$G$186,7,TRUE)</f>
        <v>1978</v>
      </c>
      <c r="M259" s="62"/>
      <c r="N259" s="62" t="str">
        <f>VLOOKUP(C259,'ICT gegevens'!$A$6:$E$186,5,TRUE)</f>
        <v>Wonen</v>
      </c>
      <c r="Q259" s="63">
        <f>'N207 50km'!C258</f>
        <v>1.5</v>
      </c>
      <c r="R259" s="63">
        <f>IF('N207'!D258="--",6,'N207'!D258)</f>
        <v>58</v>
      </c>
      <c r="S259" s="63">
        <f t="shared" si="6"/>
        <v>58</v>
      </c>
      <c r="T259" s="63">
        <f t="shared" si="7"/>
        <v>2</v>
      </c>
      <c r="U259" s="63">
        <f>'overzicht alle wegen'!L259</f>
        <v>56</v>
      </c>
      <c r="V259" s="63"/>
      <c r="X259" s="62"/>
      <c r="Y259" s="62"/>
      <c r="Z259" s="62"/>
      <c r="AA259" s="62"/>
      <c r="AB259" s="62"/>
      <c r="AC259" s="62"/>
      <c r="AG259" s="62"/>
      <c r="AH259" s="32"/>
      <c r="AI259" s="32"/>
      <c r="AJ259" s="32"/>
    </row>
    <row r="260" spans="1:36" x14ac:dyDescent="0.2">
      <c r="A260" s="11">
        <v>105</v>
      </c>
      <c r="B260" s="12" t="str">
        <f>'N207 50km'!A259</f>
        <v>N69_B</v>
      </c>
      <c r="C260" s="12" t="str">
        <f>'N207 50km'!B259</f>
        <v>Noordkade 69</v>
      </c>
      <c r="D260" s="12" t="str" cm="1">
        <f t="array" ref="D260:E260">_xlfn.TEXTSPLIT(C260," ")</f>
        <v>Noordkade</v>
      </c>
      <c r="E260" s="12" t="str">
        <v>69</v>
      </c>
      <c r="F260" s="12"/>
      <c r="G260" s="12"/>
      <c r="H260" s="12" t="str">
        <f>VLOOKUP(C260,'ICT gegevens'!$A$6:$B$186,2,TRUE)</f>
        <v>2741EV</v>
      </c>
      <c r="I260" s="12" t="s">
        <v>29</v>
      </c>
      <c r="J260" s="12" t="str">
        <f>VLOOKUP(C260,'ICT gegevens'!$A$6:$F$186,6,TRUE)</f>
        <v>WDV01B6319</v>
      </c>
      <c r="K260" s="12" t="s">
        <v>30</v>
      </c>
      <c r="L260" s="11">
        <f>VLOOKUP(C260,'ICT gegevens'!$A$6:$G$186,7,TRUE)</f>
        <v>1978</v>
      </c>
      <c r="M260" s="12"/>
      <c r="N260" s="12" t="str">
        <f>VLOOKUP(C260,'ICT gegevens'!$A$6:$E$186,5,TRUE)</f>
        <v>Wonen</v>
      </c>
      <c r="Q260" s="11">
        <f>'N207 50km'!C259</f>
        <v>4.5</v>
      </c>
      <c r="R260" s="11">
        <f>IF('N207'!D259="--",6,'N207'!D259)</f>
        <v>59.6</v>
      </c>
      <c r="S260" s="11">
        <f t="shared" si="6"/>
        <v>60</v>
      </c>
      <c r="T260" s="11">
        <f t="shared" si="7"/>
        <v>2</v>
      </c>
      <c r="U260" s="11">
        <f>'overzicht alle wegen'!L260</f>
        <v>58</v>
      </c>
      <c r="V260" s="11">
        <v>58</v>
      </c>
      <c r="X260" s="12">
        <v>1</v>
      </c>
      <c r="Y260" s="12"/>
      <c r="Z260" s="12"/>
      <c r="AA260" s="12"/>
      <c r="AB260" s="12"/>
      <c r="AC260" s="12"/>
      <c r="AG260" s="12">
        <v>0</v>
      </c>
    </row>
    <row r="261" spans="1:36" x14ac:dyDescent="0.2">
      <c r="A261" s="11"/>
      <c r="B261" s="12" t="str">
        <f>'N207 50km'!A260</f>
        <v>N69_A</v>
      </c>
      <c r="C261" s="12" t="str">
        <f>'N207 50km'!B260</f>
        <v>Noordkade 69</v>
      </c>
      <c r="D261" s="12" t="str" cm="1">
        <f t="array" ref="D261:E261">_xlfn.TEXTSPLIT(C261," ")</f>
        <v>Noordkade</v>
      </c>
      <c r="E261" s="12" t="str">
        <v>69</v>
      </c>
      <c r="F261" s="12"/>
      <c r="G261" s="12"/>
      <c r="H261" s="12" t="str">
        <f>VLOOKUP(C261,'ICT gegevens'!$A$6:$B$186,2,TRUE)</f>
        <v>2741EV</v>
      </c>
      <c r="I261" s="12" t="s">
        <v>29</v>
      </c>
      <c r="J261" s="12" t="str">
        <f>VLOOKUP(C261,'ICT gegevens'!$A$6:$F$186,6,TRUE)</f>
        <v>WDV01B6319</v>
      </c>
      <c r="K261" s="12" t="s">
        <v>30</v>
      </c>
      <c r="L261" s="11">
        <f>VLOOKUP(C261,'ICT gegevens'!$A$6:$G$186,7,TRUE)</f>
        <v>1978</v>
      </c>
      <c r="M261" s="12"/>
      <c r="N261" s="12" t="str">
        <f>VLOOKUP(C261,'ICT gegevens'!$A$6:$E$186,5,TRUE)</f>
        <v>Wonen</v>
      </c>
      <c r="Q261" s="11">
        <f>'N207 50km'!C260</f>
        <v>1.5</v>
      </c>
      <c r="R261" s="11">
        <f>IF('N207'!D260="--",6,'N207'!D260)</f>
        <v>58.1</v>
      </c>
      <c r="S261" s="11">
        <f t="shared" ref="S261:S324" si="8">IF(MOD(R261,1)=0.5,INT(R261)+MOD(INT(R261),2),ROUND(R261,0))</f>
        <v>58</v>
      </c>
      <c r="T261" s="11">
        <f t="shared" ref="T261:T324" si="9">S261-U261</f>
        <v>2</v>
      </c>
      <c r="U261" s="11">
        <f>'overzicht alle wegen'!L261</f>
        <v>56</v>
      </c>
      <c r="V261" s="11"/>
      <c r="X261" s="12"/>
      <c r="Y261" s="12"/>
      <c r="Z261" s="12"/>
      <c r="AA261" s="12"/>
      <c r="AB261" s="12"/>
      <c r="AC261" s="12"/>
      <c r="AG261" s="12"/>
    </row>
    <row r="262" spans="1:36" s="64" customFormat="1" x14ac:dyDescent="0.2">
      <c r="A262" s="63">
        <v>106</v>
      </c>
      <c r="B262" s="62" t="str">
        <f>'N207 50km'!A261</f>
        <v>N57_B</v>
      </c>
      <c r="C262" s="62" t="str">
        <f>'N207 50km'!B261</f>
        <v>Noordkade 57</v>
      </c>
      <c r="D262" s="62" t="str" cm="1">
        <f t="array" ref="D262:E262">_xlfn.TEXTSPLIT(C262," ")</f>
        <v>Noordkade</v>
      </c>
      <c r="E262" s="62" t="str">
        <v>57</v>
      </c>
      <c r="F262" s="62"/>
      <c r="G262" s="62"/>
      <c r="H262" s="62" t="str">
        <f>VLOOKUP(C262,'ICT gegevens'!$A$6:$B$186,2,TRUE)</f>
        <v>2741EV</v>
      </c>
      <c r="I262" s="62" t="s">
        <v>29</v>
      </c>
      <c r="J262" s="62" t="str">
        <f>VLOOKUP(C262,'ICT gegevens'!$A$6:$F$186,6,TRUE)</f>
        <v>WDV01B6224</v>
      </c>
      <c r="K262" s="62" t="s">
        <v>30</v>
      </c>
      <c r="L262" s="63">
        <f>VLOOKUP(C262,'ICT gegevens'!$A$6:$G$186,7,TRUE)</f>
        <v>1975</v>
      </c>
      <c r="M262" s="62"/>
      <c r="N262" s="62" t="str">
        <f>VLOOKUP(C262,'ICT gegevens'!$A$6:$E$186,5,TRUE)</f>
        <v>Wonen</v>
      </c>
      <c r="Q262" s="63">
        <f>'N207 50km'!C261</f>
        <v>4.5</v>
      </c>
      <c r="R262" s="63">
        <f>IF('N207'!D261="--",6,'N207'!D261)</f>
        <v>59.3</v>
      </c>
      <c r="S262" s="63">
        <f t="shared" si="8"/>
        <v>59</v>
      </c>
      <c r="T262" s="63">
        <f t="shared" si="9"/>
        <v>2</v>
      </c>
      <c r="U262" s="63">
        <f>'overzicht alle wegen'!L262</f>
        <v>57</v>
      </c>
      <c r="V262" s="63">
        <v>57</v>
      </c>
      <c r="X262" s="62">
        <v>1</v>
      </c>
      <c r="Y262" s="62"/>
      <c r="Z262" s="62"/>
      <c r="AA262" s="62"/>
      <c r="AB262" s="62"/>
      <c r="AC262" s="62"/>
      <c r="AG262" s="62">
        <v>0</v>
      </c>
      <c r="AH262" s="32"/>
      <c r="AI262" s="32"/>
      <c r="AJ262" s="32"/>
    </row>
    <row r="263" spans="1:36" s="64" customFormat="1" x14ac:dyDescent="0.2">
      <c r="A263" s="63"/>
      <c r="B263" s="62" t="str">
        <f>'N207 50km'!A262</f>
        <v>N57_A</v>
      </c>
      <c r="C263" s="62" t="str">
        <f>'N207 50km'!B262</f>
        <v>Noordkade 57</v>
      </c>
      <c r="D263" s="62" t="str" cm="1">
        <f t="array" ref="D263:E263">_xlfn.TEXTSPLIT(C263," ")</f>
        <v>Noordkade</v>
      </c>
      <c r="E263" s="62" t="str">
        <v>57</v>
      </c>
      <c r="F263" s="62"/>
      <c r="G263" s="62"/>
      <c r="H263" s="62" t="str">
        <f>VLOOKUP(C263,'ICT gegevens'!$A$6:$B$186,2,TRUE)</f>
        <v>2741EV</v>
      </c>
      <c r="I263" s="62" t="s">
        <v>29</v>
      </c>
      <c r="J263" s="62" t="str">
        <f>VLOOKUP(C263,'ICT gegevens'!$A$6:$F$186,6,TRUE)</f>
        <v>WDV01B6224</v>
      </c>
      <c r="K263" s="62" t="s">
        <v>30</v>
      </c>
      <c r="L263" s="63">
        <f>VLOOKUP(C263,'ICT gegevens'!$A$6:$G$186,7,TRUE)</f>
        <v>1975</v>
      </c>
      <c r="M263" s="62"/>
      <c r="N263" s="62" t="str">
        <f>VLOOKUP(C263,'ICT gegevens'!$A$6:$E$186,5,TRUE)</f>
        <v>Wonen</v>
      </c>
      <c r="Q263" s="63">
        <f>'N207 50km'!C262</f>
        <v>1.5</v>
      </c>
      <c r="R263" s="63">
        <f>IF('N207'!D262="--",6,'N207'!D262)</f>
        <v>57.8</v>
      </c>
      <c r="S263" s="63">
        <f t="shared" si="8"/>
        <v>58</v>
      </c>
      <c r="T263" s="63">
        <f t="shared" si="9"/>
        <v>2</v>
      </c>
      <c r="U263" s="63">
        <f>'overzicht alle wegen'!L263</f>
        <v>56</v>
      </c>
      <c r="V263" s="63"/>
      <c r="X263" s="62"/>
      <c r="Y263" s="62"/>
      <c r="Z263" s="62"/>
      <c r="AA263" s="62"/>
      <c r="AB263" s="62"/>
      <c r="AC263" s="62"/>
      <c r="AG263" s="62"/>
      <c r="AH263" s="32"/>
      <c r="AI263" s="32"/>
      <c r="AJ263" s="32"/>
    </row>
    <row r="264" spans="1:36" x14ac:dyDescent="0.2">
      <c r="A264" s="69">
        <v>107</v>
      </c>
      <c r="B264" s="70" t="str">
        <f>'N207 50km'!A263</f>
        <v>N55_B</v>
      </c>
      <c r="C264" s="70" t="str">
        <f>'N207 50km'!B263</f>
        <v>Noordkade 55</v>
      </c>
      <c r="D264" s="70" t="str" cm="1">
        <f t="array" ref="D264:E264">_xlfn.TEXTSPLIT(C264," ")</f>
        <v>Noordkade</v>
      </c>
      <c r="E264" s="70" t="str">
        <v>55</v>
      </c>
      <c r="F264" s="70"/>
      <c r="G264" s="70"/>
      <c r="H264" s="70" t="str">
        <f>VLOOKUP(C264,'ICT gegevens'!$A$6:$B$186,2,TRUE)</f>
        <v>2741EV</v>
      </c>
      <c r="I264" s="70" t="s">
        <v>29</v>
      </c>
      <c r="J264" s="70" t="str">
        <f>VLOOKUP(C264,'ICT gegevens'!$A$6:$F$186,6,TRUE)</f>
        <v>WDV01B7359</v>
      </c>
      <c r="K264" s="70" t="s">
        <v>30</v>
      </c>
      <c r="L264" s="69">
        <f>VLOOKUP(C264,'ICT gegevens'!$A$6:$G$186,7,TRUE)</f>
        <v>1998</v>
      </c>
      <c r="M264" s="70" t="s">
        <v>34</v>
      </c>
      <c r="N264" s="70" t="str">
        <f>VLOOKUP(C264,'ICT gegevens'!$A$6:$E$186,5,TRUE)</f>
        <v>Wonen</v>
      </c>
      <c r="Q264" s="69">
        <f>'N207 50km'!C263</f>
        <v>4.5</v>
      </c>
      <c r="R264" s="69">
        <f>IF('N207'!D263="--",6,'N207'!D263)</f>
        <v>59.3</v>
      </c>
      <c r="S264" s="69">
        <f t="shared" si="8"/>
        <v>59</v>
      </c>
      <c r="T264" s="69">
        <f t="shared" si="9"/>
        <v>2</v>
      </c>
      <c r="U264" s="69">
        <f>'overzicht alle wegen'!L264</f>
        <v>57</v>
      </c>
      <c r="V264" s="69">
        <v>57</v>
      </c>
      <c r="X264" s="70">
        <v>1</v>
      </c>
      <c r="Y264" s="70"/>
      <c r="Z264" s="70"/>
      <c r="AA264" s="70"/>
      <c r="AB264" s="70"/>
      <c r="AC264" s="70"/>
      <c r="AD264" s="70">
        <v>1</v>
      </c>
      <c r="AF264" t="str">
        <f>C264</f>
        <v>Noordkade 55</v>
      </c>
      <c r="AG264" s="70">
        <v>0</v>
      </c>
    </row>
    <row r="265" spans="1:36" x14ac:dyDescent="0.2">
      <c r="A265" s="69"/>
      <c r="B265" s="70" t="str">
        <f>'N207 50km'!A264</f>
        <v>N55_A</v>
      </c>
      <c r="C265" s="70" t="str">
        <f>'N207 50km'!B264</f>
        <v>Noordkade 55</v>
      </c>
      <c r="D265" s="70" t="str" cm="1">
        <f t="array" ref="D265:E265">_xlfn.TEXTSPLIT(C265," ")</f>
        <v>Noordkade</v>
      </c>
      <c r="E265" s="70" t="str">
        <v>55</v>
      </c>
      <c r="F265" s="70"/>
      <c r="G265" s="70"/>
      <c r="H265" s="70" t="str">
        <f>VLOOKUP(C265,'ICT gegevens'!$A$6:$B$186,2,TRUE)</f>
        <v>2741EV</v>
      </c>
      <c r="I265" s="70" t="s">
        <v>29</v>
      </c>
      <c r="J265" s="70" t="str">
        <f>VLOOKUP(C265,'ICT gegevens'!$A$6:$F$186,6,TRUE)</f>
        <v>WDV01B7359</v>
      </c>
      <c r="K265" s="70" t="s">
        <v>30</v>
      </c>
      <c r="L265" s="69">
        <f>VLOOKUP(C265,'ICT gegevens'!$A$6:$G$186,7,TRUE)</f>
        <v>1998</v>
      </c>
      <c r="M265" s="70"/>
      <c r="N265" s="70" t="str">
        <f>VLOOKUP(C265,'ICT gegevens'!$A$6:$E$186,5,TRUE)</f>
        <v>Wonen</v>
      </c>
      <c r="Q265" s="69">
        <f>'N207 50km'!C264</f>
        <v>1.5</v>
      </c>
      <c r="R265" s="69">
        <f>IF('N207'!D264="--",6,'N207'!D264)</f>
        <v>57.8</v>
      </c>
      <c r="S265" s="69">
        <f t="shared" si="8"/>
        <v>58</v>
      </c>
      <c r="T265" s="69">
        <f t="shared" si="9"/>
        <v>2</v>
      </c>
      <c r="U265" s="69">
        <f>'overzicht alle wegen'!L265</f>
        <v>56</v>
      </c>
      <c r="V265" s="69"/>
      <c r="X265" s="70"/>
      <c r="Y265" s="70"/>
      <c r="Z265" s="70"/>
      <c r="AA265" s="70"/>
      <c r="AB265" s="70"/>
      <c r="AC265" s="70"/>
      <c r="AD265" s="70"/>
      <c r="AG265" s="70"/>
    </row>
    <row r="266" spans="1:36" s="32" customFormat="1" x14ac:dyDescent="0.2">
      <c r="A266" s="31">
        <v>108</v>
      </c>
      <c r="B266" s="95" t="str">
        <f>'N207 50km'!A265</f>
        <v>N53_B</v>
      </c>
      <c r="C266" s="95" t="str">
        <f>'N207 50km'!B265</f>
        <v>Noordkade 53</v>
      </c>
      <c r="D266" s="95" t="str" cm="1">
        <f t="array" ref="D266:E266">_xlfn.TEXTSPLIT(C266," ")</f>
        <v>Noordkade</v>
      </c>
      <c r="E266" s="95" t="str">
        <v>53</v>
      </c>
      <c r="F266" s="95"/>
      <c r="G266" s="95"/>
      <c r="H266" s="95" t="str">
        <f>VLOOKUP(C266,'ICT gegevens'!$A$6:$B$186,2,TRUE)</f>
        <v>2741EV</v>
      </c>
      <c r="I266" s="95" t="s">
        <v>29</v>
      </c>
      <c r="J266" s="95" t="str">
        <f>VLOOKUP(C266,'ICT gegevens'!$A$6:$F$186,6,TRUE)</f>
        <v>WDV01B7360</v>
      </c>
      <c r="K266" s="95" t="s">
        <v>30</v>
      </c>
      <c r="L266" s="31">
        <f>VLOOKUP(C266,'ICT gegevens'!$A$6:$G$186,7,TRUE)</f>
        <v>1920</v>
      </c>
      <c r="M266" s="95"/>
      <c r="N266" s="95" t="str">
        <f>VLOOKUP(C266,'ICT gegevens'!$A$6:$E$186,5,TRUE)</f>
        <v>Wonen</v>
      </c>
      <c r="Q266" s="31">
        <f>'N207 50km'!C265</f>
        <v>4.5</v>
      </c>
      <c r="R266" s="31">
        <f>IF('N207'!D265="--",6,'N207'!D265)</f>
        <v>58.5</v>
      </c>
      <c r="S266" s="31">
        <f t="shared" si="8"/>
        <v>58</v>
      </c>
      <c r="T266" s="31">
        <f t="shared" si="9"/>
        <v>2</v>
      </c>
      <c r="U266" s="31">
        <f>'overzicht alle wegen'!L266</f>
        <v>56</v>
      </c>
      <c r="V266" s="31">
        <v>56</v>
      </c>
      <c r="X266" s="95">
        <v>1</v>
      </c>
      <c r="Y266" s="95"/>
      <c r="Z266" s="95"/>
      <c r="AA266" s="95"/>
      <c r="AB266" s="95"/>
      <c r="AC266" s="95"/>
      <c r="AG266" s="95">
        <v>0</v>
      </c>
    </row>
    <row r="267" spans="1:36" s="32" customFormat="1" x14ac:dyDescent="0.2">
      <c r="A267" s="31"/>
      <c r="B267" s="95" t="str">
        <f>'N207 50km'!A266</f>
        <v>N53_A</v>
      </c>
      <c r="C267" s="95" t="str">
        <f>'N207 50km'!B266</f>
        <v>Noordkade 53</v>
      </c>
      <c r="D267" s="95" t="str" cm="1">
        <f t="array" ref="D267:E267">_xlfn.TEXTSPLIT(C267," ")</f>
        <v>Noordkade</v>
      </c>
      <c r="E267" s="95" t="str">
        <v>53</v>
      </c>
      <c r="F267" s="95"/>
      <c r="G267" s="95"/>
      <c r="H267" s="95" t="str">
        <f>VLOOKUP(C267,'ICT gegevens'!$A$6:$B$186,2,TRUE)</f>
        <v>2741EV</v>
      </c>
      <c r="I267" s="95" t="s">
        <v>29</v>
      </c>
      <c r="J267" s="95" t="str">
        <f>VLOOKUP(C267,'ICT gegevens'!$A$6:$F$186,6,TRUE)</f>
        <v>WDV01B7360</v>
      </c>
      <c r="K267" s="95" t="s">
        <v>30</v>
      </c>
      <c r="L267" s="31">
        <f>VLOOKUP(C267,'ICT gegevens'!$A$6:$G$186,7,TRUE)</f>
        <v>1920</v>
      </c>
      <c r="M267" s="95"/>
      <c r="N267" s="95" t="str">
        <f>VLOOKUP(C267,'ICT gegevens'!$A$6:$E$186,5,TRUE)</f>
        <v>Wonen</v>
      </c>
      <c r="Q267" s="31">
        <f>'N207 50km'!C266</f>
        <v>1.5</v>
      </c>
      <c r="R267" s="31">
        <f>IF('N207'!D266="--",6,'N207'!D266)</f>
        <v>56.8</v>
      </c>
      <c r="S267" s="31">
        <f t="shared" si="8"/>
        <v>57</v>
      </c>
      <c r="T267" s="31">
        <f t="shared" si="9"/>
        <v>4</v>
      </c>
      <c r="U267" s="31">
        <f>'overzicht alle wegen'!L267</f>
        <v>53</v>
      </c>
      <c r="V267" s="31"/>
      <c r="X267" s="95"/>
      <c r="Y267" s="95"/>
      <c r="Z267" s="95"/>
      <c r="AA267" s="95"/>
      <c r="AB267" s="95"/>
      <c r="AC267" s="95"/>
      <c r="AG267" s="95"/>
    </row>
    <row r="268" spans="1:36" x14ac:dyDescent="0.2">
      <c r="A268" s="69">
        <v>109</v>
      </c>
      <c r="B268" s="70" t="str">
        <f>'N207 50km'!A267</f>
        <v>N51_B</v>
      </c>
      <c r="C268" s="70" t="str">
        <f>'N207 50km'!B267</f>
        <v>Noordkade 51</v>
      </c>
      <c r="D268" s="70" t="str" cm="1">
        <f t="array" ref="D268:E268">_xlfn.TEXTSPLIT(C268," ")</f>
        <v>Noordkade</v>
      </c>
      <c r="E268" s="70" t="str">
        <v>51</v>
      </c>
      <c r="F268" s="70"/>
      <c r="G268" s="70"/>
      <c r="H268" s="70" t="str">
        <f>VLOOKUP(C268,'ICT gegevens'!$A$6:$B$186,2,TRUE)</f>
        <v>2741EV</v>
      </c>
      <c r="I268" s="70" t="s">
        <v>29</v>
      </c>
      <c r="J268" s="70" t="str">
        <f>VLOOKUP(C268,'ICT gegevens'!$A$6:$F$186,6,TRUE)</f>
        <v>WDV01B4496</v>
      </c>
      <c r="K268" s="70" t="s">
        <v>30</v>
      </c>
      <c r="L268" s="69">
        <f>VLOOKUP(C268,'ICT gegevens'!$A$6:$G$186,7,TRUE)</f>
        <v>2013</v>
      </c>
      <c r="M268" s="70" t="s">
        <v>31</v>
      </c>
      <c r="N268" s="70" t="str">
        <f>VLOOKUP(C268,'ICT gegevens'!$A$6:$E$186,5,TRUE)</f>
        <v>Wonen</v>
      </c>
      <c r="Q268" s="69">
        <f>'N207 50km'!C267</f>
        <v>4.5</v>
      </c>
      <c r="R268" s="69">
        <f>IF('N207'!D267="--",6,'N207'!D267)</f>
        <v>59.5</v>
      </c>
      <c r="S268" s="69">
        <f t="shared" si="8"/>
        <v>60</v>
      </c>
      <c r="T268" s="69">
        <f t="shared" si="9"/>
        <v>3</v>
      </c>
      <c r="U268" s="69">
        <f>'overzicht alle wegen'!L268</f>
        <v>57</v>
      </c>
      <c r="V268" s="69"/>
      <c r="X268" s="70"/>
      <c r="Y268" s="70"/>
      <c r="Z268" s="70"/>
      <c r="AA268" s="70">
        <v>1</v>
      </c>
      <c r="AB268" s="70"/>
      <c r="AC268" s="70"/>
      <c r="AF268" t="str">
        <f>C268</f>
        <v>Noordkade 51</v>
      </c>
      <c r="AG268" s="70">
        <v>0</v>
      </c>
    </row>
    <row r="269" spans="1:36" x14ac:dyDescent="0.2">
      <c r="A269" s="69"/>
      <c r="B269" s="70" t="str">
        <f>'N207 50km'!A268</f>
        <v>N51_A</v>
      </c>
      <c r="C269" s="70" t="str">
        <f>'N207 50km'!B268</f>
        <v>Noordkade 51</v>
      </c>
      <c r="D269" s="70" t="str" cm="1">
        <f t="array" ref="D269:E269">_xlfn.TEXTSPLIT(C269," ")</f>
        <v>Noordkade</v>
      </c>
      <c r="E269" s="70" t="str">
        <v>51</v>
      </c>
      <c r="F269" s="70"/>
      <c r="G269" s="70"/>
      <c r="H269" s="70" t="str">
        <f>VLOOKUP(C269,'ICT gegevens'!$A$6:$B$186,2,TRUE)</f>
        <v>2741EV</v>
      </c>
      <c r="I269" s="70" t="s">
        <v>29</v>
      </c>
      <c r="J269" s="70" t="str">
        <f>VLOOKUP(C269,'ICT gegevens'!$A$6:$F$186,6,TRUE)</f>
        <v>WDV01B4496</v>
      </c>
      <c r="K269" s="70" t="s">
        <v>30</v>
      </c>
      <c r="L269" s="69">
        <f>VLOOKUP(C269,'ICT gegevens'!$A$6:$G$186,7,TRUE)</f>
        <v>2013</v>
      </c>
      <c r="M269" s="70"/>
      <c r="N269" s="70" t="str">
        <f>VLOOKUP(C269,'ICT gegevens'!$A$6:$E$186,5,TRUE)</f>
        <v>Wonen</v>
      </c>
      <c r="Q269" s="69">
        <f>'N207 50km'!C268</f>
        <v>1.5</v>
      </c>
      <c r="R269" s="69">
        <f>IF('N207'!D268="--",6,'N207'!D268)</f>
        <v>57.9</v>
      </c>
      <c r="S269" s="69">
        <f t="shared" si="8"/>
        <v>58</v>
      </c>
      <c r="T269" s="69">
        <f t="shared" si="9"/>
        <v>2</v>
      </c>
      <c r="U269" s="69">
        <f>'overzicht alle wegen'!L269</f>
        <v>56</v>
      </c>
      <c r="V269" s="69"/>
      <c r="X269" s="70"/>
      <c r="Y269" s="70"/>
      <c r="Z269" s="70"/>
      <c r="AA269" s="70"/>
      <c r="AB269" s="70"/>
      <c r="AC269" s="70"/>
      <c r="AG269" s="70"/>
    </row>
    <row r="270" spans="1:36" s="64" customFormat="1" x14ac:dyDescent="0.2">
      <c r="A270" s="63">
        <v>110</v>
      </c>
      <c r="B270" s="62" t="str">
        <f>'N207 50km'!A269</f>
        <v>N45_B</v>
      </c>
      <c r="C270" s="62" t="str">
        <f>'N207 50km'!B269</f>
        <v>Noordkade 45</v>
      </c>
      <c r="D270" s="62" t="str" cm="1">
        <f t="array" ref="D270:E270">_xlfn.TEXTSPLIT(C270," ")</f>
        <v>Noordkade</v>
      </c>
      <c r="E270" s="62" t="str">
        <v>45</v>
      </c>
      <c r="F270" s="62"/>
      <c r="G270" s="62"/>
      <c r="H270" s="62" t="str">
        <f>VLOOKUP(C270,'ICT gegevens'!$A$6:$B$186,2,TRUE)</f>
        <v>2741EV</v>
      </c>
      <c r="I270" s="62" t="s">
        <v>29</v>
      </c>
      <c r="J270" s="62" t="str">
        <f>VLOOKUP(C270,'ICT gegevens'!$A$6:$F$186,6,TRUE)</f>
        <v>WDV01B6691</v>
      </c>
      <c r="K270" s="62" t="s">
        <v>30</v>
      </c>
      <c r="L270" s="63">
        <f>VLOOKUP(C270,'ICT gegevens'!$A$6:$G$186,7,TRUE)</f>
        <v>1910</v>
      </c>
      <c r="M270" s="62"/>
      <c r="N270" s="62" t="str">
        <f>VLOOKUP(C270,'ICT gegevens'!$A$6:$E$186,5,TRUE)</f>
        <v>Wonen</v>
      </c>
      <c r="Q270" s="63">
        <f>'N207 50km'!C269</f>
        <v>4.5</v>
      </c>
      <c r="R270" s="63">
        <f>IF('N207'!D269="--",6,'N207'!D269)</f>
        <v>58.4</v>
      </c>
      <c r="S270" s="63">
        <f t="shared" si="8"/>
        <v>58</v>
      </c>
      <c r="T270" s="63">
        <f t="shared" si="9"/>
        <v>2</v>
      </c>
      <c r="U270" s="63">
        <f>'overzicht alle wegen'!L270</f>
        <v>56</v>
      </c>
      <c r="V270" s="63">
        <v>56</v>
      </c>
      <c r="X270" s="62">
        <v>1</v>
      </c>
      <c r="Y270" s="62"/>
      <c r="Z270" s="62"/>
      <c r="AA270" s="62"/>
      <c r="AB270" s="62"/>
      <c r="AC270" s="62"/>
      <c r="AG270" s="62">
        <v>0</v>
      </c>
      <c r="AH270" s="32"/>
      <c r="AI270" s="32"/>
      <c r="AJ270" s="32"/>
    </row>
    <row r="271" spans="1:36" s="64" customFormat="1" x14ac:dyDescent="0.2">
      <c r="A271" s="63"/>
      <c r="B271" s="62" t="str">
        <f>'N207 50km'!A270</f>
        <v>N45_A</v>
      </c>
      <c r="C271" s="62" t="str">
        <f>'N207 50km'!B270</f>
        <v>Noordkade 45</v>
      </c>
      <c r="D271" s="62" t="str" cm="1">
        <f t="array" ref="D271:E271">_xlfn.TEXTSPLIT(C271," ")</f>
        <v>Noordkade</v>
      </c>
      <c r="E271" s="62" t="str">
        <v>45</v>
      </c>
      <c r="F271" s="62"/>
      <c r="G271" s="62"/>
      <c r="H271" s="62" t="str">
        <f>VLOOKUP(C271,'ICT gegevens'!$A$6:$B$186,2,TRUE)</f>
        <v>2741EV</v>
      </c>
      <c r="I271" s="62" t="s">
        <v>29</v>
      </c>
      <c r="J271" s="62" t="str">
        <f>VLOOKUP(C271,'ICT gegevens'!$A$6:$F$186,6,TRUE)</f>
        <v>WDV01B6691</v>
      </c>
      <c r="K271" s="62" t="s">
        <v>30</v>
      </c>
      <c r="L271" s="63">
        <f>VLOOKUP(C271,'ICT gegevens'!$A$6:$G$186,7,TRUE)</f>
        <v>1910</v>
      </c>
      <c r="M271" s="62"/>
      <c r="N271" s="62" t="str">
        <f>VLOOKUP(C271,'ICT gegevens'!$A$6:$E$186,5,TRUE)</f>
        <v>Wonen</v>
      </c>
      <c r="Q271" s="63">
        <f>'N207 50km'!C270</f>
        <v>1.5</v>
      </c>
      <c r="R271" s="63">
        <f>IF('N207'!D270="--",6,'N207'!D270)</f>
        <v>56.6</v>
      </c>
      <c r="S271" s="63">
        <f t="shared" si="8"/>
        <v>57</v>
      </c>
      <c r="T271" s="63">
        <f t="shared" si="9"/>
        <v>4</v>
      </c>
      <c r="U271" s="63">
        <f>'overzicht alle wegen'!L271</f>
        <v>53</v>
      </c>
      <c r="V271" s="63"/>
      <c r="X271" s="62"/>
      <c r="Y271" s="62"/>
      <c r="Z271" s="62"/>
      <c r="AA271" s="62"/>
      <c r="AB271" s="62"/>
      <c r="AC271" s="62"/>
      <c r="AG271" s="62"/>
      <c r="AH271" s="32"/>
      <c r="AI271" s="32"/>
      <c r="AJ271" s="32"/>
    </row>
    <row r="272" spans="1:36" x14ac:dyDescent="0.2">
      <c r="A272" s="11">
        <v>111</v>
      </c>
      <c r="B272" s="12" t="str">
        <f>'N207 50km'!A271</f>
        <v>N41_B</v>
      </c>
      <c r="C272" s="12" t="str">
        <f>'N207 50km'!B271</f>
        <v>Noordkade 41</v>
      </c>
      <c r="D272" s="12" t="str" cm="1">
        <f t="array" ref="D272:E272">_xlfn.TEXTSPLIT(C272," ")</f>
        <v>Noordkade</v>
      </c>
      <c r="E272" s="12" t="str">
        <v>41</v>
      </c>
      <c r="F272" s="12"/>
      <c r="G272" s="12"/>
      <c r="H272" s="12" t="str">
        <f>VLOOKUP(C272,'ICT gegevens'!$A$6:$B$186,2,TRUE)</f>
        <v>2741EV</v>
      </c>
      <c r="I272" s="12" t="s">
        <v>29</v>
      </c>
      <c r="J272" s="12" t="str">
        <f>VLOOKUP(C272,'ICT gegevens'!$A$6:$F$186,6,TRUE)</f>
        <v>WDV01B4500</v>
      </c>
      <c r="K272" s="12" t="s">
        <v>30</v>
      </c>
      <c r="L272" s="11">
        <f>VLOOKUP(C272,'ICT gegevens'!$A$6:$G$186,7,TRUE)</f>
        <v>1950</v>
      </c>
      <c r="M272" s="12"/>
      <c r="N272" s="12" t="str">
        <f>VLOOKUP(C272,'ICT gegevens'!$A$6:$E$186,5,TRUE)</f>
        <v>Wonen</v>
      </c>
      <c r="Q272" s="11">
        <f>'N207 50km'!C271</f>
        <v>4.5</v>
      </c>
      <c r="R272" s="11">
        <f>IF('N207'!D271="--",6,'N207'!D271)</f>
        <v>59.7</v>
      </c>
      <c r="S272" s="11">
        <f t="shared" si="8"/>
        <v>60</v>
      </c>
      <c r="T272" s="11">
        <f t="shared" si="9"/>
        <v>2</v>
      </c>
      <c r="U272" s="11">
        <f>'overzicht alle wegen'!L272</f>
        <v>58</v>
      </c>
      <c r="V272" s="11">
        <v>58</v>
      </c>
      <c r="X272" s="12">
        <v>1</v>
      </c>
      <c r="Y272" s="12"/>
      <c r="Z272" s="12"/>
      <c r="AA272" s="12"/>
      <c r="AB272" s="12"/>
      <c r="AC272" s="12"/>
      <c r="AG272" s="12">
        <v>0</v>
      </c>
    </row>
    <row r="273" spans="1:36" x14ac:dyDescent="0.2">
      <c r="A273" s="11"/>
      <c r="B273" s="12" t="str">
        <f>'N207 50km'!A272</f>
        <v>N41_A</v>
      </c>
      <c r="C273" s="12" t="str">
        <f>'N207 50km'!B272</f>
        <v>Noordkade 41</v>
      </c>
      <c r="D273" s="12" t="str" cm="1">
        <f t="array" ref="D273:E273">_xlfn.TEXTSPLIT(C273," ")</f>
        <v>Noordkade</v>
      </c>
      <c r="E273" s="12" t="str">
        <v>41</v>
      </c>
      <c r="F273" s="12"/>
      <c r="G273" s="12"/>
      <c r="H273" s="12" t="str">
        <f>VLOOKUP(C273,'ICT gegevens'!$A$6:$B$186,2,TRUE)</f>
        <v>2741EV</v>
      </c>
      <c r="I273" s="12" t="s">
        <v>29</v>
      </c>
      <c r="J273" s="12" t="str">
        <f>VLOOKUP(C273,'ICT gegevens'!$A$6:$F$186,6,TRUE)</f>
        <v>WDV01B4500</v>
      </c>
      <c r="K273" s="12" t="s">
        <v>30</v>
      </c>
      <c r="L273" s="11">
        <f>VLOOKUP(C273,'ICT gegevens'!$A$6:$G$186,7,TRUE)</f>
        <v>1950</v>
      </c>
      <c r="M273" s="12"/>
      <c r="N273" s="12" t="str">
        <f>VLOOKUP(C273,'ICT gegevens'!$A$6:$E$186,5,TRUE)</f>
        <v>Wonen</v>
      </c>
      <c r="Q273" s="11">
        <f>'N207 50km'!C272</f>
        <v>1.5</v>
      </c>
      <c r="R273" s="11">
        <f>IF('N207'!D272="--",6,'N207'!D272)</f>
        <v>58.2</v>
      </c>
      <c r="S273" s="11">
        <f t="shared" si="8"/>
        <v>58</v>
      </c>
      <c r="T273" s="11">
        <f t="shared" si="9"/>
        <v>2</v>
      </c>
      <c r="U273" s="11">
        <f>'overzicht alle wegen'!L273</f>
        <v>56</v>
      </c>
      <c r="V273" s="11"/>
      <c r="X273" s="12"/>
      <c r="Y273" s="12"/>
      <c r="Z273" s="12"/>
      <c r="AA273" s="12"/>
      <c r="AB273" s="12"/>
      <c r="AC273" s="12"/>
      <c r="AG273" s="12"/>
    </row>
    <row r="274" spans="1:36" s="64" customFormat="1" x14ac:dyDescent="0.2">
      <c r="A274" s="63">
        <v>112</v>
      </c>
      <c r="B274" s="62" t="str">
        <f>'N207 50km'!A273</f>
        <v>N39_B</v>
      </c>
      <c r="C274" s="62" t="str">
        <f>'N207 50km'!B273</f>
        <v>Noordkade 39</v>
      </c>
      <c r="D274" s="62" t="str" cm="1">
        <f t="array" ref="D274:E274">_xlfn.TEXTSPLIT(C274," ")</f>
        <v>Noordkade</v>
      </c>
      <c r="E274" s="62" t="str">
        <v>39</v>
      </c>
      <c r="F274" s="62"/>
      <c r="G274" s="62"/>
      <c r="H274" s="62" t="str">
        <f>VLOOKUP(C274,'ICT gegevens'!$A$6:$B$186,2,TRUE)</f>
        <v>2741EV</v>
      </c>
      <c r="I274" s="62" t="s">
        <v>29</v>
      </c>
      <c r="J274" s="62" t="str">
        <f>VLOOKUP(C274,'ICT gegevens'!$A$6:$F$186,6,TRUE)</f>
        <v>WDV01B6194</v>
      </c>
      <c r="K274" s="62" t="s">
        <v>30</v>
      </c>
      <c r="L274" s="63">
        <f>VLOOKUP(C274,'ICT gegevens'!$A$6:$G$186,7,TRUE)</f>
        <v>1920</v>
      </c>
      <c r="M274" s="62"/>
      <c r="N274" s="62" t="str">
        <f>VLOOKUP(C274,'ICT gegevens'!$A$6:$E$186,5,TRUE)</f>
        <v>Wonen</v>
      </c>
      <c r="Q274" s="63">
        <f>'N207 50km'!C273</f>
        <v>4.5</v>
      </c>
      <c r="R274" s="63">
        <f>IF('N207'!D273="--",6,'N207'!D273)</f>
        <v>59.7</v>
      </c>
      <c r="S274" s="63">
        <f t="shared" si="8"/>
        <v>60</v>
      </c>
      <c r="T274" s="63">
        <f t="shared" si="9"/>
        <v>2</v>
      </c>
      <c r="U274" s="63">
        <f>'overzicht alle wegen'!L274</f>
        <v>58</v>
      </c>
      <c r="V274" s="63">
        <v>58</v>
      </c>
      <c r="X274" s="62">
        <v>1</v>
      </c>
      <c r="Y274" s="62"/>
      <c r="Z274" s="62"/>
      <c r="AA274" s="62"/>
      <c r="AB274" s="62"/>
      <c r="AC274" s="62"/>
      <c r="AG274" s="62">
        <v>0</v>
      </c>
      <c r="AH274" s="32"/>
      <c r="AI274" s="32"/>
      <c r="AJ274" s="32"/>
    </row>
    <row r="275" spans="1:36" s="64" customFormat="1" x14ac:dyDescent="0.2">
      <c r="A275" s="63"/>
      <c r="B275" s="62" t="str">
        <f>'N207 50km'!A274</f>
        <v>N39_A</v>
      </c>
      <c r="C275" s="62" t="str">
        <f>'N207 50km'!B274</f>
        <v>Noordkade 39</v>
      </c>
      <c r="D275" s="62" t="str" cm="1">
        <f t="array" ref="D275:E275">_xlfn.TEXTSPLIT(C275," ")</f>
        <v>Noordkade</v>
      </c>
      <c r="E275" s="62" t="str">
        <v>39</v>
      </c>
      <c r="F275" s="62"/>
      <c r="G275" s="62"/>
      <c r="H275" s="62" t="str">
        <f>VLOOKUP(C275,'ICT gegevens'!$A$6:$B$186,2,TRUE)</f>
        <v>2741EV</v>
      </c>
      <c r="I275" s="62" t="s">
        <v>29</v>
      </c>
      <c r="J275" s="62" t="str">
        <f>VLOOKUP(C275,'ICT gegevens'!$A$6:$F$186,6,TRUE)</f>
        <v>WDV01B6194</v>
      </c>
      <c r="K275" s="62" t="s">
        <v>30</v>
      </c>
      <c r="L275" s="63">
        <f>VLOOKUP(C275,'ICT gegevens'!$A$6:$G$186,7,TRUE)</f>
        <v>1920</v>
      </c>
      <c r="M275" s="62"/>
      <c r="N275" s="62" t="str">
        <f>VLOOKUP(C275,'ICT gegevens'!$A$6:$E$186,5,TRUE)</f>
        <v>Wonen</v>
      </c>
      <c r="Q275" s="63">
        <f>'N207 50km'!C274</f>
        <v>1.5</v>
      </c>
      <c r="R275" s="63">
        <f>IF('N207'!D274="--",6,'N207'!D274)</f>
        <v>58.2</v>
      </c>
      <c r="S275" s="63">
        <f t="shared" si="8"/>
        <v>58</v>
      </c>
      <c r="T275" s="63">
        <f t="shared" si="9"/>
        <v>2</v>
      </c>
      <c r="U275" s="63">
        <f>'overzicht alle wegen'!L275</f>
        <v>56</v>
      </c>
      <c r="V275" s="63"/>
      <c r="X275" s="62"/>
      <c r="Y275" s="62"/>
      <c r="Z275" s="62"/>
      <c r="AA275" s="62"/>
      <c r="AB275" s="62"/>
      <c r="AC275" s="62"/>
      <c r="AG275" s="62"/>
      <c r="AH275" s="32"/>
      <c r="AI275" s="32"/>
      <c r="AJ275" s="32"/>
    </row>
    <row r="276" spans="1:36" x14ac:dyDescent="0.2">
      <c r="A276" s="69">
        <v>113</v>
      </c>
      <c r="B276" s="70" t="str">
        <f>'N207 50km'!A275</f>
        <v>N31_C</v>
      </c>
      <c r="C276" s="70" t="str">
        <f>'N207 50km'!B275</f>
        <v>Noordkade 31</v>
      </c>
      <c r="D276" s="70" t="str" cm="1">
        <f t="array" ref="D276:E276">_xlfn.TEXTSPLIT(C276," ")</f>
        <v>Noordkade</v>
      </c>
      <c r="E276" s="70" t="str">
        <v>31</v>
      </c>
      <c r="F276" s="70"/>
      <c r="G276" s="70"/>
      <c r="H276" s="70" t="str">
        <f>VLOOKUP(C276,'ICT gegevens'!$A$6:$B$186,2,TRUE)</f>
        <v>2741EV</v>
      </c>
      <c r="I276" s="70" t="s">
        <v>29</v>
      </c>
      <c r="J276" s="70" t="str">
        <f>VLOOKUP(C276,'ICT gegevens'!$A$6:$F$186,6,TRUE)</f>
        <v>WDV01B7206</v>
      </c>
      <c r="K276" s="70" t="s">
        <v>30</v>
      </c>
      <c r="L276" s="69">
        <f>VLOOKUP(C276,'ICT gegevens'!$A$6:$G$186,7,TRUE)</f>
        <v>1974</v>
      </c>
      <c r="M276" s="70" t="s">
        <v>45</v>
      </c>
      <c r="N276" s="70" t="str">
        <f>VLOOKUP(C276,'ICT gegevens'!$A$6:$E$186,5,TRUE)</f>
        <v>Wonen</v>
      </c>
      <c r="Q276" s="69">
        <f>'N207 50km'!C275</f>
        <v>7.5</v>
      </c>
      <c r="R276" s="69">
        <f>IF('N207'!D275="--",6,'N207'!D275)</f>
        <v>60.1</v>
      </c>
      <c r="S276" s="69">
        <f t="shared" si="8"/>
        <v>60</v>
      </c>
      <c r="T276" s="69">
        <f t="shared" si="9"/>
        <v>2</v>
      </c>
      <c r="U276" s="69">
        <f>'overzicht alle wegen'!L276</f>
        <v>58</v>
      </c>
      <c r="V276" s="69">
        <v>58</v>
      </c>
      <c r="X276" s="70"/>
      <c r="Y276" s="70"/>
      <c r="Z276" s="70"/>
      <c r="AA276" s="70">
        <v>1</v>
      </c>
      <c r="AB276" s="70"/>
      <c r="AC276" s="70"/>
      <c r="AD276" s="70"/>
      <c r="AG276" s="70">
        <v>0</v>
      </c>
    </row>
    <row r="277" spans="1:36" x14ac:dyDescent="0.2">
      <c r="A277" s="69"/>
      <c r="B277" s="70" t="str">
        <f>'N207 50km'!A276</f>
        <v>N31_B</v>
      </c>
      <c r="C277" s="70" t="str">
        <f>'N207 50km'!B276</f>
        <v>Noordkade 31</v>
      </c>
      <c r="D277" s="70" t="str" cm="1">
        <f t="array" ref="D277:E277">_xlfn.TEXTSPLIT(C277," ")</f>
        <v>Noordkade</v>
      </c>
      <c r="E277" s="70" t="str">
        <v>31</v>
      </c>
      <c r="F277" s="70"/>
      <c r="G277" s="70"/>
      <c r="H277" s="70" t="str">
        <f>VLOOKUP(C277,'ICT gegevens'!$A$6:$B$186,2,TRUE)</f>
        <v>2741EV</v>
      </c>
      <c r="I277" s="70" t="s">
        <v>29</v>
      </c>
      <c r="J277" s="70" t="str">
        <f>VLOOKUP(C277,'ICT gegevens'!$A$6:$F$186,6,TRUE)</f>
        <v>WDV01B7206</v>
      </c>
      <c r="K277" s="70" t="s">
        <v>30</v>
      </c>
      <c r="L277" s="69">
        <f>VLOOKUP(C277,'ICT gegevens'!$A$6:$G$186,7,TRUE)</f>
        <v>1974</v>
      </c>
      <c r="M277" s="70"/>
      <c r="N277" s="70" t="str">
        <f>VLOOKUP(C277,'ICT gegevens'!$A$6:$E$186,5,TRUE)</f>
        <v>Wonen</v>
      </c>
      <c r="Q277" s="69">
        <f>'N207 50km'!C276</f>
        <v>4.5</v>
      </c>
      <c r="R277" s="69">
        <f>IF('N207'!D276="--",6,'N207'!D276)</f>
        <v>59.8</v>
      </c>
      <c r="S277" s="69">
        <f t="shared" si="8"/>
        <v>60</v>
      </c>
      <c r="T277" s="69">
        <f t="shared" si="9"/>
        <v>2</v>
      </c>
      <c r="U277" s="69">
        <f>'overzicht alle wegen'!L277</f>
        <v>58</v>
      </c>
      <c r="V277" s="69"/>
      <c r="X277" s="70"/>
      <c r="Y277" s="70"/>
      <c r="Z277" s="70"/>
      <c r="AA277" s="70"/>
      <c r="AB277" s="70"/>
      <c r="AC277" s="70"/>
      <c r="AD277" s="70"/>
      <c r="AG277" s="70"/>
    </row>
    <row r="278" spans="1:36" x14ac:dyDescent="0.2">
      <c r="A278" s="69"/>
      <c r="B278" s="70" t="str">
        <f>'N207 50km'!A277</f>
        <v>N31_A</v>
      </c>
      <c r="C278" s="70" t="str">
        <f>'N207 50km'!B277</f>
        <v>Noordkade 31</v>
      </c>
      <c r="D278" s="70" t="str" cm="1">
        <f t="array" ref="D278:E278">_xlfn.TEXTSPLIT(C278," ")</f>
        <v>Noordkade</v>
      </c>
      <c r="E278" s="70" t="str">
        <v>31</v>
      </c>
      <c r="F278" s="70"/>
      <c r="G278" s="70"/>
      <c r="H278" s="70" t="str">
        <f>VLOOKUP(C278,'ICT gegevens'!$A$6:$B$186,2,TRUE)</f>
        <v>2741EV</v>
      </c>
      <c r="I278" s="70" t="s">
        <v>29</v>
      </c>
      <c r="J278" s="70" t="str">
        <f>VLOOKUP(C278,'ICT gegevens'!$A$6:$F$186,6,TRUE)</f>
        <v>WDV01B7206</v>
      </c>
      <c r="K278" s="70" t="s">
        <v>30</v>
      </c>
      <c r="L278" s="69">
        <f>VLOOKUP(C278,'ICT gegevens'!$A$6:$G$186,7,TRUE)</f>
        <v>1974</v>
      </c>
      <c r="M278" s="70"/>
      <c r="N278" s="70" t="str">
        <f>VLOOKUP(C278,'ICT gegevens'!$A$6:$E$186,5,TRUE)</f>
        <v>Wonen</v>
      </c>
      <c r="Q278" s="69">
        <f>'N207 50km'!C277</f>
        <v>1.5</v>
      </c>
      <c r="R278" s="69">
        <f>IF('N207'!D277="--",6,'N207'!D277)</f>
        <v>58.3</v>
      </c>
      <c r="S278" s="69">
        <f t="shared" si="8"/>
        <v>58</v>
      </c>
      <c r="T278" s="69">
        <f t="shared" si="9"/>
        <v>2</v>
      </c>
      <c r="U278" s="69">
        <f>'overzicht alle wegen'!L278</f>
        <v>56</v>
      </c>
      <c r="V278" s="69"/>
      <c r="X278" s="70"/>
      <c r="Y278" s="70"/>
      <c r="Z278" s="70"/>
      <c r="AA278" s="70"/>
      <c r="AB278" s="70"/>
      <c r="AC278" s="70"/>
      <c r="AD278" s="70"/>
      <c r="AG278" s="70"/>
    </row>
    <row r="279" spans="1:36" s="64" customFormat="1" x14ac:dyDescent="0.2">
      <c r="A279" s="63">
        <v>114</v>
      </c>
      <c r="B279" s="62" t="str">
        <f>'N207 50km'!A278</f>
        <v>N265_B</v>
      </c>
      <c r="C279" s="62" t="str">
        <f>'N207 50km'!B278</f>
        <v>Noordkade 265</v>
      </c>
      <c r="D279" s="62" t="str" cm="1">
        <f t="array" ref="D279:E279">_xlfn.TEXTSPLIT(C279," ")</f>
        <v>Noordkade</v>
      </c>
      <c r="E279" s="62" t="str">
        <v>265</v>
      </c>
      <c r="F279" s="62"/>
      <c r="G279" s="62"/>
      <c r="H279" s="62" t="str">
        <f>VLOOKUP(C279,'ICT gegevens'!$A$6:$B$186,2,TRUE)</f>
        <v>2741GB</v>
      </c>
      <c r="I279" s="62" t="s">
        <v>29</v>
      </c>
      <c r="J279" s="62" t="str">
        <f>VLOOKUP(C279,'ICT gegevens'!$A$6:$F$186,6,TRUE)</f>
        <v>WDV01B6658</v>
      </c>
      <c r="K279" s="62" t="s">
        <v>30</v>
      </c>
      <c r="L279" s="63">
        <f>VLOOKUP(C279,'ICT gegevens'!$A$6:$G$186,7,TRUE)</f>
        <v>1928</v>
      </c>
      <c r="M279" s="62"/>
      <c r="N279" s="62" t="str">
        <f>VLOOKUP(C279,'ICT gegevens'!$A$6:$E$186,5,TRUE)</f>
        <v>Wonen</v>
      </c>
      <c r="Q279" s="63">
        <f>'N207 50km'!C278</f>
        <v>4.5</v>
      </c>
      <c r="R279" s="63">
        <f>IF('N207'!D278="--",6,'N207'!D278)</f>
        <v>58.5</v>
      </c>
      <c r="S279" s="63">
        <f t="shared" si="8"/>
        <v>58</v>
      </c>
      <c r="T279" s="63">
        <f t="shared" si="9"/>
        <v>2</v>
      </c>
      <c r="U279" s="63">
        <f>'overzicht alle wegen'!L279</f>
        <v>56</v>
      </c>
      <c r="V279" s="63">
        <v>56</v>
      </c>
      <c r="X279" s="62">
        <v>1</v>
      </c>
      <c r="Y279" s="62"/>
      <c r="Z279" s="62"/>
      <c r="AA279" s="62"/>
      <c r="AB279" s="62"/>
      <c r="AC279" s="62"/>
      <c r="AG279" s="62">
        <v>0</v>
      </c>
      <c r="AH279" s="32"/>
      <c r="AI279" s="32"/>
      <c r="AJ279" s="32"/>
    </row>
    <row r="280" spans="1:36" s="64" customFormat="1" x14ac:dyDescent="0.2">
      <c r="A280" s="63"/>
      <c r="B280" s="62" t="str">
        <f>'N207 50km'!A279</f>
        <v>N265_A</v>
      </c>
      <c r="C280" s="62" t="str">
        <f>'N207 50km'!B279</f>
        <v>Noordkade 265</v>
      </c>
      <c r="D280" s="62" t="str" cm="1">
        <f t="array" ref="D280:E280">_xlfn.TEXTSPLIT(C280," ")</f>
        <v>Noordkade</v>
      </c>
      <c r="E280" s="62" t="str">
        <v>265</v>
      </c>
      <c r="F280" s="62"/>
      <c r="G280" s="62"/>
      <c r="H280" s="62" t="str">
        <f>VLOOKUP(C280,'ICT gegevens'!$A$6:$B$186,2,TRUE)</f>
        <v>2741GB</v>
      </c>
      <c r="I280" s="62" t="s">
        <v>29</v>
      </c>
      <c r="J280" s="62" t="str">
        <f>VLOOKUP(C280,'ICT gegevens'!$A$6:$F$186,6,TRUE)</f>
        <v>WDV01B6658</v>
      </c>
      <c r="K280" s="62" t="s">
        <v>30</v>
      </c>
      <c r="L280" s="63">
        <f>VLOOKUP(C280,'ICT gegevens'!$A$6:$G$186,7,TRUE)</f>
        <v>1928</v>
      </c>
      <c r="M280" s="62"/>
      <c r="N280" s="62" t="str">
        <f>VLOOKUP(C280,'ICT gegevens'!$A$6:$E$186,5,TRUE)</f>
        <v>Wonen</v>
      </c>
      <c r="Q280" s="63">
        <f>'N207 50km'!C279</f>
        <v>1.5</v>
      </c>
      <c r="R280" s="63">
        <f>IF('N207'!D279="--",6,'N207'!D279)</f>
        <v>56.8</v>
      </c>
      <c r="S280" s="63">
        <f t="shared" si="8"/>
        <v>57</v>
      </c>
      <c r="T280" s="63">
        <f t="shared" si="9"/>
        <v>4</v>
      </c>
      <c r="U280" s="63">
        <f>'overzicht alle wegen'!L280</f>
        <v>53</v>
      </c>
      <c r="V280" s="63"/>
      <c r="X280" s="62"/>
      <c r="Y280" s="62"/>
      <c r="Z280" s="62"/>
      <c r="AA280" s="62"/>
      <c r="AB280" s="62"/>
      <c r="AC280" s="62"/>
      <c r="AG280" s="62"/>
      <c r="AH280" s="32"/>
      <c r="AI280" s="32"/>
      <c r="AJ280" s="32"/>
    </row>
    <row r="281" spans="1:36" x14ac:dyDescent="0.2">
      <c r="A281" s="11">
        <v>115</v>
      </c>
      <c r="B281" s="12" t="str">
        <f>'N207 50km'!A280</f>
        <v>N263_B</v>
      </c>
      <c r="C281" s="12" t="str">
        <f>'N207 50km'!B280</f>
        <v>Noordkade 263</v>
      </c>
      <c r="D281" s="12" t="str" cm="1">
        <f t="array" ref="D281:E281">_xlfn.TEXTSPLIT(C281," ")</f>
        <v>Noordkade</v>
      </c>
      <c r="E281" s="12" t="str">
        <v>263</v>
      </c>
      <c r="F281" s="12"/>
      <c r="G281" s="12"/>
      <c r="H281" s="12" t="str">
        <f>VLOOKUP(C281,'ICT gegevens'!$A$6:$B$186,2,TRUE)</f>
        <v>2741GB</v>
      </c>
      <c r="I281" s="12" t="s">
        <v>29</v>
      </c>
      <c r="J281" s="12" t="str">
        <f>VLOOKUP(C281,'ICT gegevens'!$A$6:$F$186,6,TRUE)</f>
        <v>WDV01B6659</v>
      </c>
      <c r="K281" s="12" t="s">
        <v>30</v>
      </c>
      <c r="L281" s="11">
        <f>VLOOKUP(C281,'ICT gegevens'!$A$6:$G$186,7,TRUE)</f>
        <v>1910</v>
      </c>
      <c r="M281" s="12"/>
      <c r="N281" s="12" t="str">
        <f>VLOOKUP(C281,'ICT gegevens'!$A$6:$E$186,5,TRUE)</f>
        <v>Wonen</v>
      </c>
      <c r="Q281" s="11">
        <f>'N207 50km'!C280</f>
        <v>4.5</v>
      </c>
      <c r="R281" s="11">
        <f>IF('N207'!D280="--",6,'N207'!D280)</f>
        <v>58.6</v>
      </c>
      <c r="S281" s="11">
        <f t="shared" si="8"/>
        <v>59</v>
      </c>
      <c r="T281" s="11">
        <f t="shared" si="9"/>
        <v>2</v>
      </c>
      <c r="U281" s="11">
        <f>'overzicht alle wegen'!L281</f>
        <v>57</v>
      </c>
      <c r="V281" s="11">
        <v>57</v>
      </c>
      <c r="X281" s="12">
        <v>1</v>
      </c>
      <c r="Y281" s="12"/>
      <c r="Z281" s="12"/>
      <c r="AA281" s="12"/>
      <c r="AB281" s="12"/>
      <c r="AC281" s="12"/>
      <c r="AG281" s="12">
        <v>0</v>
      </c>
    </row>
    <row r="282" spans="1:36" x14ac:dyDescent="0.2">
      <c r="A282" s="11"/>
      <c r="B282" s="12" t="str">
        <f>'N207 50km'!A281</f>
        <v>N263_A</v>
      </c>
      <c r="C282" s="12" t="str">
        <f>'N207 50km'!B281</f>
        <v>Noordkade 263</v>
      </c>
      <c r="D282" s="12" t="str" cm="1">
        <f t="array" ref="D282:E282">_xlfn.TEXTSPLIT(C282," ")</f>
        <v>Noordkade</v>
      </c>
      <c r="E282" s="12" t="str">
        <v>263</v>
      </c>
      <c r="F282" s="12"/>
      <c r="G282" s="12"/>
      <c r="H282" s="12" t="str">
        <f>VLOOKUP(C282,'ICT gegevens'!$A$6:$B$186,2,TRUE)</f>
        <v>2741GB</v>
      </c>
      <c r="I282" s="12" t="s">
        <v>29</v>
      </c>
      <c r="J282" s="12" t="str">
        <f>VLOOKUP(C282,'ICT gegevens'!$A$6:$F$186,6,TRUE)</f>
        <v>WDV01B6659</v>
      </c>
      <c r="K282" s="12" t="s">
        <v>30</v>
      </c>
      <c r="L282" s="11">
        <f>VLOOKUP(C282,'ICT gegevens'!$A$6:$G$186,7,TRUE)</f>
        <v>1910</v>
      </c>
      <c r="M282" s="12"/>
      <c r="N282" s="12" t="str">
        <f>VLOOKUP(C282,'ICT gegevens'!$A$6:$E$186,5,TRUE)</f>
        <v>Wonen</v>
      </c>
      <c r="Q282" s="11">
        <f>'N207 50km'!C281</f>
        <v>1.5</v>
      </c>
      <c r="R282" s="11">
        <f>IF('N207'!D281="--",6,'N207'!D281)</f>
        <v>56.9</v>
      </c>
      <c r="S282" s="11">
        <f t="shared" si="8"/>
        <v>57</v>
      </c>
      <c r="T282" s="11">
        <f t="shared" si="9"/>
        <v>4</v>
      </c>
      <c r="U282" s="11">
        <f>'overzicht alle wegen'!L282</f>
        <v>53</v>
      </c>
      <c r="V282" s="11"/>
      <c r="X282" s="12"/>
      <c r="Y282" s="12"/>
      <c r="Z282" s="12"/>
      <c r="AA282" s="12"/>
      <c r="AB282" s="12"/>
      <c r="AC282" s="12"/>
      <c r="AG282" s="12"/>
    </row>
    <row r="283" spans="1:36" s="64" customFormat="1" x14ac:dyDescent="0.2">
      <c r="A283" s="63">
        <v>116</v>
      </c>
      <c r="B283" s="62" t="str">
        <f>'N207 50km'!A282</f>
        <v>N261_B</v>
      </c>
      <c r="C283" s="62" t="str">
        <f>'N207 50km'!B282</f>
        <v>Noordkade 261</v>
      </c>
      <c r="D283" s="62" t="str" cm="1">
        <f t="array" ref="D283:E283">_xlfn.TEXTSPLIT(C283," ")</f>
        <v>Noordkade</v>
      </c>
      <c r="E283" s="62" t="str">
        <v>261</v>
      </c>
      <c r="F283" s="62"/>
      <c r="G283" s="62"/>
      <c r="H283" s="62" t="str">
        <f>VLOOKUP(C283,'ICT gegevens'!$A$6:$B$186,2,TRUE)</f>
        <v>2741GB</v>
      </c>
      <c r="I283" s="62" t="s">
        <v>29</v>
      </c>
      <c r="J283" s="62" t="str">
        <f>VLOOKUP(C283,'ICT gegevens'!$A$6:$F$186,6,TRUE)</f>
        <v>WDV01B3979</v>
      </c>
      <c r="K283" s="62" t="s">
        <v>30</v>
      </c>
      <c r="L283" s="63">
        <f>VLOOKUP(C283,'ICT gegevens'!$A$6:$G$186,7,TRUE)</f>
        <v>1920</v>
      </c>
      <c r="M283" s="62"/>
      <c r="N283" s="62" t="str">
        <f>VLOOKUP(C283,'ICT gegevens'!$A$6:$E$186,5,TRUE)</f>
        <v>Wonen</v>
      </c>
      <c r="Q283" s="63">
        <f>'N207 50km'!C282</f>
        <v>4.5</v>
      </c>
      <c r="R283" s="63">
        <f>IF('N207'!D282="--",6,'N207'!D282)</f>
        <v>58.4</v>
      </c>
      <c r="S283" s="63">
        <f t="shared" si="8"/>
        <v>58</v>
      </c>
      <c r="T283" s="63">
        <f t="shared" si="9"/>
        <v>2</v>
      </c>
      <c r="U283" s="63">
        <f>'overzicht alle wegen'!L283</f>
        <v>56</v>
      </c>
      <c r="V283" s="63">
        <v>56</v>
      </c>
      <c r="X283" s="62">
        <v>1</v>
      </c>
      <c r="Y283" s="62"/>
      <c r="Z283" s="62"/>
      <c r="AA283" s="62"/>
      <c r="AB283" s="62"/>
      <c r="AC283" s="62"/>
      <c r="AG283" s="62">
        <v>0</v>
      </c>
      <c r="AH283" s="32"/>
      <c r="AI283" s="32"/>
      <c r="AJ283" s="32"/>
    </row>
    <row r="284" spans="1:36" s="64" customFormat="1" x14ac:dyDescent="0.2">
      <c r="A284" s="63"/>
      <c r="B284" s="62" t="str">
        <f>'N207 50km'!A283</f>
        <v>N261_A</v>
      </c>
      <c r="C284" s="62" t="str">
        <f>'N207 50km'!B283</f>
        <v>Noordkade 261</v>
      </c>
      <c r="D284" s="62" t="str" cm="1">
        <f t="array" ref="D284:E284">_xlfn.TEXTSPLIT(C284," ")</f>
        <v>Noordkade</v>
      </c>
      <c r="E284" s="62" t="str">
        <v>261</v>
      </c>
      <c r="F284" s="62"/>
      <c r="G284" s="62"/>
      <c r="H284" s="62" t="str">
        <f>VLOOKUP(C284,'ICT gegevens'!$A$6:$B$186,2,TRUE)</f>
        <v>2741GB</v>
      </c>
      <c r="I284" s="62" t="s">
        <v>29</v>
      </c>
      <c r="J284" s="62" t="str">
        <f>VLOOKUP(C284,'ICT gegevens'!$A$6:$F$186,6,TRUE)</f>
        <v>WDV01B3979</v>
      </c>
      <c r="K284" s="62" t="s">
        <v>30</v>
      </c>
      <c r="L284" s="63">
        <f>VLOOKUP(C284,'ICT gegevens'!$A$6:$G$186,7,TRUE)</f>
        <v>1920</v>
      </c>
      <c r="M284" s="62"/>
      <c r="N284" s="62" t="str">
        <f>VLOOKUP(C284,'ICT gegevens'!$A$6:$E$186,5,TRUE)</f>
        <v>Wonen</v>
      </c>
      <c r="Q284" s="63">
        <f>'N207 50km'!C283</f>
        <v>1.5</v>
      </c>
      <c r="R284" s="63">
        <f>IF('N207'!D283="--",6,'N207'!D283)</f>
        <v>56.7</v>
      </c>
      <c r="S284" s="63">
        <f t="shared" si="8"/>
        <v>57</v>
      </c>
      <c r="T284" s="63">
        <f t="shared" si="9"/>
        <v>4</v>
      </c>
      <c r="U284" s="63">
        <f>'overzicht alle wegen'!L284</f>
        <v>53</v>
      </c>
      <c r="V284" s="63"/>
      <c r="X284" s="62"/>
      <c r="Y284" s="62"/>
      <c r="Z284" s="62"/>
      <c r="AA284" s="62"/>
      <c r="AB284" s="62"/>
      <c r="AC284" s="62"/>
      <c r="AG284" s="62"/>
      <c r="AH284" s="32"/>
      <c r="AI284" s="32"/>
      <c r="AJ284" s="32"/>
    </row>
    <row r="285" spans="1:36" x14ac:dyDescent="0.2">
      <c r="A285" s="11">
        <v>117</v>
      </c>
      <c r="B285" s="12" t="str">
        <f>'N207 50km'!A284</f>
        <v>N259_B</v>
      </c>
      <c r="C285" s="12" t="str">
        <f>'N207 50km'!B284</f>
        <v>Noordkade 259</v>
      </c>
      <c r="D285" s="12" t="str" cm="1">
        <f t="array" ref="D285:E285">_xlfn.TEXTSPLIT(C285," ")</f>
        <v>Noordkade</v>
      </c>
      <c r="E285" s="12" t="str">
        <v>259</v>
      </c>
      <c r="F285" s="12"/>
      <c r="G285" s="12"/>
      <c r="H285" s="12" t="str">
        <f>VLOOKUP(C285,'ICT gegevens'!$A$6:$B$186,2,TRUE)</f>
        <v>2741GB</v>
      </c>
      <c r="I285" s="12" t="s">
        <v>29</v>
      </c>
      <c r="J285" s="12" t="str">
        <f>VLOOKUP(C285,'ICT gegevens'!$A$6:$F$186,6,TRUE)</f>
        <v>WDV01B5818</v>
      </c>
      <c r="K285" s="12" t="s">
        <v>30</v>
      </c>
      <c r="L285" s="11">
        <f>VLOOKUP(C285,'ICT gegevens'!$A$6:$G$186,7,TRUE)</f>
        <v>1910</v>
      </c>
      <c r="M285" s="12"/>
      <c r="N285" s="12" t="str">
        <f>VLOOKUP(C285,'ICT gegevens'!$A$6:$E$186,5,TRUE)</f>
        <v>Wonen</v>
      </c>
      <c r="Q285" s="11">
        <f>'N207 50km'!C284</f>
        <v>4.5</v>
      </c>
      <c r="R285" s="11">
        <f>IF('N207'!D284="--",6,'N207'!D284)</f>
        <v>59</v>
      </c>
      <c r="S285" s="11">
        <f t="shared" si="8"/>
        <v>59</v>
      </c>
      <c r="T285" s="11">
        <f t="shared" si="9"/>
        <v>2</v>
      </c>
      <c r="U285" s="11">
        <f>'overzicht alle wegen'!L285</f>
        <v>57</v>
      </c>
      <c r="V285" s="11">
        <v>57</v>
      </c>
      <c r="X285" s="12">
        <v>1</v>
      </c>
      <c r="Y285" s="12"/>
      <c r="Z285" s="12"/>
      <c r="AA285" s="12"/>
      <c r="AB285" s="12"/>
      <c r="AC285" s="12"/>
      <c r="AG285" s="12">
        <v>0</v>
      </c>
    </row>
    <row r="286" spans="1:36" x14ac:dyDescent="0.2">
      <c r="A286" s="11"/>
      <c r="B286" s="12" t="str">
        <f>'N207 50km'!A285</f>
        <v>N259_A</v>
      </c>
      <c r="C286" s="12" t="str">
        <f>'N207 50km'!B285</f>
        <v>Noordkade 259</v>
      </c>
      <c r="D286" s="12" t="str" cm="1">
        <f t="array" ref="D286:E286">_xlfn.TEXTSPLIT(C286," ")</f>
        <v>Noordkade</v>
      </c>
      <c r="E286" s="12" t="str">
        <v>259</v>
      </c>
      <c r="F286" s="12"/>
      <c r="G286" s="12"/>
      <c r="H286" s="12" t="str">
        <f>VLOOKUP(C286,'ICT gegevens'!$A$6:$B$186,2,TRUE)</f>
        <v>2741GB</v>
      </c>
      <c r="I286" s="12" t="s">
        <v>29</v>
      </c>
      <c r="J286" s="12" t="str">
        <f>VLOOKUP(C286,'ICT gegevens'!$A$6:$F$186,6,TRUE)</f>
        <v>WDV01B5818</v>
      </c>
      <c r="K286" s="12" t="s">
        <v>30</v>
      </c>
      <c r="L286" s="11">
        <f>VLOOKUP(C286,'ICT gegevens'!$A$6:$G$186,7,TRUE)</f>
        <v>1910</v>
      </c>
      <c r="M286" s="12"/>
      <c r="N286" s="12" t="str">
        <f>VLOOKUP(C286,'ICT gegevens'!$A$6:$E$186,5,TRUE)</f>
        <v>Wonen</v>
      </c>
      <c r="Q286" s="11">
        <f>'N207 50km'!C285</f>
        <v>1.5</v>
      </c>
      <c r="R286" s="11">
        <f>IF('N207'!D285="--",6,'N207'!D285)</f>
        <v>57.3</v>
      </c>
      <c r="S286" s="11">
        <f t="shared" si="8"/>
        <v>57</v>
      </c>
      <c r="T286" s="11">
        <f t="shared" si="9"/>
        <v>4</v>
      </c>
      <c r="U286" s="11">
        <f>'overzicht alle wegen'!L286</f>
        <v>53</v>
      </c>
      <c r="V286" s="11"/>
      <c r="X286" s="12"/>
      <c r="Y286" s="12"/>
      <c r="Z286" s="12"/>
      <c r="AA286" s="12"/>
      <c r="AB286" s="12"/>
      <c r="AC286" s="12"/>
      <c r="AG286" s="12"/>
    </row>
    <row r="287" spans="1:36" s="64" customFormat="1" x14ac:dyDescent="0.2">
      <c r="A287" s="63">
        <v>118</v>
      </c>
      <c r="B287" s="62" t="str">
        <f>'N207 50km'!A286</f>
        <v>N257_B</v>
      </c>
      <c r="C287" s="62" t="str">
        <f>'N207 50km'!B286</f>
        <v>Noordkade 257</v>
      </c>
      <c r="D287" s="62" t="str" cm="1">
        <f t="array" ref="D287:E287">_xlfn.TEXTSPLIT(C287," ")</f>
        <v>Noordkade</v>
      </c>
      <c r="E287" s="62" t="str">
        <v>257</v>
      </c>
      <c r="F287" s="62"/>
      <c r="G287" s="62"/>
      <c r="H287" s="62" t="str">
        <f>VLOOKUP(C287,'ICT gegevens'!$A$6:$B$186,2,TRUE)</f>
        <v>2741GB</v>
      </c>
      <c r="I287" s="62" t="s">
        <v>29</v>
      </c>
      <c r="J287" s="62" t="str">
        <f>VLOOKUP(C287,'ICT gegevens'!$A$6:$F$186,6,TRUE)</f>
        <v>WDV01B5822</v>
      </c>
      <c r="K287" s="62" t="s">
        <v>30</v>
      </c>
      <c r="L287" s="63">
        <f>VLOOKUP(C287,'ICT gegevens'!$A$6:$G$186,7,TRUE)</f>
        <v>1910</v>
      </c>
      <c r="M287" s="62"/>
      <c r="N287" s="62" t="str">
        <f>VLOOKUP(C287,'ICT gegevens'!$A$6:$E$186,5,TRUE)</f>
        <v>Wonen</v>
      </c>
      <c r="Q287" s="63">
        <f>'N207 50km'!C286</f>
        <v>4.5</v>
      </c>
      <c r="R287" s="63">
        <f>IF('N207'!D286="--",6,'N207'!D286)</f>
        <v>58.9</v>
      </c>
      <c r="S287" s="63">
        <f t="shared" si="8"/>
        <v>59</v>
      </c>
      <c r="T287" s="63">
        <f t="shared" si="9"/>
        <v>2</v>
      </c>
      <c r="U287" s="63">
        <f>'overzicht alle wegen'!L287</f>
        <v>57</v>
      </c>
      <c r="V287" s="63">
        <v>57</v>
      </c>
      <c r="X287" s="62">
        <v>1</v>
      </c>
      <c r="Y287" s="62"/>
      <c r="Z287" s="62"/>
      <c r="AA287" s="62"/>
      <c r="AB287" s="62"/>
      <c r="AC287" s="62"/>
      <c r="AG287" s="62">
        <v>0</v>
      </c>
      <c r="AH287" s="32"/>
      <c r="AI287" s="32"/>
      <c r="AJ287" s="32"/>
    </row>
    <row r="288" spans="1:36" s="64" customFormat="1" x14ac:dyDescent="0.2">
      <c r="A288" s="63"/>
      <c r="B288" s="62" t="str">
        <f>'N207 50km'!A287</f>
        <v>N257_A</v>
      </c>
      <c r="C288" s="62" t="str">
        <f>'N207 50km'!B287</f>
        <v>Noordkade 257</v>
      </c>
      <c r="D288" s="62" t="str" cm="1">
        <f t="array" ref="D288:E288">_xlfn.TEXTSPLIT(C288," ")</f>
        <v>Noordkade</v>
      </c>
      <c r="E288" s="62" t="str">
        <v>257</v>
      </c>
      <c r="F288" s="62"/>
      <c r="G288" s="62"/>
      <c r="H288" s="62" t="str">
        <f>VLOOKUP(C288,'ICT gegevens'!$A$6:$B$186,2,TRUE)</f>
        <v>2741GB</v>
      </c>
      <c r="I288" s="62" t="s">
        <v>29</v>
      </c>
      <c r="J288" s="62" t="str">
        <f>VLOOKUP(C288,'ICT gegevens'!$A$6:$F$186,6,TRUE)</f>
        <v>WDV01B5822</v>
      </c>
      <c r="K288" s="62" t="s">
        <v>30</v>
      </c>
      <c r="L288" s="63">
        <f>VLOOKUP(C288,'ICT gegevens'!$A$6:$G$186,7,TRUE)</f>
        <v>1910</v>
      </c>
      <c r="M288" s="62"/>
      <c r="N288" s="62" t="str">
        <f>VLOOKUP(C288,'ICT gegevens'!$A$6:$E$186,5,TRUE)</f>
        <v>Wonen</v>
      </c>
      <c r="Q288" s="63">
        <f>'N207 50km'!C287</f>
        <v>1.5</v>
      </c>
      <c r="R288" s="63">
        <f>IF('N207'!D287="--",6,'N207'!D287)</f>
        <v>57.2</v>
      </c>
      <c r="S288" s="63">
        <f t="shared" si="8"/>
        <v>57</v>
      </c>
      <c r="T288" s="63">
        <f t="shared" si="9"/>
        <v>4</v>
      </c>
      <c r="U288" s="63">
        <f>'overzicht alle wegen'!L288</f>
        <v>53</v>
      </c>
      <c r="V288" s="63"/>
      <c r="X288" s="62"/>
      <c r="Y288" s="62"/>
      <c r="Z288" s="62"/>
      <c r="AA288" s="62"/>
      <c r="AB288" s="62"/>
      <c r="AC288" s="62"/>
      <c r="AG288" s="62"/>
      <c r="AH288" s="32"/>
      <c r="AI288" s="32"/>
      <c r="AJ288" s="32"/>
    </row>
    <row r="289" spans="1:36" x14ac:dyDescent="0.2">
      <c r="A289" s="11">
        <v>119</v>
      </c>
      <c r="B289" s="12" t="str">
        <f>'N207 50km'!A288</f>
        <v>N255_B</v>
      </c>
      <c r="C289" s="12" t="str">
        <f>'N207 50km'!B288</f>
        <v>Noordkade 255</v>
      </c>
      <c r="D289" s="12" t="str" cm="1">
        <f t="array" ref="D289:E289">_xlfn.TEXTSPLIT(C289," ")</f>
        <v>Noordkade</v>
      </c>
      <c r="E289" s="12" t="str">
        <v>255</v>
      </c>
      <c r="F289" s="12"/>
      <c r="G289" s="12"/>
      <c r="H289" s="12" t="str">
        <f>VLOOKUP(C289,'ICT gegevens'!$A$6:$B$186,2,TRUE)</f>
        <v>2741GB</v>
      </c>
      <c r="I289" s="12" t="s">
        <v>29</v>
      </c>
      <c r="J289" s="12" t="str">
        <f>VLOOKUP(C289,'ICT gegevens'!$A$6:$F$186,6,TRUE)</f>
        <v>WDV01B5819</v>
      </c>
      <c r="K289" s="12" t="s">
        <v>30</v>
      </c>
      <c r="L289" s="11">
        <f>VLOOKUP(C289,'ICT gegevens'!$A$6:$G$186,7,TRUE)</f>
        <v>1910</v>
      </c>
      <c r="M289" s="12"/>
      <c r="N289" s="12" t="str">
        <f>VLOOKUP(C289,'ICT gegevens'!$A$6:$E$186,5,TRUE)</f>
        <v>Wonen</v>
      </c>
      <c r="Q289" s="11">
        <f>'N207 50km'!C288</f>
        <v>4.5</v>
      </c>
      <c r="R289" s="11">
        <f>IF('N207'!D288="--",6,'N207'!D288)</f>
        <v>58.8</v>
      </c>
      <c r="S289" s="11">
        <f t="shared" si="8"/>
        <v>59</v>
      </c>
      <c r="T289" s="11">
        <f t="shared" si="9"/>
        <v>2</v>
      </c>
      <c r="U289" s="11">
        <f>'overzicht alle wegen'!L289</f>
        <v>57</v>
      </c>
      <c r="V289" s="11">
        <v>57</v>
      </c>
      <c r="X289" s="12">
        <v>1</v>
      </c>
      <c r="Y289" s="12"/>
      <c r="Z289" s="12"/>
      <c r="AA289" s="12"/>
      <c r="AB289" s="12"/>
      <c r="AC289" s="12"/>
      <c r="AG289" s="12">
        <v>0</v>
      </c>
    </row>
    <row r="290" spans="1:36" x14ac:dyDescent="0.2">
      <c r="A290" s="11"/>
      <c r="B290" s="12" t="str">
        <f>'N207 50km'!A289</f>
        <v>N255_A</v>
      </c>
      <c r="C290" s="12" t="str">
        <f>'N207 50km'!B289</f>
        <v>Noordkade 255</v>
      </c>
      <c r="D290" s="12" t="str" cm="1">
        <f t="array" ref="D290:E290">_xlfn.TEXTSPLIT(C290," ")</f>
        <v>Noordkade</v>
      </c>
      <c r="E290" s="12" t="str">
        <v>255</v>
      </c>
      <c r="F290" s="12"/>
      <c r="G290" s="12"/>
      <c r="H290" s="12" t="str">
        <f>VLOOKUP(C290,'ICT gegevens'!$A$6:$B$186,2,TRUE)</f>
        <v>2741GB</v>
      </c>
      <c r="I290" s="12" t="s">
        <v>29</v>
      </c>
      <c r="J290" s="12" t="str">
        <f>VLOOKUP(C290,'ICT gegevens'!$A$6:$F$186,6,TRUE)</f>
        <v>WDV01B5819</v>
      </c>
      <c r="K290" s="12" t="s">
        <v>30</v>
      </c>
      <c r="L290" s="11">
        <f>VLOOKUP(C290,'ICT gegevens'!$A$6:$G$186,7,TRUE)</f>
        <v>1910</v>
      </c>
      <c r="M290" s="12"/>
      <c r="N290" s="12" t="str">
        <f>VLOOKUP(C290,'ICT gegevens'!$A$6:$E$186,5,TRUE)</f>
        <v>Wonen</v>
      </c>
      <c r="Q290" s="11">
        <f>'N207 50km'!C289</f>
        <v>1.5</v>
      </c>
      <c r="R290" s="11">
        <f>IF('N207'!D289="--",6,'N207'!D289)</f>
        <v>57.2</v>
      </c>
      <c r="S290" s="11">
        <f t="shared" si="8"/>
        <v>57</v>
      </c>
      <c r="T290" s="11">
        <f t="shared" si="9"/>
        <v>4</v>
      </c>
      <c r="U290" s="11">
        <f>'overzicht alle wegen'!L290</f>
        <v>53</v>
      </c>
      <c r="V290" s="11"/>
      <c r="X290" s="12"/>
      <c r="Y290" s="12"/>
      <c r="Z290" s="12"/>
      <c r="AA290" s="12"/>
      <c r="AB290" s="12"/>
      <c r="AC290" s="12"/>
      <c r="AG290" s="12"/>
    </row>
    <row r="291" spans="1:36" s="64" customFormat="1" x14ac:dyDescent="0.2">
      <c r="A291" s="63">
        <v>120</v>
      </c>
      <c r="B291" s="62" t="str">
        <f>'N207 50km'!A290</f>
        <v>N251_B</v>
      </c>
      <c r="C291" s="62" t="str">
        <f>'N207 50km'!B290</f>
        <v>Noordkade 251</v>
      </c>
      <c r="D291" s="62" t="str" cm="1">
        <f t="array" ref="D291:E291">_xlfn.TEXTSPLIT(C291," ")</f>
        <v>Noordkade</v>
      </c>
      <c r="E291" s="62" t="str">
        <v>251</v>
      </c>
      <c r="F291" s="62"/>
      <c r="G291" s="62"/>
      <c r="H291" s="62" t="str">
        <f>VLOOKUP(C291,'ICT gegevens'!$A$6:$B$186,2,TRUE)</f>
        <v>2741GB</v>
      </c>
      <c r="I291" s="62" t="s">
        <v>29</v>
      </c>
      <c r="J291" s="62" t="str">
        <f>VLOOKUP(C291,'ICT gegevens'!$A$6:$F$186,6,TRUE)</f>
        <v>WDV01B5821</v>
      </c>
      <c r="K291" s="62" t="s">
        <v>30</v>
      </c>
      <c r="L291" s="63">
        <f>VLOOKUP(C291,'ICT gegevens'!$A$6:$G$186,7,TRUE)</f>
        <v>1910</v>
      </c>
      <c r="M291" s="62"/>
      <c r="N291" s="62" t="str">
        <f>VLOOKUP(C291,'ICT gegevens'!$A$6:$E$186,5,TRUE)</f>
        <v>Wonen</v>
      </c>
      <c r="Q291" s="63">
        <f>'N207 50km'!C290</f>
        <v>4.5</v>
      </c>
      <c r="R291" s="63">
        <f>IF('N207'!D290="--",6,'N207'!D290)</f>
        <v>59.6</v>
      </c>
      <c r="S291" s="63">
        <f t="shared" si="8"/>
        <v>60</v>
      </c>
      <c r="T291" s="63">
        <f t="shared" si="9"/>
        <v>2</v>
      </c>
      <c r="U291" s="63">
        <f>'overzicht alle wegen'!L291</f>
        <v>58</v>
      </c>
      <c r="V291" s="63">
        <v>58</v>
      </c>
      <c r="X291" s="62">
        <v>1</v>
      </c>
      <c r="Y291" s="62"/>
      <c r="Z291" s="62"/>
      <c r="AA291" s="62"/>
      <c r="AB291" s="62"/>
      <c r="AC291" s="62"/>
      <c r="AG291" s="62">
        <v>0</v>
      </c>
      <c r="AH291" s="32"/>
      <c r="AI291" s="32"/>
      <c r="AJ291" s="32"/>
    </row>
    <row r="292" spans="1:36" s="64" customFormat="1" x14ac:dyDescent="0.2">
      <c r="A292" s="63"/>
      <c r="B292" s="62" t="str">
        <f>'N207 50km'!A291</f>
        <v>N251_A</v>
      </c>
      <c r="C292" s="62" t="str">
        <f>'N207 50km'!B291</f>
        <v>Noordkade 251</v>
      </c>
      <c r="D292" s="62" t="str" cm="1">
        <f t="array" ref="D292:E292">_xlfn.TEXTSPLIT(C292," ")</f>
        <v>Noordkade</v>
      </c>
      <c r="E292" s="62" t="str">
        <v>251</v>
      </c>
      <c r="F292" s="62"/>
      <c r="G292" s="62"/>
      <c r="H292" s="62" t="str">
        <f>VLOOKUP(C292,'ICT gegevens'!$A$6:$B$186,2,TRUE)</f>
        <v>2741GB</v>
      </c>
      <c r="I292" s="62" t="s">
        <v>29</v>
      </c>
      <c r="J292" s="62" t="str">
        <f>VLOOKUP(C292,'ICT gegevens'!$A$6:$F$186,6,TRUE)</f>
        <v>WDV01B5821</v>
      </c>
      <c r="K292" s="62" t="s">
        <v>30</v>
      </c>
      <c r="L292" s="63">
        <f>VLOOKUP(C292,'ICT gegevens'!$A$6:$G$186,7,TRUE)</f>
        <v>1910</v>
      </c>
      <c r="M292" s="62"/>
      <c r="N292" s="62" t="str">
        <f>VLOOKUP(C292,'ICT gegevens'!$A$6:$E$186,5,TRUE)</f>
        <v>Wonen</v>
      </c>
      <c r="Q292" s="63">
        <f>'N207 50km'!C291</f>
        <v>1.5</v>
      </c>
      <c r="R292" s="63">
        <f>IF('N207'!D291="--",6,'N207'!D291)</f>
        <v>57.9</v>
      </c>
      <c r="S292" s="63">
        <f t="shared" si="8"/>
        <v>58</v>
      </c>
      <c r="T292" s="63">
        <f t="shared" si="9"/>
        <v>2</v>
      </c>
      <c r="U292" s="63">
        <f>'overzicht alle wegen'!L292</f>
        <v>56</v>
      </c>
      <c r="V292" s="63"/>
      <c r="X292" s="62"/>
      <c r="Y292" s="62"/>
      <c r="Z292" s="62"/>
      <c r="AA292" s="62"/>
      <c r="AB292" s="62"/>
      <c r="AC292" s="62"/>
      <c r="AG292" s="62"/>
      <c r="AH292" s="32"/>
      <c r="AI292" s="32"/>
      <c r="AJ292" s="32"/>
    </row>
    <row r="293" spans="1:36" x14ac:dyDescent="0.2">
      <c r="A293" s="11">
        <v>121</v>
      </c>
      <c r="B293" s="12" t="str">
        <f>'N207 50km'!A292</f>
        <v>N249_B</v>
      </c>
      <c r="C293" s="12" t="str">
        <f>'N207 50km'!B292</f>
        <v>Noordkade 249</v>
      </c>
      <c r="D293" s="12" t="str" cm="1">
        <f t="array" ref="D293:E293">_xlfn.TEXTSPLIT(C293," ")</f>
        <v>Noordkade</v>
      </c>
      <c r="E293" s="12" t="str">
        <v>249</v>
      </c>
      <c r="F293" s="12"/>
      <c r="G293" s="12"/>
      <c r="H293" s="12" t="str">
        <f>VLOOKUP(C293,'ICT gegevens'!$A$6:$B$186,2,TRUE)</f>
        <v>2741GB</v>
      </c>
      <c r="I293" s="12" t="s">
        <v>29</v>
      </c>
      <c r="J293" s="12" t="str">
        <f>VLOOKUP(C293,'ICT gegevens'!$A$6:$F$186,6,TRUE)</f>
        <v>WDV01B5473</v>
      </c>
      <c r="K293" s="12" t="s">
        <v>30</v>
      </c>
      <c r="L293" s="11">
        <f>VLOOKUP(C293,'ICT gegevens'!$A$6:$G$186,7,TRUE)</f>
        <v>1910</v>
      </c>
      <c r="M293" s="12"/>
      <c r="N293" s="12" t="str">
        <f>VLOOKUP(C293,'ICT gegevens'!$A$6:$E$186,5,TRUE)</f>
        <v>Wonen</v>
      </c>
      <c r="Q293" s="11">
        <f>'N207 50km'!C292</f>
        <v>4.5</v>
      </c>
      <c r="R293" s="11">
        <f>IF('N207'!D292="--",6,'N207'!D292)</f>
        <v>59.5</v>
      </c>
      <c r="S293" s="11">
        <f t="shared" si="8"/>
        <v>60</v>
      </c>
      <c r="T293" s="11">
        <f t="shared" si="9"/>
        <v>2</v>
      </c>
      <c r="U293" s="11">
        <f>'overzicht alle wegen'!L293</f>
        <v>58</v>
      </c>
      <c r="V293" s="11">
        <v>58</v>
      </c>
      <c r="X293" s="12">
        <v>1</v>
      </c>
      <c r="Y293" s="12"/>
      <c r="Z293" s="12"/>
      <c r="AA293" s="12"/>
      <c r="AB293" s="12"/>
      <c r="AC293" s="12"/>
      <c r="AG293" s="12">
        <v>0</v>
      </c>
    </row>
    <row r="294" spans="1:36" x14ac:dyDescent="0.2">
      <c r="A294" s="11"/>
      <c r="B294" s="12" t="str">
        <f>'N207 50km'!A293</f>
        <v>N249_A</v>
      </c>
      <c r="C294" s="12" t="str">
        <f>'N207 50km'!B293</f>
        <v>Noordkade 249</v>
      </c>
      <c r="D294" s="12" t="str" cm="1">
        <f t="array" ref="D294:E294">_xlfn.TEXTSPLIT(C294," ")</f>
        <v>Noordkade</v>
      </c>
      <c r="E294" s="12" t="str">
        <v>249</v>
      </c>
      <c r="F294" s="12"/>
      <c r="G294" s="12"/>
      <c r="H294" s="12" t="str">
        <f>VLOOKUP(C294,'ICT gegevens'!$A$6:$B$186,2,TRUE)</f>
        <v>2741GB</v>
      </c>
      <c r="I294" s="12" t="s">
        <v>29</v>
      </c>
      <c r="J294" s="12" t="str">
        <f>VLOOKUP(C294,'ICT gegevens'!$A$6:$F$186,6,TRUE)</f>
        <v>WDV01B5473</v>
      </c>
      <c r="K294" s="12" t="s">
        <v>30</v>
      </c>
      <c r="L294" s="11">
        <f>VLOOKUP(C294,'ICT gegevens'!$A$6:$G$186,7,TRUE)</f>
        <v>1910</v>
      </c>
      <c r="M294" s="12"/>
      <c r="N294" s="12" t="str">
        <f>VLOOKUP(C294,'ICT gegevens'!$A$6:$E$186,5,TRUE)</f>
        <v>Wonen</v>
      </c>
      <c r="Q294" s="11">
        <f>'N207 50km'!C293</f>
        <v>1.5</v>
      </c>
      <c r="R294" s="11">
        <f>IF('N207'!D293="--",6,'N207'!D293)</f>
        <v>57.9</v>
      </c>
      <c r="S294" s="11">
        <f t="shared" si="8"/>
        <v>58</v>
      </c>
      <c r="T294" s="11">
        <f t="shared" si="9"/>
        <v>2</v>
      </c>
      <c r="U294" s="11">
        <f>'overzicht alle wegen'!L294</f>
        <v>56</v>
      </c>
      <c r="V294" s="11"/>
      <c r="X294" s="12"/>
      <c r="Y294" s="12"/>
      <c r="Z294" s="12"/>
      <c r="AA294" s="12"/>
      <c r="AB294" s="12"/>
      <c r="AC294" s="12"/>
      <c r="AG294" s="12"/>
    </row>
    <row r="295" spans="1:36" s="64" customFormat="1" x14ac:dyDescent="0.2">
      <c r="A295" s="63">
        <v>122</v>
      </c>
      <c r="B295" s="62" t="str">
        <f>'N207 50km'!A294</f>
        <v>N245_B</v>
      </c>
      <c r="C295" s="62" t="str">
        <f>'N207 50km'!B294</f>
        <v>Noordkade 245</v>
      </c>
      <c r="D295" s="62" t="str" cm="1">
        <f t="array" ref="D295:E295">_xlfn.TEXTSPLIT(C295," ")</f>
        <v>Noordkade</v>
      </c>
      <c r="E295" s="62" t="str">
        <v>245</v>
      </c>
      <c r="F295" s="62"/>
      <c r="G295" s="62"/>
      <c r="H295" s="62" t="str">
        <f>VLOOKUP(C295,'ICT gegevens'!$A$6:$B$186,2,TRUE)</f>
        <v>2741GB</v>
      </c>
      <c r="I295" s="62" t="s">
        <v>29</v>
      </c>
      <c r="J295" s="62" t="str">
        <f>VLOOKUP(C295,'ICT gegevens'!$A$6:$F$186,6,TRUE)</f>
        <v>WDV01B6651</v>
      </c>
      <c r="K295" s="62" t="s">
        <v>30</v>
      </c>
      <c r="L295" s="63">
        <f>VLOOKUP(C295,'ICT gegevens'!$A$6:$G$186,7,TRUE)</f>
        <v>1912</v>
      </c>
      <c r="M295" s="62"/>
      <c r="N295" s="62" t="str">
        <f>VLOOKUP(C295,'ICT gegevens'!$A$6:$E$186,5,TRUE)</f>
        <v>Wonen</v>
      </c>
      <c r="Q295" s="63">
        <f>'N207 50km'!C294</f>
        <v>4.5</v>
      </c>
      <c r="R295" s="63">
        <f>IF('N207'!D294="--",6,'N207'!D294)</f>
        <v>59.1</v>
      </c>
      <c r="S295" s="63">
        <f t="shared" si="8"/>
        <v>59</v>
      </c>
      <c r="T295" s="63">
        <f t="shared" si="9"/>
        <v>2</v>
      </c>
      <c r="U295" s="63">
        <f>'overzicht alle wegen'!L295</f>
        <v>57</v>
      </c>
      <c r="V295" s="63">
        <v>57</v>
      </c>
      <c r="X295" s="62">
        <v>1</v>
      </c>
      <c r="Y295" s="62"/>
      <c r="Z295" s="62"/>
      <c r="AA295" s="62"/>
      <c r="AB295" s="62"/>
      <c r="AC295" s="62"/>
      <c r="AG295" s="62">
        <v>0</v>
      </c>
      <c r="AH295" s="32"/>
      <c r="AI295" s="32"/>
      <c r="AJ295" s="32"/>
    </row>
    <row r="296" spans="1:36" s="64" customFormat="1" x14ac:dyDescent="0.2">
      <c r="A296" s="63"/>
      <c r="B296" s="62" t="str">
        <f>'N207 50km'!A295</f>
        <v>N245_A</v>
      </c>
      <c r="C296" s="62" t="str">
        <f>'N207 50km'!B295</f>
        <v>Noordkade 245</v>
      </c>
      <c r="D296" s="62" t="str" cm="1">
        <f t="array" ref="D296:E296">_xlfn.TEXTSPLIT(C296," ")</f>
        <v>Noordkade</v>
      </c>
      <c r="E296" s="62" t="str">
        <v>245</v>
      </c>
      <c r="F296" s="62"/>
      <c r="G296" s="62"/>
      <c r="H296" s="62" t="str">
        <f>VLOOKUP(C296,'ICT gegevens'!$A$6:$B$186,2,TRUE)</f>
        <v>2741GB</v>
      </c>
      <c r="I296" s="62" t="s">
        <v>29</v>
      </c>
      <c r="J296" s="62" t="str">
        <f>VLOOKUP(C296,'ICT gegevens'!$A$6:$F$186,6,TRUE)</f>
        <v>WDV01B6651</v>
      </c>
      <c r="K296" s="62" t="s">
        <v>30</v>
      </c>
      <c r="L296" s="63">
        <f>VLOOKUP(C296,'ICT gegevens'!$A$6:$G$186,7,TRUE)</f>
        <v>1912</v>
      </c>
      <c r="M296" s="62"/>
      <c r="N296" s="62" t="str">
        <f>VLOOKUP(C296,'ICT gegevens'!$A$6:$E$186,5,TRUE)</f>
        <v>Wonen</v>
      </c>
      <c r="Q296" s="63">
        <f>'N207 50km'!C295</f>
        <v>1.5</v>
      </c>
      <c r="R296" s="63">
        <f>IF('N207'!D295="--",6,'N207'!D295)</f>
        <v>57.3</v>
      </c>
      <c r="S296" s="63">
        <f t="shared" si="8"/>
        <v>57</v>
      </c>
      <c r="T296" s="63">
        <f t="shared" si="9"/>
        <v>4</v>
      </c>
      <c r="U296" s="63">
        <f>'overzicht alle wegen'!L296</f>
        <v>53</v>
      </c>
      <c r="V296" s="63"/>
      <c r="X296" s="62"/>
      <c r="Y296" s="62"/>
      <c r="Z296" s="62"/>
      <c r="AA296" s="62"/>
      <c r="AB296" s="62"/>
      <c r="AC296" s="62"/>
      <c r="AG296" s="62"/>
      <c r="AH296" s="32"/>
      <c r="AI296" s="32"/>
      <c r="AJ296" s="32"/>
    </row>
    <row r="297" spans="1:36" x14ac:dyDescent="0.2">
      <c r="A297" s="11">
        <v>123</v>
      </c>
      <c r="B297" s="12" t="str">
        <f>'N207 50km'!A296</f>
        <v>N243_B</v>
      </c>
      <c r="C297" s="12" t="str">
        <f>'N207 50km'!B296</f>
        <v>Noordkade 243</v>
      </c>
      <c r="D297" s="12" t="str" cm="1">
        <f t="array" ref="D297:E297">_xlfn.TEXTSPLIT(C297," ")</f>
        <v>Noordkade</v>
      </c>
      <c r="E297" s="12" t="str">
        <v>243</v>
      </c>
      <c r="F297" s="12"/>
      <c r="G297" s="12"/>
      <c r="H297" s="12" t="str">
        <f>VLOOKUP(C297,'ICT gegevens'!$A$6:$B$186,2,TRUE)</f>
        <v>2741GB</v>
      </c>
      <c r="I297" s="12" t="s">
        <v>29</v>
      </c>
      <c r="J297" s="12" t="str">
        <f>VLOOKUP(C297,'ICT gegevens'!$A$6:$F$186,6,TRUE)</f>
        <v>WDV01B5200</v>
      </c>
      <c r="K297" s="12" t="s">
        <v>30</v>
      </c>
      <c r="L297" s="11">
        <f>VLOOKUP(C297,'ICT gegevens'!$A$6:$G$186,7,TRUE)</f>
        <v>1899</v>
      </c>
      <c r="M297" s="12"/>
      <c r="N297" s="12" t="str">
        <f>VLOOKUP(C297,'ICT gegevens'!$A$6:$E$186,5,TRUE)</f>
        <v>Wonen</v>
      </c>
      <c r="Q297" s="11">
        <f>'N207 50km'!C296</f>
        <v>4.5</v>
      </c>
      <c r="R297" s="11">
        <f>IF('N207'!D296="--",6,'N207'!D296)</f>
        <v>59</v>
      </c>
      <c r="S297" s="11">
        <f t="shared" si="8"/>
        <v>59</v>
      </c>
      <c r="T297" s="11">
        <f t="shared" si="9"/>
        <v>2</v>
      </c>
      <c r="U297" s="11">
        <f>'overzicht alle wegen'!L297</f>
        <v>57</v>
      </c>
      <c r="V297" s="11">
        <v>57</v>
      </c>
      <c r="X297" s="12">
        <v>1</v>
      </c>
      <c r="Y297" s="12"/>
      <c r="Z297" s="12"/>
      <c r="AA297" s="12"/>
      <c r="AB297" s="12"/>
      <c r="AC297" s="12"/>
      <c r="AG297" s="12">
        <v>0</v>
      </c>
    </row>
    <row r="298" spans="1:36" x14ac:dyDescent="0.2">
      <c r="A298" s="11"/>
      <c r="B298" s="12" t="str">
        <f>'N207 50km'!A297</f>
        <v>N243_A</v>
      </c>
      <c r="C298" s="12" t="str">
        <f>'N207 50km'!B297</f>
        <v>Noordkade 243</v>
      </c>
      <c r="D298" s="12" t="str" cm="1">
        <f t="array" ref="D298:E298">_xlfn.TEXTSPLIT(C298," ")</f>
        <v>Noordkade</v>
      </c>
      <c r="E298" s="12" t="str">
        <v>243</v>
      </c>
      <c r="F298" s="12"/>
      <c r="G298" s="12"/>
      <c r="H298" s="12" t="str">
        <f>VLOOKUP(C298,'ICT gegevens'!$A$6:$B$186,2,TRUE)</f>
        <v>2741GB</v>
      </c>
      <c r="I298" s="12" t="s">
        <v>29</v>
      </c>
      <c r="J298" s="12" t="str">
        <f>VLOOKUP(C298,'ICT gegevens'!$A$6:$F$186,6,TRUE)</f>
        <v>WDV01B5200</v>
      </c>
      <c r="K298" s="12" t="s">
        <v>30</v>
      </c>
      <c r="L298" s="11">
        <f>VLOOKUP(C298,'ICT gegevens'!$A$6:$G$186,7,TRUE)</f>
        <v>1899</v>
      </c>
      <c r="M298" s="12"/>
      <c r="N298" s="12" t="str">
        <f>VLOOKUP(C298,'ICT gegevens'!$A$6:$E$186,5,TRUE)</f>
        <v>Wonen</v>
      </c>
      <c r="Q298" s="11">
        <f>'N207 50km'!C297</f>
        <v>1.5</v>
      </c>
      <c r="R298" s="11">
        <f>IF('N207'!D297="--",6,'N207'!D297)</f>
        <v>57.2</v>
      </c>
      <c r="S298" s="11">
        <f t="shared" si="8"/>
        <v>57</v>
      </c>
      <c r="T298" s="11">
        <f t="shared" si="9"/>
        <v>4</v>
      </c>
      <c r="U298" s="11">
        <f>'overzicht alle wegen'!L298</f>
        <v>53</v>
      </c>
      <c r="V298" s="11"/>
      <c r="X298" s="12"/>
      <c r="Y298" s="12"/>
      <c r="Z298" s="12"/>
      <c r="AA298" s="12"/>
      <c r="AB298" s="12"/>
      <c r="AC298" s="12"/>
      <c r="AG298" s="12"/>
    </row>
    <row r="299" spans="1:36" s="64" customFormat="1" x14ac:dyDescent="0.2">
      <c r="A299" s="63">
        <v>124</v>
      </c>
      <c r="B299" s="62" t="str">
        <f>'N207 50km'!A298</f>
        <v>N241_B</v>
      </c>
      <c r="C299" s="62" t="str">
        <f>'N207 50km'!B298</f>
        <v>Noordkade 241</v>
      </c>
      <c r="D299" s="62" t="str" cm="1">
        <f t="array" ref="D299:E299">_xlfn.TEXTSPLIT(C299," ")</f>
        <v>Noordkade</v>
      </c>
      <c r="E299" s="62" t="str">
        <v>241</v>
      </c>
      <c r="F299" s="62"/>
      <c r="G299" s="62"/>
      <c r="H299" s="62" t="str">
        <f>VLOOKUP(C299,'ICT gegevens'!$A$6:$B$186,2,TRUE)</f>
        <v>2741GB</v>
      </c>
      <c r="I299" s="62" t="s">
        <v>29</v>
      </c>
      <c r="J299" s="62" t="str">
        <f>VLOOKUP(C299,'ICT gegevens'!$A$6:$F$186,6,TRUE)</f>
        <v>WDV01B5201</v>
      </c>
      <c r="K299" s="62" t="s">
        <v>30</v>
      </c>
      <c r="L299" s="63">
        <f>VLOOKUP(C299,'ICT gegevens'!$A$6:$G$186,7,TRUE)</f>
        <v>1899</v>
      </c>
      <c r="M299" s="62"/>
      <c r="N299" s="62" t="str">
        <f>VLOOKUP(C299,'ICT gegevens'!$A$6:$E$186,5,TRUE)</f>
        <v>Wonen</v>
      </c>
      <c r="Q299" s="63">
        <f>'N207 50km'!C298</f>
        <v>4.5</v>
      </c>
      <c r="R299" s="63">
        <f>IF('N207'!D298="--",6,'N207'!D298)</f>
        <v>59.4</v>
      </c>
      <c r="S299" s="63">
        <f t="shared" si="8"/>
        <v>59</v>
      </c>
      <c r="T299" s="63">
        <f t="shared" si="9"/>
        <v>2</v>
      </c>
      <c r="U299" s="63">
        <f>'overzicht alle wegen'!L299</f>
        <v>57</v>
      </c>
      <c r="V299" s="63">
        <v>57</v>
      </c>
      <c r="X299" s="62">
        <v>1</v>
      </c>
      <c r="Y299" s="62"/>
      <c r="Z299" s="62"/>
      <c r="AA299" s="62"/>
      <c r="AB299" s="62"/>
      <c r="AC299" s="62"/>
      <c r="AG299" s="62">
        <v>0</v>
      </c>
      <c r="AH299" s="32"/>
      <c r="AI299" s="32"/>
      <c r="AJ299" s="32"/>
    </row>
    <row r="300" spans="1:36" s="64" customFormat="1" x14ac:dyDescent="0.2">
      <c r="A300" s="63"/>
      <c r="B300" s="62" t="str">
        <f>'N207 50km'!A299</f>
        <v>N241_A</v>
      </c>
      <c r="C300" s="62" t="str">
        <f>'N207 50km'!B299</f>
        <v>Noordkade 241</v>
      </c>
      <c r="D300" s="62" t="str" cm="1">
        <f t="array" ref="D300:E300">_xlfn.TEXTSPLIT(C300," ")</f>
        <v>Noordkade</v>
      </c>
      <c r="E300" s="62" t="str">
        <v>241</v>
      </c>
      <c r="F300" s="62"/>
      <c r="G300" s="62"/>
      <c r="H300" s="62" t="str">
        <f>VLOOKUP(C300,'ICT gegevens'!$A$6:$B$186,2,TRUE)</f>
        <v>2741GB</v>
      </c>
      <c r="I300" s="62" t="s">
        <v>29</v>
      </c>
      <c r="J300" s="62" t="str">
        <f>VLOOKUP(C300,'ICT gegevens'!$A$6:$F$186,6,TRUE)</f>
        <v>WDV01B5201</v>
      </c>
      <c r="K300" s="62" t="s">
        <v>30</v>
      </c>
      <c r="L300" s="63">
        <f>VLOOKUP(C300,'ICT gegevens'!$A$6:$G$186,7,TRUE)</f>
        <v>1899</v>
      </c>
      <c r="M300" s="62"/>
      <c r="N300" s="62" t="str">
        <f>VLOOKUP(C300,'ICT gegevens'!$A$6:$E$186,5,TRUE)</f>
        <v>Wonen</v>
      </c>
      <c r="Q300" s="63">
        <f>'N207 50km'!C299</f>
        <v>1.5</v>
      </c>
      <c r="R300" s="63">
        <f>IF('N207'!D299="--",6,'N207'!D299)</f>
        <v>57.8</v>
      </c>
      <c r="S300" s="63">
        <f t="shared" si="8"/>
        <v>58</v>
      </c>
      <c r="T300" s="63">
        <f t="shared" si="9"/>
        <v>2</v>
      </c>
      <c r="U300" s="63">
        <f>'overzicht alle wegen'!L300</f>
        <v>56</v>
      </c>
      <c r="V300" s="63"/>
      <c r="X300" s="62"/>
      <c r="Y300" s="62"/>
      <c r="Z300" s="62"/>
      <c r="AA300" s="62"/>
      <c r="AB300" s="62"/>
      <c r="AC300" s="62"/>
      <c r="AG300" s="62"/>
      <c r="AH300" s="32"/>
      <c r="AI300" s="32"/>
      <c r="AJ300" s="32"/>
    </row>
    <row r="301" spans="1:36" x14ac:dyDescent="0.2">
      <c r="A301" s="11">
        <v>125</v>
      </c>
      <c r="B301" s="12" t="str">
        <f>'N207 50km'!A300</f>
        <v>N207_A</v>
      </c>
      <c r="C301" s="12" t="str">
        <f>'N207 50km'!B300</f>
        <v>Noordkade 207</v>
      </c>
      <c r="D301" s="12" t="str" cm="1">
        <f t="array" ref="D301:E301">_xlfn.TEXTSPLIT(C301," ")</f>
        <v>Noordkade</v>
      </c>
      <c r="E301" s="12" t="str">
        <v>207</v>
      </c>
      <c r="F301" s="12"/>
      <c r="G301" s="12"/>
      <c r="H301" s="12" t="str">
        <f>VLOOKUP(C301,'ICT gegevens'!$A$6:$B$186,2,TRUE)</f>
        <v>2741GA</v>
      </c>
      <c r="I301" s="12" t="s">
        <v>29</v>
      </c>
      <c r="J301" s="12" t="str">
        <f>VLOOKUP(C301,'ICT gegevens'!$A$6:$F$186,6,TRUE)</f>
        <v>WDV01B5835</v>
      </c>
      <c r="K301" s="12" t="s">
        <v>30</v>
      </c>
      <c r="L301" s="11">
        <f>VLOOKUP(C301,'ICT gegevens'!$A$6:$G$186,7,TRUE)</f>
        <v>1970</v>
      </c>
      <c r="M301" s="12"/>
      <c r="N301" s="12" t="str">
        <f>VLOOKUP(C301,'ICT gegevens'!$A$6:$E$186,5,TRUE)</f>
        <v>Wonen</v>
      </c>
      <c r="Q301" s="11">
        <f>'N207 50km'!C300</f>
        <v>1.5</v>
      </c>
      <c r="R301" s="11">
        <f>IF('N207'!D300="--",6,'N207'!D300)</f>
        <v>58.2</v>
      </c>
      <c r="S301" s="11">
        <f t="shared" si="8"/>
        <v>58</v>
      </c>
      <c r="T301" s="11">
        <f t="shared" si="9"/>
        <v>2</v>
      </c>
      <c r="U301" s="11">
        <f>'overzicht alle wegen'!L301</f>
        <v>56</v>
      </c>
      <c r="V301" s="11">
        <v>56</v>
      </c>
      <c r="X301" s="12">
        <v>1</v>
      </c>
      <c r="Y301" s="12"/>
      <c r="Z301" s="12"/>
      <c r="AA301" s="12"/>
      <c r="AB301" s="12"/>
      <c r="AC301" s="12"/>
      <c r="AG301" s="12">
        <v>0</v>
      </c>
    </row>
    <row r="302" spans="1:36" s="64" customFormat="1" x14ac:dyDescent="0.2">
      <c r="A302" s="63">
        <v>126</v>
      </c>
      <c r="B302" s="62" t="str">
        <f>'N207 50km'!A301</f>
        <v>N203_A</v>
      </c>
      <c r="C302" s="62" t="str">
        <f>'N207 50km'!B301</f>
        <v>Noordkade 203</v>
      </c>
      <c r="D302" s="62" t="str" cm="1">
        <f t="array" ref="D302:E302">_xlfn.TEXTSPLIT(C302," ")</f>
        <v>Noordkade</v>
      </c>
      <c r="E302" s="62" t="str">
        <v>203</v>
      </c>
      <c r="F302" s="62"/>
      <c r="G302" s="62"/>
      <c r="H302" s="62" t="str">
        <f>VLOOKUP(C302,'ICT gegevens'!$A$6:$B$186,2,TRUE)</f>
        <v>2741GA</v>
      </c>
      <c r="I302" s="62" t="s">
        <v>29</v>
      </c>
      <c r="J302" s="62" t="str">
        <f>VLOOKUP(C302,'ICT gegevens'!$A$6:$F$186,6,TRUE)</f>
        <v>WDV01B7702</v>
      </c>
      <c r="K302" s="62" t="s">
        <v>30</v>
      </c>
      <c r="L302" s="63">
        <f>VLOOKUP(C302,'ICT gegevens'!$A$6:$G$186,7,TRUE)</f>
        <v>1971</v>
      </c>
      <c r="M302" s="62"/>
      <c r="N302" s="62" t="str">
        <f>VLOOKUP(C302,'ICT gegevens'!$A$6:$E$186,5,TRUE)</f>
        <v>Wonen</v>
      </c>
      <c r="Q302" s="63">
        <f>'N207 50km'!C301</f>
        <v>1.5</v>
      </c>
      <c r="R302" s="63">
        <f>IF('N207'!D301="--",6,'N207'!D301)</f>
        <v>58.6</v>
      </c>
      <c r="S302" s="63">
        <f t="shared" si="8"/>
        <v>59</v>
      </c>
      <c r="T302" s="63">
        <f t="shared" si="9"/>
        <v>2</v>
      </c>
      <c r="U302" s="63">
        <f>'overzicht alle wegen'!L302</f>
        <v>57</v>
      </c>
      <c r="V302" s="63">
        <v>57</v>
      </c>
      <c r="X302" s="62">
        <v>1</v>
      </c>
      <c r="Y302" s="62"/>
      <c r="Z302" s="62"/>
      <c r="AA302" s="62"/>
      <c r="AB302" s="62"/>
      <c r="AC302" s="62"/>
      <c r="AG302" s="62">
        <v>0</v>
      </c>
      <c r="AH302" s="32"/>
      <c r="AI302" s="32"/>
      <c r="AJ302" s="32"/>
    </row>
    <row r="303" spans="1:36" x14ac:dyDescent="0.2">
      <c r="A303" s="11">
        <v>127</v>
      </c>
      <c r="B303" s="12" t="str">
        <f>'N207 50km'!A302</f>
        <v>N199_B</v>
      </c>
      <c r="C303" s="12" t="str">
        <f>'N207 50km'!B302</f>
        <v>Noordkade 199</v>
      </c>
      <c r="D303" s="12" t="str" cm="1">
        <f t="array" ref="D303:E303">_xlfn.TEXTSPLIT(C303," ")</f>
        <v>Noordkade</v>
      </c>
      <c r="E303" s="12" t="str">
        <v>199</v>
      </c>
      <c r="F303" s="12"/>
      <c r="G303" s="12"/>
      <c r="H303" s="12" t="str">
        <f>VLOOKUP(C303,'ICT gegevens'!$A$6:$B$186,2,TRUE)</f>
        <v>2741GA</v>
      </c>
      <c r="I303" s="12" t="s">
        <v>29</v>
      </c>
      <c r="J303" s="12" t="str">
        <f>VLOOKUP(C303,'ICT gegevens'!$A$6:$F$186,6,TRUE)</f>
        <v>WDV01B7703</v>
      </c>
      <c r="K303" s="12" t="s">
        <v>30</v>
      </c>
      <c r="L303" s="11">
        <f>VLOOKUP(C303,'ICT gegevens'!$A$6:$G$186,7,TRUE)</f>
        <v>1960</v>
      </c>
      <c r="M303" s="12"/>
      <c r="N303" s="12" t="str">
        <f>VLOOKUP(C303,'ICT gegevens'!$A$6:$E$186,5,TRUE)</f>
        <v>Wonen</v>
      </c>
      <c r="Q303" s="11">
        <f>'N207 50km'!C302</f>
        <v>4.5</v>
      </c>
      <c r="R303" s="11">
        <f>IF('N207'!D302="--",6,'N207'!D302)</f>
        <v>59.4</v>
      </c>
      <c r="S303" s="11">
        <f t="shared" si="8"/>
        <v>59</v>
      </c>
      <c r="T303" s="11">
        <f t="shared" si="9"/>
        <v>2</v>
      </c>
      <c r="U303" s="11">
        <f>'overzicht alle wegen'!L303</f>
        <v>57</v>
      </c>
      <c r="V303" s="11">
        <v>57</v>
      </c>
      <c r="X303" s="12">
        <v>1</v>
      </c>
      <c r="Y303" s="12"/>
      <c r="Z303" s="12"/>
      <c r="AA303" s="12"/>
      <c r="AB303" s="12"/>
      <c r="AC303" s="12"/>
      <c r="AG303" s="12">
        <v>0</v>
      </c>
    </row>
    <row r="304" spans="1:36" x14ac:dyDescent="0.2">
      <c r="A304" s="11"/>
      <c r="B304" s="12" t="str">
        <f>'N207 50km'!A303</f>
        <v>N199_A</v>
      </c>
      <c r="C304" s="12" t="str">
        <f>'N207 50km'!B303</f>
        <v>Noordkade 199</v>
      </c>
      <c r="D304" s="12" t="str" cm="1">
        <f t="array" ref="D304:E304">_xlfn.TEXTSPLIT(C304," ")</f>
        <v>Noordkade</v>
      </c>
      <c r="E304" s="12" t="str">
        <v>199</v>
      </c>
      <c r="F304" s="12"/>
      <c r="G304" s="12"/>
      <c r="H304" s="12" t="str">
        <f>VLOOKUP(C304,'ICT gegevens'!$A$6:$B$186,2,TRUE)</f>
        <v>2741GA</v>
      </c>
      <c r="I304" s="12" t="s">
        <v>29</v>
      </c>
      <c r="J304" s="12" t="str">
        <f>VLOOKUP(C304,'ICT gegevens'!$A$6:$F$186,6,TRUE)</f>
        <v>WDV01B7703</v>
      </c>
      <c r="K304" s="12" t="s">
        <v>30</v>
      </c>
      <c r="L304" s="11">
        <f>VLOOKUP(C304,'ICT gegevens'!$A$6:$G$186,7,TRUE)</f>
        <v>1960</v>
      </c>
      <c r="M304" s="12"/>
      <c r="N304" s="12" t="str">
        <f>VLOOKUP(C304,'ICT gegevens'!$A$6:$E$186,5,TRUE)</f>
        <v>Wonen</v>
      </c>
      <c r="Q304" s="11">
        <f>'N207 50km'!C303</f>
        <v>1.5</v>
      </c>
      <c r="R304" s="11">
        <f>IF('N207'!D303="--",6,'N207'!D303)</f>
        <v>57.8</v>
      </c>
      <c r="S304" s="11">
        <f t="shared" si="8"/>
        <v>58</v>
      </c>
      <c r="T304" s="11">
        <f t="shared" si="9"/>
        <v>2</v>
      </c>
      <c r="U304" s="11">
        <f>'overzicht alle wegen'!L304</f>
        <v>56</v>
      </c>
      <c r="V304" s="11"/>
      <c r="X304" s="12"/>
      <c r="Y304" s="12"/>
      <c r="Z304" s="12"/>
      <c r="AA304" s="12"/>
      <c r="AB304" s="12"/>
      <c r="AC304" s="12"/>
      <c r="AG304" s="12"/>
    </row>
    <row r="305" spans="1:36" s="64" customFormat="1" x14ac:dyDescent="0.2">
      <c r="A305" s="63">
        <v>128</v>
      </c>
      <c r="B305" s="62" t="str">
        <f>'N207 50km'!A304</f>
        <v>N197_A</v>
      </c>
      <c r="C305" s="62" t="str">
        <f>'N207 50km'!B304</f>
        <v>Noordkade 197</v>
      </c>
      <c r="D305" s="62" t="str" cm="1">
        <f t="array" ref="D305:E305">_xlfn.TEXTSPLIT(C305," ")</f>
        <v>Noordkade</v>
      </c>
      <c r="E305" s="62" t="str">
        <v>197</v>
      </c>
      <c r="F305" s="62"/>
      <c r="G305" s="62"/>
      <c r="H305" s="62" t="str">
        <f>VLOOKUP(C305,'ICT gegevens'!$A$6:$B$186,2,TRUE)</f>
        <v>2741GA</v>
      </c>
      <c r="I305" s="62" t="s">
        <v>29</v>
      </c>
      <c r="J305" s="62" t="str">
        <f>VLOOKUP(C305,'ICT gegevens'!$A$6:$F$186,6,TRUE)</f>
        <v>WDV01B6014</v>
      </c>
      <c r="K305" s="62" t="s">
        <v>30</v>
      </c>
      <c r="L305" s="63">
        <f>VLOOKUP(C305,'ICT gegevens'!$A$6:$G$186,7,TRUE)</f>
        <v>1965</v>
      </c>
      <c r="M305" s="62"/>
      <c r="N305" s="62" t="str">
        <f>VLOOKUP(C305,'ICT gegevens'!$A$6:$E$186,5,TRUE)</f>
        <v>Wonen</v>
      </c>
      <c r="Q305" s="63">
        <f>'N207 50km'!C304</f>
        <v>1.5</v>
      </c>
      <c r="R305" s="63">
        <f>IF('N207'!D304="--",6,'N207'!D304)</f>
        <v>58.2</v>
      </c>
      <c r="S305" s="63">
        <f t="shared" si="8"/>
        <v>58</v>
      </c>
      <c r="T305" s="63">
        <f t="shared" si="9"/>
        <v>2</v>
      </c>
      <c r="U305" s="63">
        <f>'overzicht alle wegen'!L305</f>
        <v>56</v>
      </c>
      <c r="V305" s="63">
        <v>56</v>
      </c>
      <c r="X305" s="62">
        <v>1</v>
      </c>
      <c r="Y305" s="62"/>
      <c r="Z305" s="62"/>
      <c r="AA305" s="62"/>
      <c r="AB305" s="62"/>
      <c r="AC305" s="62"/>
      <c r="AG305" s="62">
        <v>0</v>
      </c>
      <c r="AH305" s="32"/>
      <c r="AI305" s="32"/>
      <c r="AJ305" s="32"/>
    </row>
    <row r="306" spans="1:36" x14ac:dyDescent="0.2">
      <c r="A306" s="11">
        <v>129</v>
      </c>
      <c r="B306" s="12" t="str">
        <f>'N207 50km'!A305</f>
        <v>N189_B</v>
      </c>
      <c r="C306" s="12" t="str">
        <f>'N207 50km'!B305</f>
        <v>Noordkade 189</v>
      </c>
      <c r="D306" s="12" t="str" cm="1">
        <f t="array" ref="D306:E306">_xlfn.TEXTSPLIT(C306," ")</f>
        <v>Noordkade</v>
      </c>
      <c r="E306" s="12" t="str">
        <v>189</v>
      </c>
      <c r="F306" s="12"/>
      <c r="G306" s="12"/>
      <c r="H306" s="12" t="str">
        <f>VLOOKUP(C306,'ICT gegevens'!$A$6:$B$186,2,TRUE)</f>
        <v>2741GA</v>
      </c>
      <c r="I306" s="12" t="s">
        <v>29</v>
      </c>
      <c r="J306" s="12" t="str">
        <f>VLOOKUP(C306,'ICT gegevens'!$A$6:$F$186,6,TRUE)</f>
        <v>WDV01B3995</v>
      </c>
      <c r="K306" s="12" t="s">
        <v>30</v>
      </c>
      <c r="L306" s="11">
        <f>VLOOKUP(C306,'ICT gegevens'!$A$6:$G$186,7,TRUE)</f>
        <v>1910</v>
      </c>
      <c r="M306" s="12"/>
      <c r="N306" s="12" t="str">
        <f>VLOOKUP(C306,'ICT gegevens'!$A$6:$E$186,5,TRUE)</f>
        <v>Wonen</v>
      </c>
      <c r="Q306" s="11">
        <f>'N207 50km'!C305</f>
        <v>4.5</v>
      </c>
      <c r="R306" s="11">
        <f>IF('N207'!D305="--",6,'N207'!D305)</f>
        <v>59.2</v>
      </c>
      <c r="S306" s="11">
        <f t="shared" si="8"/>
        <v>59</v>
      </c>
      <c r="T306" s="11">
        <f t="shared" si="9"/>
        <v>2</v>
      </c>
      <c r="U306" s="11">
        <f>'overzicht alle wegen'!L306</f>
        <v>57</v>
      </c>
      <c r="V306" s="11">
        <v>57</v>
      </c>
      <c r="X306" s="12">
        <v>1</v>
      </c>
      <c r="Y306" s="12"/>
      <c r="Z306" s="12"/>
      <c r="AA306" s="12"/>
      <c r="AB306" s="12"/>
      <c r="AC306" s="12"/>
      <c r="AG306" s="12">
        <v>0</v>
      </c>
    </row>
    <row r="307" spans="1:36" x14ac:dyDescent="0.2">
      <c r="A307" s="11"/>
      <c r="B307" s="12" t="str">
        <f>'N207 50km'!A306</f>
        <v>N189_A</v>
      </c>
      <c r="C307" s="12" t="str">
        <f>'N207 50km'!B306</f>
        <v>Noordkade 189</v>
      </c>
      <c r="D307" s="12" t="str" cm="1">
        <f t="array" ref="D307:E307">_xlfn.TEXTSPLIT(C307," ")</f>
        <v>Noordkade</v>
      </c>
      <c r="E307" s="12" t="str">
        <v>189</v>
      </c>
      <c r="F307" s="12"/>
      <c r="G307" s="12"/>
      <c r="H307" s="12" t="str">
        <f>VLOOKUP(C307,'ICT gegevens'!$A$6:$B$186,2,TRUE)</f>
        <v>2741GA</v>
      </c>
      <c r="I307" s="12" t="s">
        <v>29</v>
      </c>
      <c r="J307" s="12" t="str">
        <f>VLOOKUP(C307,'ICT gegevens'!$A$6:$F$186,6,TRUE)</f>
        <v>WDV01B3995</v>
      </c>
      <c r="K307" s="12" t="s">
        <v>30</v>
      </c>
      <c r="L307" s="11">
        <f>VLOOKUP(C307,'ICT gegevens'!$A$6:$G$186,7,TRUE)</f>
        <v>1910</v>
      </c>
      <c r="M307" s="12"/>
      <c r="N307" s="12" t="str">
        <f>VLOOKUP(C307,'ICT gegevens'!$A$6:$E$186,5,TRUE)</f>
        <v>Wonen</v>
      </c>
      <c r="Q307" s="11">
        <f>'N207 50km'!C306</f>
        <v>1.5</v>
      </c>
      <c r="R307" s="11">
        <f>IF('N207'!D306="--",6,'N207'!D306)</f>
        <v>57.4</v>
      </c>
      <c r="S307" s="11">
        <f t="shared" si="8"/>
        <v>57</v>
      </c>
      <c r="T307" s="11">
        <f t="shared" si="9"/>
        <v>4</v>
      </c>
      <c r="U307" s="11">
        <f>'overzicht alle wegen'!L307</f>
        <v>53</v>
      </c>
      <c r="V307" s="11"/>
      <c r="X307" s="12"/>
      <c r="Y307" s="12"/>
      <c r="Z307" s="12"/>
      <c r="AA307" s="12"/>
      <c r="AB307" s="12"/>
      <c r="AC307" s="12"/>
      <c r="AG307" s="12"/>
    </row>
    <row r="308" spans="1:36" s="64" customFormat="1" x14ac:dyDescent="0.2">
      <c r="A308" s="63">
        <v>130</v>
      </c>
      <c r="B308" s="62" t="str">
        <f>'N207 50km'!A307</f>
        <v>N155_B</v>
      </c>
      <c r="C308" s="62" t="str">
        <f>'N207 50km'!B307</f>
        <v>Noordkade 155</v>
      </c>
      <c r="D308" s="62" t="str" cm="1">
        <f t="array" ref="D308:E308">_xlfn.TEXTSPLIT(C308," ")</f>
        <v>Noordkade</v>
      </c>
      <c r="E308" s="62" t="str">
        <v>155</v>
      </c>
      <c r="F308" s="62"/>
      <c r="G308" s="62"/>
      <c r="H308" s="62" t="str">
        <f>VLOOKUP(C308,'ICT gegevens'!$A$6:$B$186,2,TRUE)</f>
        <v>2741EZ</v>
      </c>
      <c r="I308" s="62" t="s">
        <v>29</v>
      </c>
      <c r="J308" s="62" t="str">
        <f>VLOOKUP(C308,'ICT gegevens'!$A$6:$F$186,6,TRUE)</f>
        <v>WDV01B6173</v>
      </c>
      <c r="K308" s="62" t="s">
        <v>30</v>
      </c>
      <c r="L308" s="63">
        <f>VLOOKUP(C308,'ICT gegevens'!$A$6:$G$186,7,TRUE)</f>
        <v>1956</v>
      </c>
      <c r="M308" s="62"/>
      <c r="N308" s="62" t="str">
        <f>VLOOKUP(C308,'ICT gegevens'!$A$6:$E$186,5,TRUE)</f>
        <v>Wonen</v>
      </c>
      <c r="Q308" s="63">
        <f>'N207 50km'!C307</f>
        <v>4.5</v>
      </c>
      <c r="R308" s="63">
        <f>IF('N207'!D307="--",6,'N207'!D307)</f>
        <v>59.4</v>
      </c>
      <c r="S308" s="63">
        <f t="shared" si="8"/>
        <v>59</v>
      </c>
      <c r="T308" s="63">
        <f t="shared" si="9"/>
        <v>2</v>
      </c>
      <c r="U308" s="63">
        <f>'overzicht alle wegen'!L308</f>
        <v>57</v>
      </c>
      <c r="V308" s="63">
        <v>57</v>
      </c>
      <c r="X308" s="62">
        <v>1</v>
      </c>
      <c r="Y308" s="62"/>
      <c r="Z308" s="62"/>
      <c r="AA308" s="62"/>
      <c r="AB308" s="62"/>
      <c r="AC308" s="62"/>
      <c r="AG308" s="62">
        <v>0</v>
      </c>
      <c r="AH308" s="32"/>
      <c r="AI308" s="32"/>
      <c r="AJ308" s="32"/>
    </row>
    <row r="309" spans="1:36" s="64" customFormat="1" x14ac:dyDescent="0.2">
      <c r="A309" s="63"/>
      <c r="B309" s="62" t="str">
        <f>'N207 50km'!A308</f>
        <v>N155_A</v>
      </c>
      <c r="C309" s="62" t="str">
        <f>'N207 50km'!B308</f>
        <v>Noordkade 155</v>
      </c>
      <c r="D309" s="62" t="str" cm="1">
        <f t="array" ref="D309:E309">_xlfn.TEXTSPLIT(C309," ")</f>
        <v>Noordkade</v>
      </c>
      <c r="E309" s="62" t="str">
        <v>155</v>
      </c>
      <c r="F309" s="62"/>
      <c r="G309" s="62"/>
      <c r="H309" s="62" t="str">
        <f>VLOOKUP(C309,'ICT gegevens'!$A$6:$B$186,2,TRUE)</f>
        <v>2741EZ</v>
      </c>
      <c r="I309" s="62" t="s">
        <v>29</v>
      </c>
      <c r="J309" s="62" t="str">
        <f>VLOOKUP(C309,'ICT gegevens'!$A$6:$F$186,6,TRUE)</f>
        <v>WDV01B6173</v>
      </c>
      <c r="K309" s="62" t="s">
        <v>30</v>
      </c>
      <c r="L309" s="63">
        <f>VLOOKUP(C309,'ICT gegevens'!$A$6:$G$186,7,TRUE)</f>
        <v>1956</v>
      </c>
      <c r="M309" s="62"/>
      <c r="N309" s="62" t="str">
        <f>VLOOKUP(C309,'ICT gegevens'!$A$6:$E$186,5,TRUE)</f>
        <v>Wonen</v>
      </c>
      <c r="Q309" s="63">
        <f>'N207 50km'!C308</f>
        <v>1.5</v>
      </c>
      <c r="R309" s="63">
        <f>IF('N207'!D308="--",6,'N207'!D308)</f>
        <v>57.8</v>
      </c>
      <c r="S309" s="63">
        <f t="shared" si="8"/>
        <v>58</v>
      </c>
      <c r="T309" s="63">
        <f t="shared" si="9"/>
        <v>2</v>
      </c>
      <c r="U309" s="63">
        <f>'overzicht alle wegen'!L309</f>
        <v>56</v>
      </c>
      <c r="V309" s="63"/>
      <c r="X309" s="62"/>
      <c r="Y309" s="62"/>
      <c r="Z309" s="62"/>
      <c r="AA309" s="62"/>
      <c r="AB309" s="62"/>
      <c r="AC309" s="62"/>
      <c r="AG309" s="62"/>
      <c r="AH309" s="32"/>
      <c r="AI309" s="32"/>
      <c r="AJ309" s="32"/>
    </row>
    <row r="310" spans="1:36" x14ac:dyDescent="0.2">
      <c r="A310" s="11">
        <v>131</v>
      </c>
      <c r="B310" s="12" t="str">
        <f>'N207 50km'!A309</f>
        <v>N153_C</v>
      </c>
      <c r="C310" s="12" t="str">
        <f>'N207 50km'!B309</f>
        <v>Noordkade 153</v>
      </c>
      <c r="D310" s="12" t="str" cm="1">
        <f t="array" ref="D310:E310">_xlfn.TEXTSPLIT(C310," ")</f>
        <v>Noordkade</v>
      </c>
      <c r="E310" s="12" t="str">
        <v>153</v>
      </c>
      <c r="F310" s="12"/>
      <c r="G310" s="12"/>
      <c r="H310" s="12" t="str">
        <f>VLOOKUP(C310,'ICT gegevens'!$A$6:$B$186,2,TRUE)</f>
        <v>2741EZ</v>
      </c>
      <c r="I310" s="12" t="s">
        <v>29</v>
      </c>
      <c r="J310" s="12" t="str">
        <f>VLOOKUP(C310,'ICT gegevens'!$A$6:$F$186,6,TRUE)</f>
        <v>WDV01B6174</v>
      </c>
      <c r="K310" s="12" t="s">
        <v>30</v>
      </c>
      <c r="L310" s="11">
        <f>VLOOKUP(C310,'ICT gegevens'!$A$6:$G$186,7,TRUE)</f>
        <v>1950</v>
      </c>
      <c r="M310" s="12"/>
      <c r="N310" s="12" t="str">
        <f>VLOOKUP(C310,'ICT gegevens'!$A$6:$E$186,5,TRUE)</f>
        <v>Wonen</v>
      </c>
      <c r="Q310" s="11">
        <f>'N207 50km'!C309</f>
        <v>7.5</v>
      </c>
      <c r="R310" s="11">
        <f>IF('N207'!D309="--",6,'N207'!D309)</f>
        <v>59.4</v>
      </c>
      <c r="S310" s="11">
        <f t="shared" si="8"/>
        <v>59</v>
      </c>
      <c r="T310" s="11">
        <f t="shared" si="9"/>
        <v>2</v>
      </c>
      <c r="U310" s="11">
        <f>'overzicht alle wegen'!L310</f>
        <v>57</v>
      </c>
      <c r="V310" s="11">
        <v>57</v>
      </c>
      <c r="X310" s="12">
        <v>1</v>
      </c>
      <c r="Y310" s="12"/>
      <c r="Z310" s="12"/>
      <c r="AA310" s="12"/>
      <c r="AB310" s="12"/>
      <c r="AC310" s="12"/>
      <c r="AG310" s="12">
        <v>0</v>
      </c>
    </row>
    <row r="311" spans="1:36" x14ac:dyDescent="0.2">
      <c r="A311" s="11"/>
      <c r="B311" s="12" t="str">
        <f>'N207 50km'!A310</f>
        <v>N153_B</v>
      </c>
      <c r="C311" s="12" t="str">
        <f>'N207 50km'!B310</f>
        <v>Noordkade 153</v>
      </c>
      <c r="D311" s="12" t="str" cm="1">
        <f t="array" ref="D311:E311">_xlfn.TEXTSPLIT(C311," ")</f>
        <v>Noordkade</v>
      </c>
      <c r="E311" s="12" t="str">
        <v>153</v>
      </c>
      <c r="F311" s="12"/>
      <c r="G311" s="12"/>
      <c r="H311" s="12" t="str">
        <f>VLOOKUP(C311,'ICT gegevens'!$A$6:$B$186,2,TRUE)</f>
        <v>2741EZ</v>
      </c>
      <c r="I311" s="12" t="s">
        <v>29</v>
      </c>
      <c r="J311" s="12" t="str">
        <f>VLOOKUP(C311,'ICT gegevens'!$A$6:$F$186,6,TRUE)</f>
        <v>WDV01B6174</v>
      </c>
      <c r="K311" s="12" t="s">
        <v>30</v>
      </c>
      <c r="L311" s="11">
        <f>VLOOKUP(C311,'ICT gegevens'!$A$6:$G$186,7,TRUE)</f>
        <v>1950</v>
      </c>
      <c r="M311" s="12"/>
      <c r="N311" s="12" t="str">
        <f>VLOOKUP(C311,'ICT gegevens'!$A$6:$E$186,5,TRUE)</f>
        <v>Wonen</v>
      </c>
      <c r="Q311" s="11">
        <f>'N207 50km'!C310</f>
        <v>4.5</v>
      </c>
      <c r="R311" s="11">
        <f>IF('N207'!D310="--",6,'N207'!D310)</f>
        <v>59.1</v>
      </c>
      <c r="S311" s="11">
        <f t="shared" si="8"/>
        <v>59</v>
      </c>
      <c r="T311" s="11">
        <f t="shared" si="9"/>
        <v>2</v>
      </c>
      <c r="U311" s="11">
        <f>'overzicht alle wegen'!L311</f>
        <v>57</v>
      </c>
      <c r="V311" s="11"/>
      <c r="X311" s="12"/>
      <c r="Y311" s="12"/>
      <c r="Z311" s="12"/>
      <c r="AA311" s="12"/>
      <c r="AB311" s="12"/>
      <c r="AC311" s="12"/>
      <c r="AG311" s="12"/>
    </row>
    <row r="312" spans="1:36" x14ac:dyDescent="0.2">
      <c r="A312" s="11"/>
      <c r="B312" s="12" t="str">
        <f>'N207 50km'!A311</f>
        <v>N153_A</v>
      </c>
      <c r="C312" s="12" t="str">
        <f>'N207 50km'!B311</f>
        <v>Noordkade 153</v>
      </c>
      <c r="D312" s="12" t="str" cm="1">
        <f t="array" ref="D312:E312">_xlfn.TEXTSPLIT(C312," ")</f>
        <v>Noordkade</v>
      </c>
      <c r="E312" s="12" t="str">
        <v>153</v>
      </c>
      <c r="F312" s="12"/>
      <c r="G312" s="12"/>
      <c r="H312" s="12" t="str">
        <f>VLOOKUP(C312,'ICT gegevens'!$A$6:$B$186,2,TRUE)</f>
        <v>2741EZ</v>
      </c>
      <c r="I312" s="12" t="s">
        <v>29</v>
      </c>
      <c r="J312" s="12" t="str">
        <f>VLOOKUP(C312,'ICT gegevens'!$A$6:$F$186,6,TRUE)</f>
        <v>WDV01B6174</v>
      </c>
      <c r="K312" s="12" t="s">
        <v>30</v>
      </c>
      <c r="L312" s="11">
        <f>VLOOKUP(C312,'ICT gegevens'!$A$6:$G$186,7,TRUE)</f>
        <v>1950</v>
      </c>
      <c r="M312" s="12"/>
      <c r="N312" s="12" t="str">
        <f>VLOOKUP(C312,'ICT gegevens'!$A$6:$E$186,5,TRUE)</f>
        <v>Wonen</v>
      </c>
      <c r="Q312" s="11">
        <f>'N207 50km'!C311</f>
        <v>1.5</v>
      </c>
      <c r="R312" s="11">
        <f>IF('N207'!D311="--",6,'N207'!D311)</f>
        <v>57.5</v>
      </c>
      <c r="S312" s="11">
        <f t="shared" si="8"/>
        <v>58</v>
      </c>
      <c r="T312" s="11">
        <f t="shared" si="9"/>
        <v>2</v>
      </c>
      <c r="U312" s="11">
        <f>'overzicht alle wegen'!L312</f>
        <v>56</v>
      </c>
      <c r="V312" s="11"/>
      <c r="X312" s="12"/>
      <c r="Y312" s="12"/>
      <c r="Z312" s="12"/>
      <c r="AA312" s="12"/>
      <c r="AB312" s="12"/>
      <c r="AC312" s="12"/>
      <c r="AG312" s="12"/>
    </row>
    <row r="313" spans="1:36" s="64" customFormat="1" x14ac:dyDescent="0.2">
      <c r="A313" s="63">
        <v>132</v>
      </c>
      <c r="B313" s="62" t="str">
        <f>'N207 50km'!A312</f>
        <v>N115_A</v>
      </c>
      <c r="C313" s="62" t="str">
        <f>'N207 50km'!B312</f>
        <v>Noordkade 115</v>
      </c>
      <c r="D313" s="62" t="str" cm="1">
        <f t="array" ref="D313:E313">_xlfn.TEXTSPLIT(C313," ")</f>
        <v>Noordkade</v>
      </c>
      <c r="E313" s="62" t="str">
        <v>115</v>
      </c>
      <c r="F313" s="62"/>
      <c r="G313" s="62"/>
      <c r="H313" s="62" t="str">
        <f>VLOOKUP(C313,'ICT gegevens'!$A$6:$B$186,2,TRUE)</f>
        <v>2741EW</v>
      </c>
      <c r="I313" s="62" t="s">
        <v>29</v>
      </c>
      <c r="J313" s="62" t="str">
        <f>VLOOKUP(C313,'ICT gegevens'!$A$6:$F$186,6,TRUE)</f>
        <v>WDV01B6855</v>
      </c>
      <c r="K313" s="62" t="s">
        <v>30</v>
      </c>
      <c r="L313" s="63">
        <f>VLOOKUP(C313,'ICT gegevens'!$A$6:$G$186,7,TRUE)</f>
        <v>1979</v>
      </c>
      <c r="M313" s="62"/>
      <c r="N313" s="62" t="str">
        <f>VLOOKUP(C313,'ICT gegevens'!$A$6:$E$186,5,TRUE)</f>
        <v>Wonen</v>
      </c>
      <c r="Q313" s="63">
        <f>'N207 50km'!C312</f>
        <v>1.5</v>
      </c>
      <c r="R313" s="63">
        <f>IF('N207'!D312="--",6,'N207'!D312)</f>
        <v>57.1</v>
      </c>
      <c r="S313" s="63">
        <f t="shared" si="8"/>
        <v>57</v>
      </c>
      <c r="T313" s="63">
        <f t="shared" si="9"/>
        <v>4</v>
      </c>
      <c r="U313" s="63">
        <f>'overzicht alle wegen'!L313</f>
        <v>53</v>
      </c>
      <c r="V313" s="63"/>
      <c r="X313" s="62">
        <v>1</v>
      </c>
      <c r="Y313" s="62"/>
      <c r="Z313" s="62"/>
      <c r="AA313" s="62"/>
      <c r="AB313" s="62"/>
      <c r="AC313" s="62"/>
      <c r="AD313" s="62"/>
      <c r="AG313" s="62">
        <v>0</v>
      </c>
      <c r="AH313" s="32"/>
      <c r="AI313" s="32"/>
      <c r="AJ313" s="32"/>
    </row>
    <row r="314" spans="1:36" x14ac:dyDescent="0.2">
      <c r="A314" s="93">
        <v>133</v>
      </c>
      <c r="B314" s="94" t="str">
        <f>'N207 50km'!A313</f>
        <v>N113_C</v>
      </c>
      <c r="C314" s="94" t="str">
        <f>'N207 50km'!B313</f>
        <v>Noordkade 113</v>
      </c>
      <c r="D314" s="94" t="str" cm="1">
        <f t="array" ref="D314:E314">_xlfn.TEXTSPLIT(C314," ")</f>
        <v>Noordkade</v>
      </c>
      <c r="E314" s="94" t="str">
        <v>113</v>
      </c>
      <c r="F314" s="94"/>
      <c r="G314" s="94"/>
      <c r="H314" s="94" t="str">
        <f>VLOOKUP(C314,'ICT gegevens'!$A$6:$B$186,2,TRUE)</f>
        <v>2741EW</v>
      </c>
      <c r="I314" s="94" t="s">
        <v>29</v>
      </c>
      <c r="J314" s="94" t="str">
        <f>VLOOKUP(C314,'ICT gegevens'!$A$6:$F$186,6,TRUE)</f>
        <v>WDV01B3155</v>
      </c>
      <c r="K314" s="94" t="s">
        <v>30</v>
      </c>
      <c r="L314" s="93">
        <f>VLOOKUP(C314,'ICT gegevens'!$A$6:$G$186,7,TRUE)</f>
        <v>1999</v>
      </c>
      <c r="M314" s="94" t="s">
        <v>34</v>
      </c>
      <c r="N314" s="94" t="str">
        <f>VLOOKUP(C314,'ICT gegevens'!$A$6:$E$186,5,TRUE)</f>
        <v>Wonen</v>
      </c>
      <c r="Q314" s="93">
        <f>'N207 50km'!C313</f>
        <v>7.5</v>
      </c>
      <c r="R314" s="93">
        <f>IF('N207'!D313="--",6,'N207'!D313)</f>
        <v>58.4</v>
      </c>
      <c r="S314" s="93">
        <f t="shared" si="8"/>
        <v>58</v>
      </c>
      <c r="T314" s="93">
        <f t="shared" si="9"/>
        <v>2</v>
      </c>
      <c r="U314" s="93">
        <f>'overzicht alle wegen'!L314</f>
        <v>56</v>
      </c>
      <c r="V314" s="93">
        <v>56</v>
      </c>
      <c r="X314" s="94">
        <v>1</v>
      </c>
      <c r="Y314" s="94"/>
      <c r="Z314" s="94"/>
      <c r="AA314" s="94"/>
      <c r="AB314" s="94"/>
      <c r="AC314" s="94"/>
      <c r="AD314" s="94">
        <v>1</v>
      </c>
      <c r="AF314" t="str">
        <f>C314</f>
        <v>Noordkade 113</v>
      </c>
      <c r="AG314" s="94">
        <v>0</v>
      </c>
    </row>
    <row r="315" spans="1:36" x14ac:dyDescent="0.2">
      <c r="A315" s="93"/>
      <c r="B315" s="94" t="str">
        <f>'N207 50km'!A314</f>
        <v>N113_B</v>
      </c>
      <c r="C315" s="94" t="str">
        <f>'N207 50km'!B314</f>
        <v>Noordkade 113</v>
      </c>
      <c r="D315" s="94" t="str" cm="1">
        <f t="array" ref="D315:E315">_xlfn.TEXTSPLIT(C315," ")</f>
        <v>Noordkade</v>
      </c>
      <c r="E315" s="94" t="str">
        <v>113</v>
      </c>
      <c r="F315" s="94"/>
      <c r="G315" s="94"/>
      <c r="H315" s="94" t="str">
        <f>VLOOKUP(C315,'ICT gegevens'!$A$6:$B$186,2,TRUE)</f>
        <v>2741EW</v>
      </c>
      <c r="I315" s="94" t="s">
        <v>29</v>
      </c>
      <c r="J315" s="94" t="str">
        <f>VLOOKUP(C315,'ICT gegevens'!$A$6:$F$186,6,TRUE)</f>
        <v>WDV01B3155</v>
      </c>
      <c r="K315" s="94" t="s">
        <v>30</v>
      </c>
      <c r="L315" s="93">
        <f>VLOOKUP(C315,'ICT gegevens'!$A$6:$G$186,7,TRUE)</f>
        <v>1999</v>
      </c>
      <c r="M315" s="94"/>
      <c r="N315" s="94" t="str">
        <f>VLOOKUP(C315,'ICT gegevens'!$A$6:$E$186,5,TRUE)</f>
        <v>Wonen</v>
      </c>
      <c r="Q315" s="93">
        <f>'N207 50km'!C314</f>
        <v>4.5</v>
      </c>
      <c r="R315" s="93">
        <f>IF('N207'!D314="--",6,'N207'!D314)</f>
        <v>57.7</v>
      </c>
      <c r="S315" s="93">
        <f t="shared" si="8"/>
        <v>58</v>
      </c>
      <c r="T315" s="93">
        <f t="shared" si="9"/>
        <v>2</v>
      </c>
      <c r="U315" s="93">
        <f>'overzicht alle wegen'!L315</f>
        <v>56</v>
      </c>
      <c r="V315" s="93"/>
      <c r="X315" s="94"/>
      <c r="Y315" s="94"/>
      <c r="Z315" s="94"/>
      <c r="AA315" s="94"/>
      <c r="AB315" s="94"/>
      <c r="AC315" s="94"/>
      <c r="AD315" s="94"/>
      <c r="AG315" s="94"/>
    </row>
    <row r="316" spans="1:36" x14ac:dyDescent="0.2">
      <c r="A316" s="93"/>
      <c r="B316" s="94" t="str">
        <f>'N207 50km'!A315</f>
        <v>N113_A</v>
      </c>
      <c r="C316" s="94" t="str">
        <f>'N207 50km'!B315</f>
        <v>Noordkade 113</v>
      </c>
      <c r="D316" s="94" t="str" cm="1">
        <f t="array" ref="D316:E316">_xlfn.TEXTSPLIT(C316," ")</f>
        <v>Noordkade</v>
      </c>
      <c r="E316" s="94" t="str">
        <v>113</v>
      </c>
      <c r="F316" s="94"/>
      <c r="G316" s="94"/>
      <c r="H316" s="94" t="str">
        <f>VLOOKUP(C316,'ICT gegevens'!$A$6:$B$186,2,TRUE)</f>
        <v>2741EW</v>
      </c>
      <c r="I316" s="94" t="s">
        <v>29</v>
      </c>
      <c r="J316" s="94" t="str">
        <f>VLOOKUP(C316,'ICT gegevens'!$A$6:$F$186,6,TRUE)</f>
        <v>WDV01B3155</v>
      </c>
      <c r="K316" s="94" t="s">
        <v>30</v>
      </c>
      <c r="L316" s="93">
        <f>VLOOKUP(C316,'ICT gegevens'!$A$6:$G$186,7,TRUE)</f>
        <v>1999</v>
      </c>
      <c r="M316" s="94"/>
      <c r="N316" s="94" t="str">
        <f>VLOOKUP(C316,'ICT gegevens'!$A$6:$E$186,5,TRUE)</f>
        <v>Wonen</v>
      </c>
      <c r="Q316" s="93">
        <f>'N207 50km'!C315</f>
        <v>1.5</v>
      </c>
      <c r="R316" s="93">
        <f>IF('N207'!D315="--",6,'N207'!D315)</f>
        <v>55.9</v>
      </c>
      <c r="S316" s="93">
        <f t="shared" si="8"/>
        <v>56</v>
      </c>
      <c r="T316" s="93">
        <f t="shared" si="9"/>
        <v>3</v>
      </c>
      <c r="U316" s="93">
        <f>'overzicht alle wegen'!L316</f>
        <v>53</v>
      </c>
      <c r="V316" s="93"/>
      <c r="X316" s="94"/>
      <c r="Y316" s="94"/>
      <c r="Z316" s="94"/>
      <c r="AA316" s="94"/>
      <c r="AB316" s="94"/>
      <c r="AC316" s="94"/>
      <c r="AD316" s="94"/>
      <c r="AG316" s="94"/>
    </row>
    <row r="317" spans="1:36" s="64" customFormat="1" x14ac:dyDescent="0.2">
      <c r="A317" s="63">
        <v>134</v>
      </c>
      <c r="B317" s="62" t="str">
        <f>'N207 50km'!A316</f>
        <v>N111_B</v>
      </c>
      <c r="C317" s="62" t="str">
        <f>'N207 50km'!B316</f>
        <v>Noordkade 111</v>
      </c>
      <c r="D317" s="62" t="str" cm="1">
        <f t="array" ref="D317:E317">_xlfn.TEXTSPLIT(C317," ")</f>
        <v>Noordkade</v>
      </c>
      <c r="E317" s="62" t="str">
        <v>111</v>
      </c>
      <c r="F317" s="62"/>
      <c r="G317" s="62"/>
      <c r="H317" s="62" t="str">
        <f>VLOOKUP(C317,'ICT gegevens'!$A$6:$B$186,2,TRUE)</f>
        <v>2741EW</v>
      </c>
      <c r="I317" s="62" t="s">
        <v>29</v>
      </c>
      <c r="J317" s="62" t="str">
        <f>VLOOKUP(C317,'ICT gegevens'!$A$6:$F$186,6,TRUE)</f>
        <v>WDV01B3179</v>
      </c>
      <c r="K317" s="62" t="s">
        <v>30</v>
      </c>
      <c r="L317" s="63">
        <f>VLOOKUP(C317,'ICT gegevens'!$A$6:$G$186,7,TRUE)</f>
        <v>1900</v>
      </c>
      <c r="M317" s="62"/>
      <c r="N317" s="62" t="str">
        <f>VLOOKUP(C317,'ICT gegevens'!$A$6:$E$186,5,TRUE)</f>
        <v>Wonen</v>
      </c>
      <c r="Q317" s="63">
        <f>'N207 50km'!C316</f>
        <v>4.5</v>
      </c>
      <c r="R317" s="63">
        <f>IF('N207'!D316="--",6,'N207'!D316)</f>
        <v>58.8</v>
      </c>
      <c r="S317" s="63">
        <f t="shared" si="8"/>
        <v>59</v>
      </c>
      <c r="T317" s="63">
        <f t="shared" si="9"/>
        <v>2</v>
      </c>
      <c r="U317" s="63">
        <f>'overzicht alle wegen'!L317</f>
        <v>57</v>
      </c>
      <c r="V317" s="63">
        <v>57</v>
      </c>
      <c r="X317" s="62">
        <v>1</v>
      </c>
      <c r="Y317" s="62"/>
      <c r="Z317" s="62"/>
      <c r="AA317" s="62"/>
      <c r="AB317" s="62"/>
      <c r="AC317" s="62"/>
      <c r="AG317" s="62">
        <v>0</v>
      </c>
      <c r="AH317" s="32"/>
      <c r="AI317" s="32"/>
      <c r="AJ317" s="32"/>
    </row>
    <row r="318" spans="1:36" s="64" customFormat="1" x14ac:dyDescent="0.2">
      <c r="A318" s="63"/>
      <c r="B318" s="62" t="str">
        <f>'N207 50km'!A317</f>
        <v>N111_A</v>
      </c>
      <c r="C318" s="62" t="str">
        <f>'N207 50km'!B317</f>
        <v>Noordkade 111</v>
      </c>
      <c r="D318" s="62" t="str" cm="1">
        <f t="array" ref="D318:E318">_xlfn.TEXTSPLIT(C318," ")</f>
        <v>Noordkade</v>
      </c>
      <c r="E318" s="62" t="str">
        <v>111</v>
      </c>
      <c r="F318" s="62"/>
      <c r="G318" s="62"/>
      <c r="H318" s="62" t="str">
        <f>VLOOKUP(C318,'ICT gegevens'!$A$6:$B$186,2,TRUE)</f>
        <v>2741EW</v>
      </c>
      <c r="I318" s="62" t="s">
        <v>29</v>
      </c>
      <c r="J318" s="62" t="str">
        <f>VLOOKUP(C318,'ICT gegevens'!$A$6:$F$186,6,TRUE)</f>
        <v>WDV01B3179</v>
      </c>
      <c r="K318" s="62" t="s">
        <v>30</v>
      </c>
      <c r="L318" s="63">
        <f>VLOOKUP(C318,'ICT gegevens'!$A$6:$G$186,7,TRUE)</f>
        <v>1900</v>
      </c>
      <c r="M318" s="62"/>
      <c r="N318" s="62" t="str">
        <f>VLOOKUP(C318,'ICT gegevens'!$A$6:$E$186,5,TRUE)</f>
        <v>Wonen</v>
      </c>
      <c r="Q318" s="63">
        <f>'N207 50km'!C317</f>
        <v>1.5</v>
      </c>
      <c r="R318" s="63">
        <f>IF('N207'!D317="--",6,'N207'!D317)</f>
        <v>57.1</v>
      </c>
      <c r="S318" s="63">
        <f t="shared" si="8"/>
        <v>57</v>
      </c>
      <c r="T318" s="63">
        <f t="shared" si="9"/>
        <v>4</v>
      </c>
      <c r="U318" s="63">
        <f>'overzicht alle wegen'!L318</f>
        <v>53</v>
      </c>
      <c r="V318" s="63"/>
      <c r="X318" s="62"/>
      <c r="Y318" s="62"/>
      <c r="Z318" s="62"/>
      <c r="AA318" s="62"/>
      <c r="AB318" s="62"/>
      <c r="AC318" s="62"/>
      <c r="AG318" s="62"/>
      <c r="AH318" s="32"/>
      <c r="AI318" s="32"/>
      <c r="AJ318" s="32"/>
    </row>
    <row r="319" spans="1:36" x14ac:dyDescent="0.2">
      <c r="A319" s="11">
        <v>135</v>
      </c>
      <c r="B319" s="12" t="str">
        <f>'N207 50km'!A318</f>
        <v>N109_B</v>
      </c>
      <c r="C319" s="12" t="str">
        <f>'N207 50km'!B318</f>
        <v>Noordkade 109</v>
      </c>
      <c r="D319" s="12" t="str" cm="1">
        <f t="array" ref="D319:E319">_xlfn.TEXTSPLIT(C319," ")</f>
        <v>Noordkade</v>
      </c>
      <c r="E319" s="12" t="str">
        <v>109</v>
      </c>
      <c r="F319" s="12"/>
      <c r="G319" s="12"/>
      <c r="H319" s="12" t="str">
        <f>VLOOKUP(C319,'ICT gegevens'!$A$6:$B$186,2,TRUE)</f>
        <v>2741EW</v>
      </c>
      <c r="I319" s="12" t="s">
        <v>29</v>
      </c>
      <c r="J319" s="12" t="str">
        <f>VLOOKUP(C319,'ICT gegevens'!$A$6:$F$186,6,TRUE)</f>
        <v>WDV01B4193</v>
      </c>
      <c r="K319" s="12" t="s">
        <v>30</v>
      </c>
      <c r="L319" s="11">
        <f>VLOOKUP(C319,'ICT gegevens'!$A$6:$G$186,7,TRUE)</f>
        <v>1930</v>
      </c>
      <c r="M319" s="12"/>
      <c r="N319" s="12" t="str">
        <f>VLOOKUP(C319,'ICT gegevens'!$A$6:$E$186,5,TRUE)</f>
        <v>Wonen</v>
      </c>
      <c r="Q319" s="11">
        <f>'N207 50km'!C318</f>
        <v>4.5</v>
      </c>
      <c r="R319" s="11">
        <f>IF('N207'!D318="--",6,'N207'!D318)</f>
        <v>59.3</v>
      </c>
      <c r="S319" s="11">
        <f t="shared" si="8"/>
        <v>59</v>
      </c>
      <c r="T319" s="11">
        <f t="shared" si="9"/>
        <v>2</v>
      </c>
      <c r="U319" s="11">
        <f>'overzicht alle wegen'!L319</f>
        <v>57</v>
      </c>
      <c r="V319" s="11">
        <v>57</v>
      </c>
      <c r="X319" s="12">
        <v>1</v>
      </c>
      <c r="Y319" s="12"/>
      <c r="Z319" s="12"/>
      <c r="AA319" s="12"/>
      <c r="AB319" s="12"/>
      <c r="AC319" s="12"/>
      <c r="AG319" s="12">
        <v>0</v>
      </c>
    </row>
    <row r="320" spans="1:36" x14ac:dyDescent="0.2">
      <c r="A320" s="11"/>
      <c r="B320" s="12" t="str">
        <f>'N207 50km'!A319</f>
        <v>N109_A</v>
      </c>
      <c r="C320" s="12" t="str">
        <f>'N207 50km'!B319</f>
        <v>Noordkade 109</v>
      </c>
      <c r="D320" s="12" t="str" cm="1">
        <f t="array" ref="D320:E320">_xlfn.TEXTSPLIT(C320," ")</f>
        <v>Noordkade</v>
      </c>
      <c r="E320" s="12" t="str">
        <v>109</v>
      </c>
      <c r="F320" s="12"/>
      <c r="G320" s="12"/>
      <c r="H320" s="12" t="str">
        <f>VLOOKUP(C320,'ICT gegevens'!$A$6:$B$186,2,TRUE)</f>
        <v>2741EW</v>
      </c>
      <c r="I320" s="12" t="s">
        <v>29</v>
      </c>
      <c r="J320" s="12" t="str">
        <f>VLOOKUP(C320,'ICT gegevens'!$A$6:$F$186,6,TRUE)</f>
        <v>WDV01B4193</v>
      </c>
      <c r="K320" s="12" t="s">
        <v>30</v>
      </c>
      <c r="L320" s="11">
        <f>VLOOKUP(C320,'ICT gegevens'!$A$6:$G$186,7,TRUE)</f>
        <v>1930</v>
      </c>
      <c r="M320" s="12"/>
      <c r="N320" s="12" t="str">
        <f>VLOOKUP(C320,'ICT gegevens'!$A$6:$E$186,5,TRUE)</f>
        <v>Wonen</v>
      </c>
      <c r="Q320" s="11">
        <f>'N207 50km'!C319</f>
        <v>1.5</v>
      </c>
      <c r="R320" s="11">
        <f>IF('N207'!D319="--",6,'N207'!D319)</f>
        <v>57.8</v>
      </c>
      <c r="S320" s="11">
        <f t="shared" si="8"/>
        <v>58</v>
      </c>
      <c r="T320" s="11">
        <f t="shared" si="9"/>
        <v>2</v>
      </c>
      <c r="U320" s="11">
        <f>'overzicht alle wegen'!L320</f>
        <v>56</v>
      </c>
      <c r="V320" s="11"/>
      <c r="X320" s="12"/>
      <c r="Y320" s="12"/>
      <c r="Z320" s="12"/>
      <c r="AA320" s="12"/>
      <c r="AB320" s="12"/>
      <c r="AC320" s="12"/>
      <c r="AG320" s="12"/>
    </row>
    <row r="321" spans="1:36" s="64" customFormat="1" x14ac:dyDescent="0.2">
      <c r="A321" s="63">
        <v>136</v>
      </c>
      <c r="B321" s="62" t="str">
        <f>'N207 50km'!A320</f>
        <v>N107_B</v>
      </c>
      <c r="C321" s="62" t="str">
        <f>'N207 50km'!B320</f>
        <v>Noordkade 107</v>
      </c>
      <c r="D321" s="62" t="str" cm="1">
        <f t="array" ref="D321:E321">_xlfn.TEXTSPLIT(C321," ")</f>
        <v>Noordkade</v>
      </c>
      <c r="E321" s="62" t="str">
        <v>107</v>
      </c>
      <c r="F321" s="62"/>
      <c r="G321" s="62"/>
      <c r="H321" s="62" t="str">
        <f>VLOOKUP(C321,'ICT gegevens'!$A$6:$B$186,2,TRUE)</f>
        <v>2741EW</v>
      </c>
      <c r="I321" s="62" t="s">
        <v>29</v>
      </c>
      <c r="J321" s="62" t="str">
        <f>VLOOKUP(C321,'ICT gegevens'!$A$6:$F$186,6,TRUE)</f>
        <v>WDV01B6640</v>
      </c>
      <c r="K321" s="62" t="s">
        <v>30</v>
      </c>
      <c r="L321" s="63">
        <f>VLOOKUP(C321,'ICT gegevens'!$A$6:$G$186,7,TRUE)</f>
        <v>1977</v>
      </c>
      <c r="M321" s="62"/>
      <c r="N321" s="62" t="str">
        <f>VLOOKUP(C321,'ICT gegevens'!$A$6:$E$186,5,TRUE)</f>
        <v>Wonen</v>
      </c>
      <c r="Q321" s="63">
        <f>'N207 50km'!C320</f>
        <v>4.5</v>
      </c>
      <c r="R321" s="63">
        <f>IF('N207'!D320="--",6,'N207'!D320)</f>
        <v>59</v>
      </c>
      <c r="S321" s="63">
        <f t="shared" si="8"/>
        <v>59</v>
      </c>
      <c r="T321" s="63">
        <f t="shared" si="9"/>
        <v>2</v>
      </c>
      <c r="U321" s="63">
        <f>'overzicht alle wegen'!L321</f>
        <v>57</v>
      </c>
      <c r="V321" s="63">
        <v>57</v>
      </c>
      <c r="X321" s="62">
        <v>1</v>
      </c>
      <c r="Y321" s="62"/>
      <c r="Z321" s="62"/>
      <c r="AA321" s="62"/>
      <c r="AB321" s="62"/>
      <c r="AC321" s="62"/>
      <c r="AG321" s="62">
        <v>0</v>
      </c>
      <c r="AH321" s="32"/>
      <c r="AI321" s="32"/>
      <c r="AJ321" s="32"/>
    </row>
    <row r="322" spans="1:36" s="64" customFormat="1" x14ac:dyDescent="0.2">
      <c r="A322" s="63"/>
      <c r="B322" s="62" t="str">
        <f>'N207 50km'!A321</f>
        <v>N107_A</v>
      </c>
      <c r="C322" s="62" t="str">
        <f>'N207 50km'!B321</f>
        <v>Noordkade 107</v>
      </c>
      <c r="D322" s="62" t="str" cm="1">
        <f t="array" ref="D322:E322">_xlfn.TEXTSPLIT(C322," ")</f>
        <v>Noordkade</v>
      </c>
      <c r="E322" s="62" t="str">
        <v>107</v>
      </c>
      <c r="F322" s="62"/>
      <c r="G322" s="62"/>
      <c r="H322" s="62" t="str">
        <f>VLOOKUP(C322,'ICT gegevens'!$A$6:$B$186,2,TRUE)</f>
        <v>2741EW</v>
      </c>
      <c r="I322" s="62" t="s">
        <v>29</v>
      </c>
      <c r="J322" s="62" t="str">
        <f>VLOOKUP(C322,'ICT gegevens'!$A$6:$F$186,6,TRUE)</f>
        <v>WDV01B6640</v>
      </c>
      <c r="K322" s="62" t="s">
        <v>30</v>
      </c>
      <c r="L322" s="63">
        <f>VLOOKUP(C322,'ICT gegevens'!$A$6:$G$186,7,TRUE)</f>
        <v>1977</v>
      </c>
      <c r="M322" s="62"/>
      <c r="N322" s="62" t="str">
        <f>VLOOKUP(C322,'ICT gegevens'!$A$6:$E$186,5,TRUE)</f>
        <v>Wonen</v>
      </c>
      <c r="Q322" s="63">
        <f>'N207 50km'!C321</f>
        <v>1.5</v>
      </c>
      <c r="R322" s="63">
        <f>IF('N207'!D321="--",6,'N207'!D321)</f>
        <v>57.4</v>
      </c>
      <c r="S322" s="63">
        <f t="shared" si="8"/>
        <v>57</v>
      </c>
      <c r="T322" s="63">
        <f t="shared" si="9"/>
        <v>4</v>
      </c>
      <c r="U322" s="63">
        <f>'overzicht alle wegen'!L322</f>
        <v>53</v>
      </c>
      <c r="V322" s="63"/>
      <c r="X322" s="62"/>
      <c r="Y322" s="62"/>
      <c r="Z322" s="62"/>
      <c r="AA322" s="62"/>
      <c r="AB322" s="62"/>
      <c r="AC322" s="62"/>
      <c r="AG322" s="62"/>
      <c r="AH322" s="32"/>
      <c r="AI322" s="32"/>
      <c r="AJ322" s="32"/>
    </row>
    <row r="323" spans="1:36" x14ac:dyDescent="0.2">
      <c r="A323" s="11">
        <v>137</v>
      </c>
      <c r="B323" s="12" t="str">
        <f>'N207 50km'!A322</f>
        <v>N105_B</v>
      </c>
      <c r="C323" s="12" t="str">
        <f>'N207 50km'!B322</f>
        <v>Noordkade 105</v>
      </c>
      <c r="D323" s="12" t="str" cm="1">
        <f t="array" ref="D323:E323">_xlfn.TEXTSPLIT(C323," ")</f>
        <v>Noordkade</v>
      </c>
      <c r="E323" s="12" t="str">
        <v>105</v>
      </c>
      <c r="F323" s="12"/>
      <c r="G323" s="12"/>
      <c r="H323" s="12" t="str">
        <f>VLOOKUP(C323,'ICT gegevens'!$A$6:$B$186,2,TRUE)</f>
        <v>2741EW</v>
      </c>
      <c r="I323" s="12" t="s">
        <v>29</v>
      </c>
      <c r="J323" s="12" t="str">
        <f>VLOOKUP(C323,'ICT gegevens'!$A$6:$F$186,6,TRUE)</f>
        <v>WDV01B6641</v>
      </c>
      <c r="K323" s="12" t="s">
        <v>30</v>
      </c>
      <c r="L323" s="11">
        <f>VLOOKUP(C323,'ICT gegevens'!$A$6:$G$186,7,TRUE)</f>
        <v>1977</v>
      </c>
      <c r="M323" s="12"/>
      <c r="N323" s="12" t="str">
        <f>VLOOKUP(C323,'ICT gegevens'!$A$6:$E$186,5,TRUE)</f>
        <v>Wonen</v>
      </c>
      <c r="Q323" s="11">
        <f>'N207 50km'!C322</f>
        <v>4.5</v>
      </c>
      <c r="R323" s="11">
        <f>IF('N207'!D322="--",6,'N207'!D322)</f>
        <v>59</v>
      </c>
      <c r="S323" s="11">
        <f t="shared" si="8"/>
        <v>59</v>
      </c>
      <c r="T323" s="11">
        <f t="shared" si="9"/>
        <v>2</v>
      </c>
      <c r="U323" s="11">
        <f>'overzicht alle wegen'!L323</f>
        <v>57</v>
      </c>
      <c r="V323" s="11">
        <v>57</v>
      </c>
      <c r="X323" s="12">
        <v>1</v>
      </c>
      <c r="Y323" s="12"/>
      <c r="Z323" s="12"/>
      <c r="AA323" s="12"/>
      <c r="AB323" s="12"/>
      <c r="AC323" s="12"/>
      <c r="AG323" s="12">
        <v>0</v>
      </c>
    </row>
    <row r="324" spans="1:36" x14ac:dyDescent="0.2">
      <c r="A324" s="11"/>
      <c r="B324" s="12" t="str">
        <f>'N207 50km'!A323</f>
        <v>N105_A</v>
      </c>
      <c r="C324" s="12" t="str">
        <f>'N207 50km'!B323</f>
        <v>Noordkade 105</v>
      </c>
      <c r="D324" s="12" t="str" cm="1">
        <f t="array" ref="D324:E324">_xlfn.TEXTSPLIT(C324," ")</f>
        <v>Noordkade</v>
      </c>
      <c r="E324" s="12" t="str">
        <v>105</v>
      </c>
      <c r="F324" s="12"/>
      <c r="G324" s="12"/>
      <c r="H324" s="12" t="str">
        <f>VLOOKUP(C324,'ICT gegevens'!$A$6:$B$186,2,TRUE)</f>
        <v>2741EW</v>
      </c>
      <c r="I324" s="12" t="s">
        <v>29</v>
      </c>
      <c r="J324" s="12" t="str">
        <f>VLOOKUP(C324,'ICT gegevens'!$A$6:$F$186,6,TRUE)</f>
        <v>WDV01B6641</v>
      </c>
      <c r="K324" s="12" t="s">
        <v>30</v>
      </c>
      <c r="L324" s="11">
        <f>VLOOKUP(C324,'ICT gegevens'!$A$6:$G$186,7,TRUE)</f>
        <v>1977</v>
      </c>
      <c r="M324" s="12"/>
      <c r="N324" s="12" t="str">
        <f>VLOOKUP(C324,'ICT gegevens'!$A$6:$E$186,5,TRUE)</f>
        <v>Wonen</v>
      </c>
      <c r="Q324" s="11">
        <f>'N207 50km'!C323</f>
        <v>1.5</v>
      </c>
      <c r="R324" s="11">
        <f>IF('N207'!D323="--",6,'N207'!D323)</f>
        <v>57.4</v>
      </c>
      <c r="S324" s="11">
        <f t="shared" si="8"/>
        <v>57</v>
      </c>
      <c r="T324" s="11">
        <f t="shared" si="9"/>
        <v>4</v>
      </c>
      <c r="U324" s="11">
        <f>'overzicht alle wegen'!L324</f>
        <v>53</v>
      </c>
      <c r="V324" s="11"/>
      <c r="X324" s="12"/>
      <c r="Y324" s="12"/>
      <c r="Z324" s="12"/>
      <c r="AA324" s="12"/>
      <c r="AB324" s="12"/>
      <c r="AC324" s="12"/>
      <c r="AG324" s="12"/>
    </row>
    <row r="325" spans="1:36" s="64" customFormat="1" x14ac:dyDescent="0.2">
      <c r="A325" s="63">
        <v>138</v>
      </c>
      <c r="B325" s="62" t="str">
        <f>'N207 50km'!A324</f>
        <v>N103_B</v>
      </c>
      <c r="C325" s="62" t="str">
        <f>'N207 50km'!B324</f>
        <v>Noordkade 103</v>
      </c>
      <c r="D325" s="62" t="str" cm="1">
        <f t="array" ref="D325:E325">_xlfn.TEXTSPLIT(C325," ")</f>
        <v>Noordkade</v>
      </c>
      <c r="E325" s="62" t="str">
        <v>103</v>
      </c>
      <c r="F325" s="62"/>
      <c r="G325" s="62"/>
      <c r="H325" s="62" t="str">
        <f>VLOOKUP(C325,'ICT gegevens'!$A$6:$B$186,2,TRUE)</f>
        <v>2741EW</v>
      </c>
      <c r="I325" s="62" t="s">
        <v>29</v>
      </c>
      <c r="J325" s="62" t="str">
        <f>VLOOKUP(C325,'ICT gegevens'!$A$6:$F$186,6,TRUE)</f>
        <v>WDV01B6716</v>
      </c>
      <c r="K325" s="62" t="s">
        <v>30</v>
      </c>
      <c r="L325" s="63">
        <f>VLOOKUP(C325,'ICT gegevens'!$A$6:$G$186,7,TRUE)</f>
        <v>1977</v>
      </c>
      <c r="M325" s="62"/>
      <c r="N325" s="62" t="str">
        <f>VLOOKUP(C325,'ICT gegevens'!$A$6:$E$186,5,TRUE)</f>
        <v>Wonen</v>
      </c>
      <c r="Q325" s="63">
        <f>'N207 50km'!C324</f>
        <v>4.5</v>
      </c>
      <c r="R325" s="63">
        <f>IF('N207'!D324="--",6,'N207'!D324)</f>
        <v>59</v>
      </c>
      <c r="S325" s="63">
        <f t="shared" ref="S325:S386" si="10">IF(MOD(R325,1)=0.5,INT(R325)+MOD(INT(R325),2),ROUND(R325,0))</f>
        <v>59</v>
      </c>
      <c r="T325" s="63">
        <f t="shared" ref="T325:T386" si="11">S325-U325</f>
        <v>2</v>
      </c>
      <c r="U325" s="63">
        <f>'overzicht alle wegen'!L325</f>
        <v>57</v>
      </c>
      <c r="V325" s="63">
        <v>57</v>
      </c>
      <c r="X325" s="62">
        <v>1</v>
      </c>
      <c r="Y325" s="62"/>
      <c r="Z325" s="62"/>
      <c r="AA325" s="62"/>
      <c r="AB325" s="62"/>
      <c r="AC325" s="62"/>
      <c r="AG325" s="62">
        <v>0</v>
      </c>
      <c r="AH325" s="32"/>
      <c r="AI325" s="32"/>
      <c r="AJ325" s="32"/>
    </row>
    <row r="326" spans="1:36" s="64" customFormat="1" x14ac:dyDescent="0.2">
      <c r="A326" s="63"/>
      <c r="B326" s="62" t="str">
        <f>'N207 50km'!A325</f>
        <v>N103_A</v>
      </c>
      <c r="C326" s="62" t="str">
        <f>'N207 50km'!B325</f>
        <v>Noordkade 103</v>
      </c>
      <c r="D326" s="62" t="str" cm="1">
        <f t="array" ref="D326:E326">_xlfn.TEXTSPLIT(C326," ")</f>
        <v>Noordkade</v>
      </c>
      <c r="E326" s="62" t="str">
        <v>103</v>
      </c>
      <c r="F326" s="62"/>
      <c r="G326" s="62"/>
      <c r="H326" s="62" t="str">
        <f>VLOOKUP(C326,'ICT gegevens'!$A$6:$B$186,2,TRUE)</f>
        <v>2741EW</v>
      </c>
      <c r="I326" s="62" t="s">
        <v>29</v>
      </c>
      <c r="J326" s="62" t="str">
        <f>VLOOKUP(C326,'ICT gegevens'!$A$6:$F$186,6,TRUE)</f>
        <v>WDV01B6716</v>
      </c>
      <c r="K326" s="62" t="s">
        <v>30</v>
      </c>
      <c r="L326" s="63">
        <f>VLOOKUP(C326,'ICT gegevens'!$A$6:$G$186,7,TRUE)</f>
        <v>1977</v>
      </c>
      <c r="M326" s="62"/>
      <c r="N326" s="62" t="str">
        <f>VLOOKUP(C326,'ICT gegevens'!$A$6:$E$186,5,TRUE)</f>
        <v>Wonen</v>
      </c>
      <c r="Q326" s="63">
        <f>'N207 50km'!C325</f>
        <v>1.5</v>
      </c>
      <c r="R326" s="63">
        <f>IF('N207'!D325="--",6,'N207'!D325)</f>
        <v>57.5</v>
      </c>
      <c r="S326" s="63">
        <f t="shared" si="10"/>
        <v>58</v>
      </c>
      <c r="T326" s="63">
        <f t="shared" si="11"/>
        <v>5</v>
      </c>
      <c r="U326" s="63">
        <f>'overzicht alle wegen'!L326</f>
        <v>53</v>
      </c>
      <c r="V326" s="63"/>
      <c r="X326" s="62"/>
      <c r="Y326" s="62"/>
      <c r="Z326" s="62"/>
      <c r="AA326" s="62"/>
      <c r="AB326" s="62"/>
      <c r="AC326" s="62"/>
      <c r="AG326" s="62"/>
      <c r="AH326" s="32"/>
      <c r="AI326" s="32"/>
      <c r="AJ326" s="32"/>
    </row>
    <row r="327" spans="1:36" x14ac:dyDescent="0.2">
      <c r="A327" s="11">
        <v>139</v>
      </c>
      <c r="B327" s="12" t="str">
        <f>'N207 50km'!A326</f>
        <v>HW99_A</v>
      </c>
      <c r="C327" s="12" t="str">
        <f>'N207 50km'!B326</f>
        <v>Henegouwerweg 99</v>
      </c>
      <c r="D327" s="12" t="str" cm="1">
        <f t="array" ref="D327:E327">_xlfn.TEXTSPLIT(C327," ")</f>
        <v>Henegouwerweg</v>
      </c>
      <c r="E327" s="12" t="str">
        <v>99</v>
      </c>
      <c r="F327" s="12"/>
      <c r="G327" s="12"/>
      <c r="H327" s="12" t="str">
        <f>VLOOKUP(C327,'ICT gegevens'!$A$6:$B$186,2,TRUE)</f>
        <v>2741KA</v>
      </c>
      <c r="I327" s="12" t="s">
        <v>29</v>
      </c>
      <c r="J327" s="12" t="str">
        <f>VLOOKUP(C327,'ICT gegevens'!$A$6:$F$186,6,TRUE)</f>
        <v>WDV01G2799</v>
      </c>
      <c r="K327" s="12" t="s">
        <v>30</v>
      </c>
      <c r="L327" s="11">
        <f>VLOOKUP(C327,'ICT gegevens'!$A$6:$G$186,7,TRUE)</f>
        <v>1880</v>
      </c>
      <c r="M327" s="12"/>
      <c r="N327" s="12" t="str">
        <f>VLOOKUP(C327,'ICT gegevens'!$A$6:$E$186,5,TRUE)</f>
        <v>Wonen</v>
      </c>
      <c r="Q327" s="11">
        <f>'N207 50km'!C326</f>
        <v>1.5</v>
      </c>
      <c r="R327" s="11">
        <f>IF('N207'!D326="--",6,'N207'!D326)</f>
        <v>64.7</v>
      </c>
      <c r="S327" s="11">
        <f t="shared" si="10"/>
        <v>65</v>
      </c>
      <c r="T327" s="11">
        <f t="shared" si="11"/>
        <v>5</v>
      </c>
      <c r="U327" s="11">
        <f>'overzicht alle wegen'!L327</f>
        <v>60</v>
      </c>
      <c r="V327" s="11">
        <v>60</v>
      </c>
      <c r="X327" s="12">
        <v>1</v>
      </c>
      <c r="Y327" s="12"/>
      <c r="Z327" s="12"/>
      <c r="AA327" s="12"/>
      <c r="AB327" s="12"/>
      <c r="AC327" s="12"/>
      <c r="AG327" s="12">
        <v>4100</v>
      </c>
    </row>
    <row r="328" spans="1:36" s="64" customFormat="1" x14ac:dyDescent="0.2">
      <c r="A328" s="63">
        <v>140</v>
      </c>
      <c r="B328" s="62" t="str">
        <f>'N207 50km'!A327</f>
        <v>HW98_A</v>
      </c>
      <c r="C328" s="62" t="str">
        <f>'N207 50km'!B327</f>
        <v>Henegouwerweg 98</v>
      </c>
      <c r="D328" s="62" t="str" cm="1">
        <f t="array" ref="D328:E328">_xlfn.TEXTSPLIT(C328," ")</f>
        <v>Henegouwerweg</v>
      </c>
      <c r="E328" s="62" t="str">
        <v>98</v>
      </c>
      <c r="F328" s="62"/>
      <c r="G328" s="62"/>
      <c r="H328" s="62" t="str">
        <f>VLOOKUP(C328,'ICT gegevens'!$A$6:$B$186,2,TRUE)</f>
        <v>2741KA</v>
      </c>
      <c r="I328" s="62" t="s">
        <v>29</v>
      </c>
      <c r="J328" s="62" t="str">
        <f>VLOOKUP(C328,'ICT gegevens'!$A$6:$F$186,6,TRUE)</f>
        <v>WDV01G2798</v>
      </c>
      <c r="K328" s="62" t="s">
        <v>30</v>
      </c>
      <c r="L328" s="63">
        <f>VLOOKUP(C328,'ICT gegevens'!$A$6:$G$186,7,TRUE)</f>
        <v>1880</v>
      </c>
      <c r="M328" s="62"/>
      <c r="N328" s="62" t="str">
        <f>VLOOKUP(C328,'ICT gegevens'!$A$6:$E$186,5,TRUE)</f>
        <v>Wonen</v>
      </c>
      <c r="Q328" s="63">
        <f>'N207 50km'!C327</f>
        <v>1.5</v>
      </c>
      <c r="R328" s="63">
        <f>IF('N207'!D327="--",6,'N207'!D327)</f>
        <v>64.7</v>
      </c>
      <c r="S328" s="63">
        <f t="shared" si="10"/>
        <v>65</v>
      </c>
      <c r="T328" s="63">
        <f t="shared" si="11"/>
        <v>5</v>
      </c>
      <c r="U328" s="63">
        <f>'overzicht alle wegen'!L328</f>
        <v>60</v>
      </c>
      <c r="V328" s="63">
        <v>60</v>
      </c>
      <c r="X328" s="62">
        <v>1</v>
      </c>
      <c r="Y328" s="62"/>
      <c r="Z328" s="62"/>
      <c r="AA328" s="62"/>
      <c r="AB328" s="62"/>
      <c r="AC328" s="62"/>
      <c r="AG328" s="62">
        <v>4100</v>
      </c>
      <c r="AH328" s="32"/>
      <c r="AI328" s="32"/>
      <c r="AJ328" s="32"/>
    </row>
    <row r="329" spans="1:36" x14ac:dyDescent="0.2">
      <c r="A329" s="11">
        <v>141</v>
      </c>
      <c r="B329" s="12" t="str">
        <f>'N207 50km'!A328</f>
        <v>HW96_B</v>
      </c>
      <c r="C329" s="12" t="str">
        <f>'N207 50km'!B328</f>
        <v>Henegouwerweg 96</v>
      </c>
      <c r="D329" s="12" t="str" cm="1">
        <f t="array" ref="D329:E329">_xlfn.TEXTSPLIT(C329," ")</f>
        <v>Henegouwerweg</v>
      </c>
      <c r="E329" s="12" t="str">
        <v>96</v>
      </c>
      <c r="F329" s="12"/>
      <c r="G329" s="12"/>
      <c r="H329" s="12" t="str">
        <f>VLOOKUP(C329,'ICT gegevens'!$A$6:$B$186,2,TRUE)</f>
        <v>2741KA</v>
      </c>
      <c r="I329" s="12" t="s">
        <v>29</v>
      </c>
      <c r="J329" s="12" t="str">
        <f>VLOOKUP(C329,'ICT gegevens'!$A$6:$F$186,6,TRUE)</f>
        <v>WDV01G2944</v>
      </c>
      <c r="K329" s="12" t="s">
        <v>30</v>
      </c>
      <c r="L329" s="11">
        <f>VLOOKUP(C329,'ICT gegevens'!$A$6:$G$186,7,TRUE)</f>
        <v>1978</v>
      </c>
      <c r="M329" s="12"/>
      <c r="N329" s="12" t="str">
        <f>VLOOKUP(C329,'ICT gegevens'!$A$6:$E$186,5,TRUE)</f>
        <v>Wonen</v>
      </c>
      <c r="Q329" s="11">
        <f>'N207 50km'!C328</f>
        <v>4.5</v>
      </c>
      <c r="R329" s="11">
        <f>IF('N207'!D328="--",6,'N207'!D328)</f>
        <v>65.7</v>
      </c>
      <c r="S329" s="11">
        <f t="shared" si="10"/>
        <v>66</v>
      </c>
      <c r="T329" s="11">
        <f t="shared" si="11"/>
        <v>5</v>
      </c>
      <c r="U329" s="11">
        <f>'overzicht alle wegen'!L329</f>
        <v>61</v>
      </c>
      <c r="V329" s="11">
        <v>61</v>
      </c>
      <c r="X329" s="12">
        <v>1</v>
      </c>
      <c r="Y329" s="12"/>
      <c r="Z329" s="12"/>
      <c r="AA329" s="12"/>
      <c r="AB329" s="12"/>
      <c r="AC329" s="12"/>
      <c r="AG329" s="12">
        <v>4600</v>
      </c>
    </row>
    <row r="330" spans="1:36" x14ac:dyDescent="0.2">
      <c r="A330" s="11"/>
      <c r="B330" s="12" t="str">
        <f>'N207 50km'!A329</f>
        <v>HW96_A</v>
      </c>
      <c r="C330" s="12" t="str">
        <f>'N207 50km'!B329</f>
        <v>Henegouwerweg 96</v>
      </c>
      <c r="D330" s="12" t="str" cm="1">
        <f t="array" ref="D330:E330">_xlfn.TEXTSPLIT(C330," ")</f>
        <v>Henegouwerweg</v>
      </c>
      <c r="E330" s="12" t="str">
        <v>96</v>
      </c>
      <c r="F330" s="12"/>
      <c r="G330" s="12"/>
      <c r="H330" s="12" t="str">
        <f>VLOOKUP(C330,'ICT gegevens'!$A$6:$B$186,2,TRUE)</f>
        <v>2741KA</v>
      </c>
      <c r="I330" s="12" t="s">
        <v>29</v>
      </c>
      <c r="J330" s="12" t="str">
        <f>VLOOKUP(C330,'ICT gegevens'!$A$6:$F$186,6,TRUE)</f>
        <v>WDV01G2944</v>
      </c>
      <c r="K330" s="12" t="s">
        <v>30</v>
      </c>
      <c r="L330" s="11">
        <f>VLOOKUP(C330,'ICT gegevens'!$A$6:$G$186,7,TRUE)</f>
        <v>1978</v>
      </c>
      <c r="M330" s="12"/>
      <c r="N330" s="12" t="str">
        <f>VLOOKUP(C330,'ICT gegevens'!$A$6:$E$186,5,TRUE)</f>
        <v>Wonen</v>
      </c>
      <c r="Q330" s="11">
        <f>'N207 50km'!C329</f>
        <v>1.5</v>
      </c>
      <c r="R330" s="11">
        <f>IF('N207'!D329="--",6,'N207'!D329)</f>
        <v>65.599999999999994</v>
      </c>
      <c r="S330" s="11">
        <f t="shared" si="10"/>
        <v>66</v>
      </c>
      <c r="T330" s="11">
        <f t="shared" si="11"/>
        <v>5</v>
      </c>
      <c r="U330" s="11">
        <f>'overzicht alle wegen'!L330</f>
        <v>61</v>
      </c>
      <c r="V330" s="11"/>
      <c r="X330" s="12"/>
      <c r="Y330" s="12"/>
      <c r="Z330" s="12"/>
      <c r="AA330" s="12"/>
      <c r="AB330" s="12"/>
      <c r="AC330" s="12"/>
      <c r="AG330" s="12"/>
    </row>
    <row r="331" spans="1:36" s="64" customFormat="1" x14ac:dyDescent="0.2">
      <c r="A331" s="63">
        <v>142</v>
      </c>
      <c r="B331" s="62" t="str">
        <f>'N207 50km'!A330</f>
        <v>HW95_B</v>
      </c>
      <c r="C331" s="62" t="str">
        <f>'N207 50km'!B330</f>
        <v>Henegouwerweg 95</v>
      </c>
      <c r="D331" s="62" t="str" cm="1">
        <f t="array" ref="D331:E331">_xlfn.TEXTSPLIT(C331," ")</f>
        <v>Henegouwerweg</v>
      </c>
      <c r="E331" s="62" t="str">
        <v>95</v>
      </c>
      <c r="F331" s="62"/>
      <c r="G331" s="62"/>
      <c r="H331" s="62" t="str">
        <f>VLOOKUP(C331,'ICT gegevens'!$A$6:$B$186,2,TRUE)</f>
        <v>2741KA</v>
      </c>
      <c r="I331" s="62" t="s">
        <v>29</v>
      </c>
      <c r="J331" s="62" t="str">
        <f>VLOOKUP(C331,'ICT gegevens'!$A$6:$F$186,6,TRUE)</f>
        <v>WDV01G2754</v>
      </c>
      <c r="K331" s="62" t="s">
        <v>30</v>
      </c>
      <c r="L331" s="63">
        <f>VLOOKUP(C331,'ICT gegevens'!$A$6:$G$186,7,TRUE)</f>
        <v>1937</v>
      </c>
      <c r="M331" s="62"/>
      <c r="N331" s="62" t="str">
        <f>VLOOKUP(C331,'ICT gegevens'!$A$6:$E$186,5,TRUE)</f>
        <v>Wonen</v>
      </c>
      <c r="Q331" s="63">
        <f>'N207 50km'!C330</f>
        <v>4.5</v>
      </c>
      <c r="R331" s="63">
        <f>IF('N207'!D330="--",6,'N207'!D330)</f>
        <v>64.099999999999994</v>
      </c>
      <c r="S331" s="63">
        <f t="shared" si="10"/>
        <v>64</v>
      </c>
      <c r="T331" s="63">
        <f t="shared" si="11"/>
        <v>5</v>
      </c>
      <c r="U331" s="63">
        <f>'overzicht alle wegen'!L331</f>
        <v>59</v>
      </c>
      <c r="V331" s="63">
        <v>59</v>
      </c>
      <c r="X331" s="62">
        <v>1</v>
      </c>
      <c r="Y331" s="62"/>
      <c r="Z331" s="62"/>
      <c r="AA331" s="62"/>
      <c r="AB331" s="62"/>
      <c r="AC331" s="62"/>
      <c r="AG331" s="62">
        <v>3600</v>
      </c>
      <c r="AH331" s="32"/>
      <c r="AI331" s="32"/>
      <c r="AJ331" s="32"/>
    </row>
    <row r="332" spans="1:36" s="64" customFormat="1" x14ac:dyDescent="0.2">
      <c r="A332" s="63"/>
      <c r="B332" s="62" t="str">
        <f>'N207 50km'!A331</f>
        <v>HW95_A</v>
      </c>
      <c r="C332" s="62" t="str">
        <f>'N207 50km'!B331</f>
        <v>Henegouwerweg 95</v>
      </c>
      <c r="D332" s="62" t="str" cm="1">
        <f t="array" ref="D332:E332">_xlfn.TEXTSPLIT(C332," ")</f>
        <v>Henegouwerweg</v>
      </c>
      <c r="E332" s="62" t="str">
        <v>95</v>
      </c>
      <c r="F332" s="62"/>
      <c r="G332" s="62"/>
      <c r="H332" s="62" t="str">
        <f>VLOOKUP(C332,'ICT gegevens'!$A$6:$B$186,2,TRUE)</f>
        <v>2741KA</v>
      </c>
      <c r="I332" s="62" t="s">
        <v>29</v>
      </c>
      <c r="J332" s="62" t="str">
        <f>VLOOKUP(C332,'ICT gegevens'!$A$6:$F$186,6,TRUE)</f>
        <v>WDV01G2754</v>
      </c>
      <c r="K332" s="62" t="s">
        <v>30</v>
      </c>
      <c r="L332" s="63">
        <f>VLOOKUP(C332,'ICT gegevens'!$A$6:$G$186,7,TRUE)</f>
        <v>1937</v>
      </c>
      <c r="M332" s="62"/>
      <c r="N332" s="62" t="str">
        <f>VLOOKUP(C332,'ICT gegevens'!$A$6:$E$186,5,TRUE)</f>
        <v>Wonen</v>
      </c>
      <c r="Q332" s="63">
        <f>'N207 50km'!C331</f>
        <v>1.5</v>
      </c>
      <c r="R332" s="63">
        <f>IF('N207'!D331="--",6,'N207'!D331)</f>
        <v>63.7</v>
      </c>
      <c r="S332" s="63">
        <f t="shared" si="10"/>
        <v>64</v>
      </c>
      <c r="T332" s="63">
        <f t="shared" si="11"/>
        <v>5</v>
      </c>
      <c r="U332" s="63">
        <f>'overzicht alle wegen'!L332</f>
        <v>59</v>
      </c>
      <c r="V332" s="63"/>
      <c r="X332" s="62"/>
      <c r="Y332" s="62"/>
      <c r="Z332" s="62"/>
      <c r="AA332" s="62"/>
      <c r="AB332" s="62"/>
      <c r="AC332" s="62"/>
      <c r="AG332" s="62"/>
      <c r="AH332" s="32"/>
      <c r="AI332" s="32"/>
      <c r="AJ332" s="32"/>
    </row>
    <row r="333" spans="1:36" s="64" customFormat="1" x14ac:dyDescent="0.2">
      <c r="A333" s="69">
        <v>143</v>
      </c>
      <c r="B333" s="70" t="str">
        <f>'N207 50km'!A334</f>
        <v>HW92_B</v>
      </c>
      <c r="C333" s="70" t="str">
        <f>'N207 50km'!B334</f>
        <v>Henegouwerweg 92</v>
      </c>
      <c r="D333" s="70" t="str" cm="1">
        <f t="array" ref="D333:E333">_xlfn.TEXTSPLIT(C333," ")</f>
        <v>Henegouwerweg</v>
      </c>
      <c r="E333" s="70" t="str">
        <v>92</v>
      </c>
      <c r="F333" s="70"/>
      <c r="G333" s="70"/>
      <c r="H333" s="70" t="str">
        <f>VLOOKUP(C333,'ICT gegevens'!$A$6:$B$186,2,TRUE)</f>
        <v>2741KB</v>
      </c>
      <c r="I333" s="70" t="s">
        <v>29</v>
      </c>
      <c r="J333" s="70" t="str">
        <f>VLOOKUP(C333,'ICT gegevens'!$A$6:$F$186,6,TRUE)</f>
        <v>WDV01G1892</v>
      </c>
      <c r="K333" s="70" t="s">
        <v>30</v>
      </c>
      <c r="L333" s="69">
        <v>1999</v>
      </c>
      <c r="M333" s="70" t="s">
        <v>34</v>
      </c>
      <c r="N333" s="70" t="str">
        <f>VLOOKUP(C333,'ICT gegevens'!$A$6:$E$186,5,TRUE)</f>
        <v>Wonen</v>
      </c>
      <c r="Q333" s="69">
        <f>'N207 50km'!C334</f>
        <v>4.5</v>
      </c>
      <c r="R333" s="69">
        <f>IF('N207'!D334="--",6,'N207'!D334)</f>
        <v>68.3</v>
      </c>
      <c r="S333" s="69">
        <f t="shared" si="10"/>
        <v>68</v>
      </c>
      <c r="T333" s="69">
        <f t="shared" si="11"/>
        <v>5</v>
      </c>
      <c r="U333" s="69">
        <f>'overzicht alle wegen'!L335</f>
        <v>63</v>
      </c>
      <c r="V333" s="69">
        <v>64</v>
      </c>
      <c r="X333" s="70">
        <v>1</v>
      </c>
      <c r="Y333" s="70"/>
      <c r="Z333" s="70"/>
      <c r="AA333" s="70"/>
      <c r="AB333" s="70"/>
      <c r="AC333" s="70"/>
      <c r="AD333" s="70">
        <v>1</v>
      </c>
      <c r="AG333" s="70">
        <v>0</v>
      </c>
      <c r="AH333" s="32"/>
      <c r="AI333" s="32"/>
      <c r="AJ333" s="32"/>
    </row>
    <row r="334" spans="1:36" s="64" customFormat="1" x14ac:dyDescent="0.2">
      <c r="A334" s="69"/>
      <c r="B334" s="70" t="str">
        <f>'N207 50km'!A335</f>
        <v>HW92_A</v>
      </c>
      <c r="C334" s="70" t="str">
        <f>'N207 50km'!B335</f>
        <v>Henegouwerweg 92</v>
      </c>
      <c r="D334" s="70" t="str" cm="1">
        <f t="array" ref="D334:E334">_xlfn.TEXTSPLIT(C334," ")</f>
        <v>Henegouwerweg</v>
      </c>
      <c r="E334" s="70" t="str">
        <v>92</v>
      </c>
      <c r="F334" s="70"/>
      <c r="G334" s="70"/>
      <c r="H334" s="70" t="str">
        <f>VLOOKUP(C334,'ICT gegevens'!$A$6:$B$186,2,TRUE)</f>
        <v>2741KB</v>
      </c>
      <c r="I334" s="70" t="s">
        <v>29</v>
      </c>
      <c r="J334" s="70" t="str">
        <f>VLOOKUP(C334,'ICT gegevens'!$A$6:$F$186,6,TRUE)</f>
        <v>WDV01G1892</v>
      </c>
      <c r="K334" s="70" t="s">
        <v>30</v>
      </c>
      <c r="L334" s="69">
        <v>1999</v>
      </c>
      <c r="M334" s="70"/>
      <c r="N334" s="70" t="str">
        <f>VLOOKUP(C334,'ICT gegevens'!$A$6:$E$186,5,TRUE)</f>
        <v>Wonen</v>
      </c>
      <c r="Q334" s="69">
        <f>'N207 50km'!C335</f>
        <v>1.5</v>
      </c>
      <c r="R334" s="69">
        <f>IF('N207'!D335="--",6,'N207'!D335)</f>
        <v>68.8</v>
      </c>
      <c r="S334" s="69">
        <f t="shared" si="10"/>
        <v>69</v>
      </c>
      <c r="T334" s="69">
        <f t="shared" si="11"/>
        <v>5</v>
      </c>
      <c r="U334" s="69">
        <f>'overzicht alle wegen'!L336</f>
        <v>64</v>
      </c>
      <c r="V334" s="69"/>
      <c r="X334" s="70"/>
      <c r="Y334" s="70"/>
      <c r="Z334" s="70"/>
      <c r="AA334" s="70"/>
      <c r="AB334" s="70"/>
      <c r="AC334" s="70"/>
      <c r="AD334" s="70"/>
      <c r="AG334" s="70"/>
      <c r="AH334" s="32"/>
      <c r="AI334" s="32"/>
      <c r="AJ334" s="32"/>
    </row>
    <row r="335" spans="1:36" x14ac:dyDescent="0.2">
      <c r="A335" s="93">
        <v>144</v>
      </c>
      <c r="B335" s="94" t="str">
        <f>'N207 50km'!A336</f>
        <v>HW91_B</v>
      </c>
      <c r="C335" s="94" t="str">
        <f>'N207 50km'!B336</f>
        <v>Henegouwerweg 91</v>
      </c>
      <c r="D335" s="94" t="str" cm="1">
        <f t="array" ref="D335:E335">_xlfn.TEXTSPLIT(C335," ")</f>
        <v>Henegouwerweg</v>
      </c>
      <c r="E335" s="94" t="str">
        <v>91</v>
      </c>
      <c r="F335" s="94"/>
      <c r="G335" s="94"/>
      <c r="H335" s="94" t="str">
        <f>VLOOKUP(C335,'ICT gegevens'!$A$6:$B$186,2,TRUE)</f>
        <v>2741KB</v>
      </c>
      <c r="I335" s="94" t="s">
        <v>29</v>
      </c>
      <c r="J335" s="94" t="str">
        <f>VLOOKUP(C335,'ICT gegevens'!$A$6:$F$186,6,TRUE)</f>
        <v>WDV01G1892</v>
      </c>
      <c r="K335" s="94" t="s">
        <v>30</v>
      </c>
      <c r="L335" s="93">
        <v>1999</v>
      </c>
      <c r="M335" s="94" t="s">
        <v>34</v>
      </c>
      <c r="N335" s="94" t="str">
        <f>VLOOKUP(C335,'ICT gegevens'!$A$6:$E$186,5,TRUE)</f>
        <v>Wonen</v>
      </c>
      <c r="Q335" s="93">
        <f>'N207 50km'!C336</f>
        <v>4.5</v>
      </c>
      <c r="R335" s="93">
        <f>IF('N207'!D336="--",6,'N207'!D336)</f>
        <v>68.2</v>
      </c>
      <c r="S335" s="93">
        <f t="shared" si="10"/>
        <v>68</v>
      </c>
      <c r="T335" s="93">
        <f t="shared" si="11"/>
        <v>5</v>
      </c>
      <c r="U335" s="93">
        <f>'overzicht alle wegen'!L337</f>
        <v>63</v>
      </c>
      <c r="V335" s="93">
        <v>64</v>
      </c>
      <c r="X335" s="94">
        <v>1</v>
      </c>
      <c r="Y335" s="94"/>
      <c r="Z335" s="94"/>
      <c r="AA335" s="94"/>
      <c r="AB335" s="94"/>
      <c r="AC335" s="94"/>
      <c r="AD335" s="94">
        <v>1</v>
      </c>
      <c r="AG335" s="94">
        <v>0</v>
      </c>
    </row>
    <row r="336" spans="1:36" x14ac:dyDescent="0.2">
      <c r="A336" s="93"/>
      <c r="B336" s="94" t="str">
        <f>'N207 50km'!A337</f>
        <v>HW91_A</v>
      </c>
      <c r="C336" s="94" t="str">
        <f>'N207 50km'!B337</f>
        <v>Henegouwerweg 91</v>
      </c>
      <c r="D336" s="94" t="str" cm="1">
        <f t="array" ref="D336:E336">_xlfn.TEXTSPLIT(C336," ")</f>
        <v>Henegouwerweg</v>
      </c>
      <c r="E336" s="94" t="str">
        <v>91</v>
      </c>
      <c r="F336" s="94"/>
      <c r="G336" s="94"/>
      <c r="H336" s="94" t="str">
        <f>VLOOKUP(C336,'ICT gegevens'!$A$6:$B$186,2,TRUE)</f>
        <v>2741KB</v>
      </c>
      <c r="I336" s="94" t="s">
        <v>29</v>
      </c>
      <c r="J336" s="94" t="str">
        <f>VLOOKUP(C336,'ICT gegevens'!$A$6:$F$186,6,TRUE)</f>
        <v>WDV01G1892</v>
      </c>
      <c r="K336" s="94" t="s">
        <v>30</v>
      </c>
      <c r="L336" s="93">
        <v>1999</v>
      </c>
      <c r="M336" s="94"/>
      <c r="N336" s="94" t="str">
        <f>VLOOKUP(C336,'ICT gegevens'!$A$6:$E$186,5,TRUE)</f>
        <v>Wonen</v>
      </c>
      <c r="Q336" s="93">
        <f>'N207 50km'!C337</f>
        <v>1.5</v>
      </c>
      <c r="R336" s="93">
        <f>IF('N207'!D337="--",6,'N207'!D337)</f>
        <v>68.599999999999994</v>
      </c>
      <c r="S336" s="93">
        <f t="shared" si="10"/>
        <v>69</v>
      </c>
      <c r="T336" s="93">
        <f t="shared" si="11"/>
        <v>5</v>
      </c>
      <c r="U336" s="93">
        <f>'overzicht alle wegen'!L338</f>
        <v>64</v>
      </c>
      <c r="V336" s="93"/>
      <c r="X336" s="94"/>
      <c r="Y336" s="94"/>
      <c r="Z336" s="94"/>
      <c r="AA336" s="94"/>
      <c r="AB336" s="94"/>
      <c r="AC336" s="94"/>
      <c r="AD336" s="94"/>
      <c r="AG336" s="94"/>
    </row>
    <row r="337" spans="1:36" s="64" customFormat="1" x14ac:dyDescent="0.2">
      <c r="A337" s="69">
        <v>145</v>
      </c>
      <c r="B337" s="70" t="str">
        <f>'N207 50km'!A338</f>
        <v>HW90_B</v>
      </c>
      <c r="C337" s="70" t="str">
        <f>'N207 50km'!B338</f>
        <v>Henegouwerweg 90</v>
      </c>
      <c r="D337" s="70" t="str" cm="1">
        <f t="array" ref="D337:E337">_xlfn.TEXTSPLIT(C337," ")</f>
        <v>Henegouwerweg</v>
      </c>
      <c r="E337" s="70" t="str">
        <v>90</v>
      </c>
      <c r="F337" s="70"/>
      <c r="G337" s="70"/>
      <c r="H337" s="70" t="str">
        <f>VLOOKUP(C337,'ICT gegevens'!$A$6:$B$186,2,TRUE)</f>
        <v>2741KB</v>
      </c>
      <c r="I337" s="70" t="s">
        <v>29</v>
      </c>
      <c r="J337" s="70" t="str">
        <f>VLOOKUP(C337,'ICT gegevens'!$A$6:$F$186,6,TRUE)</f>
        <v>WDV01G1892</v>
      </c>
      <c r="K337" s="70" t="s">
        <v>30</v>
      </c>
      <c r="L337" s="69">
        <v>1999</v>
      </c>
      <c r="M337" s="70" t="s">
        <v>34</v>
      </c>
      <c r="N337" s="70" t="str">
        <f>VLOOKUP(C337,'ICT gegevens'!$A$6:$E$186,5,TRUE)</f>
        <v>Wonen</v>
      </c>
      <c r="Q337" s="69">
        <f>'N207 50km'!C338</f>
        <v>4.5</v>
      </c>
      <c r="R337" s="69">
        <f>IF('N207'!D338="--",6,'N207'!D338)</f>
        <v>68.099999999999994</v>
      </c>
      <c r="S337" s="69">
        <f t="shared" si="10"/>
        <v>68</v>
      </c>
      <c r="T337" s="69">
        <f t="shared" si="11"/>
        <v>5</v>
      </c>
      <c r="U337" s="69">
        <f>'overzicht alle wegen'!L339</f>
        <v>63</v>
      </c>
      <c r="V337" s="69">
        <v>63</v>
      </c>
      <c r="X337" s="70">
        <v>1</v>
      </c>
      <c r="Y337" s="70"/>
      <c r="Z337" s="70"/>
      <c r="AA337" s="70"/>
      <c r="AB337" s="70"/>
      <c r="AC337" s="70"/>
      <c r="AD337" s="70">
        <v>1</v>
      </c>
      <c r="AG337" s="70">
        <v>0</v>
      </c>
      <c r="AH337" s="32"/>
      <c r="AI337" s="32"/>
      <c r="AJ337" s="32"/>
    </row>
    <row r="338" spans="1:36" s="64" customFormat="1" x14ac:dyDescent="0.2">
      <c r="A338" s="69"/>
      <c r="B338" s="70" t="str">
        <f>'N207 50km'!A339</f>
        <v>HW90_A</v>
      </c>
      <c r="C338" s="70" t="str">
        <f>'N207 50km'!B339</f>
        <v>Henegouwerweg 90</v>
      </c>
      <c r="D338" s="70" t="str" cm="1">
        <f t="array" ref="D338:E338">_xlfn.TEXTSPLIT(C338," ")</f>
        <v>Henegouwerweg</v>
      </c>
      <c r="E338" s="70" t="str">
        <v>90</v>
      </c>
      <c r="F338" s="70"/>
      <c r="G338" s="70"/>
      <c r="H338" s="70" t="str">
        <f>VLOOKUP(C338,'ICT gegevens'!$A$6:$B$186,2,TRUE)</f>
        <v>2741KB</v>
      </c>
      <c r="I338" s="70" t="s">
        <v>29</v>
      </c>
      <c r="J338" s="70" t="str">
        <f>VLOOKUP(C338,'ICT gegevens'!$A$6:$F$186,6,TRUE)</f>
        <v>WDV01G1892</v>
      </c>
      <c r="K338" s="70" t="s">
        <v>30</v>
      </c>
      <c r="L338" s="69">
        <v>1999</v>
      </c>
      <c r="M338" s="70"/>
      <c r="N338" s="70" t="str">
        <f>VLOOKUP(C338,'ICT gegevens'!$A$6:$E$186,5,TRUE)</f>
        <v>Wonen</v>
      </c>
      <c r="Q338" s="69">
        <f>'N207 50km'!C339</f>
        <v>1.5</v>
      </c>
      <c r="R338" s="69">
        <f>IF('N207'!D339="--",6,'N207'!D339)</f>
        <v>68.400000000000006</v>
      </c>
      <c r="S338" s="69">
        <f t="shared" si="10"/>
        <v>68</v>
      </c>
      <c r="T338" s="69">
        <f t="shared" si="11"/>
        <v>5</v>
      </c>
      <c r="U338" s="69">
        <f>'overzicht alle wegen'!L340</f>
        <v>63</v>
      </c>
      <c r="V338" s="69"/>
      <c r="X338" s="70"/>
      <c r="Y338" s="70"/>
      <c r="Z338" s="70"/>
      <c r="AA338" s="70"/>
      <c r="AB338" s="70"/>
      <c r="AC338" s="70"/>
      <c r="AD338" s="70"/>
      <c r="AG338" s="70"/>
      <c r="AH338" s="32"/>
      <c r="AI338" s="32"/>
      <c r="AJ338" s="32"/>
    </row>
    <row r="339" spans="1:36" x14ac:dyDescent="0.2">
      <c r="A339" s="93">
        <v>146</v>
      </c>
      <c r="B339" s="94" t="str">
        <f>'N207 50km'!A340</f>
        <v>HW89_B</v>
      </c>
      <c r="C339" s="94" t="str">
        <f>'N207 50km'!B340</f>
        <v>Henegouwerweg 89</v>
      </c>
      <c r="D339" s="94" t="str" cm="1">
        <f t="array" ref="D339:E339">_xlfn.TEXTSPLIT(C339," ")</f>
        <v>Henegouwerweg</v>
      </c>
      <c r="E339" s="94" t="str">
        <v>89</v>
      </c>
      <c r="F339" s="94"/>
      <c r="G339" s="94"/>
      <c r="H339" s="94" t="str">
        <f>VLOOKUP(C339,'ICT gegevens'!$A$6:$B$186,2,TRUE)</f>
        <v>2741KB</v>
      </c>
      <c r="I339" s="94" t="s">
        <v>29</v>
      </c>
      <c r="J339" s="94" t="str">
        <f>VLOOKUP(C339,'ICT gegevens'!$A$6:$F$186,6,TRUE)</f>
        <v>WDV01G1892</v>
      </c>
      <c r="K339" s="94" t="s">
        <v>30</v>
      </c>
      <c r="L339" s="93">
        <v>1999</v>
      </c>
      <c r="M339" s="94" t="s">
        <v>34</v>
      </c>
      <c r="N339" s="94" t="str">
        <f>VLOOKUP(C339,'ICT gegevens'!$A$6:$E$186,5,TRUE)</f>
        <v>Wonen</v>
      </c>
      <c r="Q339" s="93">
        <f>'N207 50km'!C340</f>
        <v>4.5</v>
      </c>
      <c r="R339" s="93">
        <f>IF('N207'!D340="--",6,'N207'!D340)</f>
        <v>68</v>
      </c>
      <c r="S339" s="93">
        <f t="shared" si="10"/>
        <v>68</v>
      </c>
      <c r="T339" s="93">
        <f t="shared" si="11"/>
        <v>5</v>
      </c>
      <c r="U339" s="93">
        <f>'overzicht alle wegen'!L341</f>
        <v>63</v>
      </c>
      <c r="V339" s="93">
        <v>63</v>
      </c>
      <c r="X339" s="94">
        <v>1</v>
      </c>
      <c r="Y339" s="94"/>
      <c r="Z339" s="94"/>
      <c r="AA339" s="94"/>
      <c r="AB339" s="94"/>
      <c r="AC339" s="94"/>
      <c r="AD339" s="94">
        <v>1</v>
      </c>
      <c r="AG339" s="94">
        <v>0</v>
      </c>
    </row>
    <row r="340" spans="1:36" x14ac:dyDescent="0.2">
      <c r="A340" s="93"/>
      <c r="B340" s="94" t="str">
        <f>'N207 50km'!A341</f>
        <v>HW89_A</v>
      </c>
      <c r="C340" s="94" t="str">
        <f>'N207 50km'!B341</f>
        <v>Henegouwerweg 89</v>
      </c>
      <c r="D340" s="94" t="str" cm="1">
        <f t="array" ref="D340:E340">_xlfn.TEXTSPLIT(C340," ")</f>
        <v>Henegouwerweg</v>
      </c>
      <c r="E340" s="94" t="str">
        <v>89</v>
      </c>
      <c r="F340" s="94"/>
      <c r="G340" s="94"/>
      <c r="H340" s="94" t="str">
        <f>VLOOKUP(C340,'ICT gegevens'!$A$6:$B$186,2,TRUE)</f>
        <v>2741KB</v>
      </c>
      <c r="I340" s="94" t="s">
        <v>29</v>
      </c>
      <c r="J340" s="94" t="str">
        <f>VLOOKUP(C340,'ICT gegevens'!$A$6:$F$186,6,TRUE)</f>
        <v>WDV01G1892</v>
      </c>
      <c r="K340" s="94" t="s">
        <v>30</v>
      </c>
      <c r="L340" s="93">
        <v>1999</v>
      </c>
      <c r="M340" s="94"/>
      <c r="N340" s="94" t="str">
        <f>VLOOKUP(C340,'ICT gegevens'!$A$6:$E$186,5,TRUE)</f>
        <v>Wonen</v>
      </c>
      <c r="Q340" s="93">
        <f>'N207 50km'!C341</f>
        <v>1.5</v>
      </c>
      <c r="R340" s="93">
        <f>IF('N207'!D341="--",6,'N207'!D341)</f>
        <v>68.3</v>
      </c>
      <c r="S340" s="93">
        <f t="shared" si="10"/>
        <v>68</v>
      </c>
      <c r="T340" s="93">
        <f t="shared" si="11"/>
        <v>5</v>
      </c>
      <c r="U340" s="93">
        <f>'overzicht alle wegen'!L342</f>
        <v>63</v>
      </c>
      <c r="V340" s="93"/>
      <c r="X340" s="94"/>
      <c r="Y340" s="94"/>
      <c r="Z340" s="94"/>
      <c r="AA340" s="94"/>
      <c r="AB340" s="94"/>
      <c r="AC340" s="94"/>
      <c r="AD340" s="94"/>
      <c r="AG340" s="94"/>
    </row>
    <row r="341" spans="1:36" s="64" customFormat="1" x14ac:dyDescent="0.2">
      <c r="A341" s="69">
        <v>147</v>
      </c>
      <c r="B341" s="70" t="str">
        <f>'N207 50km'!A342</f>
        <v>HW88_B</v>
      </c>
      <c r="C341" s="70" t="str">
        <f>'N207 50km'!B342</f>
        <v>Henegouwerweg 88</v>
      </c>
      <c r="D341" s="70" t="str" cm="1">
        <f t="array" ref="D341:E341">_xlfn.TEXTSPLIT(C341," ")</f>
        <v>Henegouwerweg</v>
      </c>
      <c r="E341" s="70" t="str">
        <v>88</v>
      </c>
      <c r="F341" s="70"/>
      <c r="G341" s="70"/>
      <c r="H341" s="70" t="str">
        <f>VLOOKUP(C341,'ICT gegevens'!$A$6:$B$186,2,TRUE)</f>
        <v>2741KB</v>
      </c>
      <c r="I341" s="70" t="s">
        <v>29</v>
      </c>
      <c r="J341" s="70" t="str">
        <f>VLOOKUP(C341,'ICT gegevens'!$A$6:$F$186,6,TRUE)</f>
        <v>WDV01G2511</v>
      </c>
      <c r="K341" s="70" t="s">
        <v>30</v>
      </c>
      <c r="L341" s="69">
        <v>1999</v>
      </c>
      <c r="M341" s="70" t="s">
        <v>34</v>
      </c>
      <c r="N341" s="70" t="str">
        <f>VLOOKUP(C341,'ICT gegevens'!$A$6:$E$186,5,TRUE)</f>
        <v>Wonen</v>
      </c>
      <c r="Q341" s="69">
        <f>'N207 50km'!C342</f>
        <v>4.5</v>
      </c>
      <c r="R341" s="69">
        <f>IF('N207'!D342="--",6,'N207'!D342)</f>
        <v>67.5</v>
      </c>
      <c r="S341" s="69">
        <f t="shared" si="10"/>
        <v>68</v>
      </c>
      <c r="T341" s="69">
        <f t="shared" si="11"/>
        <v>5</v>
      </c>
      <c r="U341" s="69">
        <f>'overzicht alle wegen'!L343</f>
        <v>63</v>
      </c>
      <c r="V341" s="69">
        <v>63</v>
      </c>
      <c r="X341" s="70">
        <v>1</v>
      </c>
      <c r="Y341" s="70"/>
      <c r="Z341" s="70"/>
      <c r="AA341" s="70"/>
      <c r="AB341" s="70"/>
      <c r="AC341" s="70"/>
      <c r="AD341" s="70">
        <v>1</v>
      </c>
      <c r="AF341" s="64" t="str">
        <f>C341</f>
        <v>Henegouwerweg 88</v>
      </c>
      <c r="AG341" s="70">
        <v>0</v>
      </c>
      <c r="AH341" s="32"/>
      <c r="AI341" s="32"/>
      <c r="AJ341" s="32"/>
    </row>
    <row r="342" spans="1:36" s="64" customFormat="1" x14ac:dyDescent="0.2">
      <c r="A342" s="69"/>
      <c r="B342" s="70" t="str">
        <f>'N207 50km'!A343</f>
        <v>HW88_A</v>
      </c>
      <c r="C342" s="70" t="str">
        <f>'N207 50km'!B343</f>
        <v>Henegouwerweg 88</v>
      </c>
      <c r="D342" s="70" t="str" cm="1">
        <f t="array" ref="D342:E342">_xlfn.TEXTSPLIT(C342," ")</f>
        <v>Henegouwerweg</v>
      </c>
      <c r="E342" s="70" t="str">
        <v>88</v>
      </c>
      <c r="F342" s="70"/>
      <c r="G342" s="70"/>
      <c r="H342" s="70" t="str">
        <f>VLOOKUP(C342,'ICT gegevens'!$A$6:$B$186,2,TRUE)</f>
        <v>2741KB</v>
      </c>
      <c r="I342" s="70" t="s">
        <v>29</v>
      </c>
      <c r="J342" s="70" t="str">
        <f>VLOOKUP(C342,'ICT gegevens'!$A$6:$F$186,6,TRUE)</f>
        <v>WDV01G2511</v>
      </c>
      <c r="K342" s="70" t="s">
        <v>30</v>
      </c>
      <c r="L342" s="69">
        <v>1999</v>
      </c>
      <c r="M342" s="70"/>
      <c r="N342" s="70" t="str">
        <f>VLOOKUP(C342,'ICT gegevens'!$A$6:$E$186,5,TRUE)</f>
        <v>Wonen</v>
      </c>
      <c r="Q342" s="69">
        <f>'N207 50km'!C343</f>
        <v>1.5</v>
      </c>
      <c r="R342" s="69">
        <f>IF('N207'!D343="--",6,'N207'!D343)</f>
        <v>67.7</v>
      </c>
      <c r="S342" s="69">
        <f t="shared" si="10"/>
        <v>68</v>
      </c>
      <c r="T342" s="69">
        <f t="shared" si="11"/>
        <v>5</v>
      </c>
      <c r="U342" s="69">
        <f>'overzicht alle wegen'!L344</f>
        <v>63</v>
      </c>
      <c r="V342" s="69"/>
      <c r="X342" s="70"/>
      <c r="Y342" s="70"/>
      <c r="Z342" s="70"/>
      <c r="AA342" s="70"/>
      <c r="AB342" s="70"/>
      <c r="AC342" s="70"/>
      <c r="AD342" s="70"/>
      <c r="AG342" s="70"/>
      <c r="AH342" s="32"/>
      <c r="AI342" s="32"/>
      <c r="AJ342" s="32"/>
    </row>
    <row r="343" spans="1:36" x14ac:dyDescent="0.2">
      <c r="A343" s="93">
        <v>148</v>
      </c>
      <c r="B343" s="94" t="str">
        <f>'N207 50km'!A344</f>
        <v>HW87_B</v>
      </c>
      <c r="C343" s="94" t="str">
        <f>'N207 50km'!B344</f>
        <v>Henegouwerweg 87</v>
      </c>
      <c r="D343" s="94" t="str" cm="1">
        <f t="array" ref="D343:E343">_xlfn.TEXTSPLIT(C343," ")</f>
        <v>Henegouwerweg</v>
      </c>
      <c r="E343" s="94" t="str">
        <v>87</v>
      </c>
      <c r="F343" s="94"/>
      <c r="G343" s="94"/>
      <c r="H343" s="94" t="str">
        <f>VLOOKUP(C343,'ICT gegevens'!$A$6:$B$186,2,TRUE)</f>
        <v>2741KB</v>
      </c>
      <c r="I343" s="94" t="s">
        <v>29</v>
      </c>
      <c r="J343" s="94" t="str">
        <f>VLOOKUP(C343,'ICT gegevens'!$A$6:$F$186,6,TRUE)</f>
        <v>WDV01G2511</v>
      </c>
      <c r="K343" s="94" t="s">
        <v>30</v>
      </c>
      <c r="L343" s="93">
        <v>1999</v>
      </c>
      <c r="M343" s="94" t="s">
        <v>34</v>
      </c>
      <c r="N343" s="94" t="str">
        <f>VLOOKUP(C343,'ICT gegevens'!$A$6:$E$186,5,TRUE)</f>
        <v>Wonen</v>
      </c>
      <c r="Q343" s="93">
        <f>'N207 50km'!C344</f>
        <v>4.5</v>
      </c>
      <c r="R343" s="93">
        <f>IF('N207'!D344="--",6,'N207'!D344)</f>
        <v>67.400000000000006</v>
      </c>
      <c r="S343" s="93">
        <f t="shared" si="10"/>
        <v>67</v>
      </c>
      <c r="T343" s="93">
        <f t="shared" si="11"/>
        <v>5</v>
      </c>
      <c r="U343" s="93">
        <f>'overzicht alle wegen'!L345</f>
        <v>62</v>
      </c>
      <c r="V343" s="93">
        <v>63</v>
      </c>
      <c r="X343" s="94">
        <v>1</v>
      </c>
      <c r="Y343" s="94"/>
      <c r="Z343" s="94"/>
      <c r="AA343" s="94"/>
      <c r="AB343" s="94"/>
      <c r="AC343" s="94"/>
      <c r="AD343" s="94">
        <v>1</v>
      </c>
      <c r="AF343" s="64" t="str">
        <f>C343</f>
        <v>Henegouwerweg 87</v>
      </c>
      <c r="AG343" s="94">
        <v>0</v>
      </c>
    </row>
    <row r="344" spans="1:36" x14ac:dyDescent="0.2">
      <c r="A344" s="93"/>
      <c r="B344" s="94" t="str">
        <f>'N207 50km'!A345</f>
        <v>HW87_A</v>
      </c>
      <c r="C344" s="94" t="str">
        <f>'N207 50km'!B345</f>
        <v>Henegouwerweg 87</v>
      </c>
      <c r="D344" s="94" t="str" cm="1">
        <f t="array" ref="D344:E344">_xlfn.TEXTSPLIT(C344," ")</f>
        <v>Henegouwerweg</v>
      </c>
      <c r="E344" s="94" t="str">
        <v>87</v>
      </c>
      <c r="F344" s="94"/>
      <c r="G344" s="94"/>
      <c r="H344" s="94" t="str">
        <f>VLOOKUP(C344,'ICT gegevens'!$A$6:$B$186,2,TRUE)</f>
        <v>2741KB</v>
      </c>
      <c r="I344" s="94" t="s">
        <v>29</v>
      </c>
      <c r="J344" s="94" t="str">
        <f>VLOOKUP(C344,'ICT gegevens'!$A$6:$F$186,6,TRUE)</f>
        <v>WDV01G2511</v>
      </c>
      <c r="K344" s="94" t="s">
        <v>30</v>
      </c>
      <c r="L344" s="93">
        <v>1999</v>
      </c>
      <c r="M344" s="94"/>
      <c r="N344" s="94" t="str">
        <f>VLOOKUP(C344,'ICT gegevens'!$A$6:$E$186,5,TRUE)</f>
        <v>Wonen</v>
      </c>
      <c r="Q344" s="93">
        <f>'N207 50km'!C345</f>
        <v>1.5</v>
      </c>
      <c r="R344" s="93">
        <f>IF('N207'!D345="--",6,'N207'!D345)</f>
        <v>67.599999999999994</v>
      </c>
      <c r="S344" s="93">
        <f t="shared" si="10"/>
        <v>68</v>
      </c>
      <c r="T344" s="93">
        <f t="shared" si="11"/>
        <v>5</v>
      </c>
      <c r="U344" s="93">
        <f>'overzicht alle wegen'!L346</f>
        <v>63</v>
      </c>
      <c r="V344" s="93"/>
      <c r="X344" s="94"/>
      <c r="Y344" s="94"/>
      <c r="Z344" s="94"/>
      <c r="AA344" s="94"/>
      <c r="AB344" s="94"/>
      <c r="AC344" s="94"/>
      <c r="AD344" s="94"/>
      <c r="AF344" s="64"/>
      <c r="AG344" s="94"/>
    </row>
    <row r="345" spans="1:36" s="64" customFormat="1" x14ac:dyDescent="0.2">
      <c r="A345" s="69">
        <v>149</v>
      </c>
      <c r="B345" s="70" t="str">
        <f>'N207 50km'!A346</f>
        <v>HW86_B</v>
      </c>
      <c r="C345" s="70" t="str">
        <f>'N207 50km'!B346</f>
        <v>Henegouwerweg 86</v>
      </c>
      <c r="D345" s="70" t="str" cm="1">
        <f t="array" ref="D345:E345">_xlfn.TEXTSPLIT(C345," ")</f>
        <v>Henegouwerweg</v>
      </c>
      <c r="E345" s="70" t="str">
        <v>86</v>
      </c>
      <c r="F345" s="70"/>
      <c r="G345" s="70"/>
      <c r="H345" s="70" t="str">
        <f>VLOOKUP(C345,'ICT gegevens'!$A$6:$B$186,2,TRUE)</f>
        <v>2741KB</v>
      </c>
      <c r="I345" s="70" t="s">
        <v>29</v>
      </c>
      <c r="J345" s="70" t="str">
        <f>VLOOKUP(C345,'ICT gegevens'!$A$6:$F$186,6,TRUE)</f>
        <v>WDV01G2511</v>
      </c>
      <c r="K345" s="70" t="s">
        <v>30</v>
      </c>
      <c r="L345" s="69">
        <v>1999</v>
      </c>
      <c r="M345" s="70" t="s">
        <v>34</v>
      </c>
      <c r="N345" s="70" t="str">
        <f>VLOOKUP(C345,'ICT gegevens'!$A$6:$E$186,5,TRUE)</f>
        <v>Wonen</v>
      </c>
      <c r="Q345" s="69">
        <f>'N207 50km'!C346</f>
        <v>4.5</v>
      </c>
      <c r="R345" s="69">
        <f>IF('N207'!D346="--",6,'N207'!D346)</f>
        <v>67.3</v>
      </c>
      <c r="S345" s="69">
        <f t="shared" si="10"/>
        <v>67</v>
      </c>
      <c r="T345" s="69">
        <f t="shared" si="11"/>
        <v>5</v>
      </c>
      <c r="U345" s="69">
        <f>'overzicht alle wegen'!L347</f>
        <v>62</v>
      </c>
      <c r="V345" s="69">
        <v>63</v>
      </c>
      <c r="X345" s="70">
        <v>1</v>
      </c>
      <c r="Y345" s="70"/>
      <c r="Z345" s="70"/>
      <c r="AA345" s="70"/>
      <c r="AB345" s="70"/>
      <c r="AC345" s="70"/>
      <c r="AD345" s="70">
        <v>1</v>
      </c>
      <c r="AF345" s="64" t="str">
        <f>C345</f>
        <v>Henegouwerweg 86</v>
      </c>
      <c r="AG345" s="70">
        <v>0</v>
      </c>
      <c r="AH345" s="32"/>
      <c r="AI345" s="32"/>
      <c r="AJ345" s="32"/>
    </row>
    <row r="346" spans="1:36" s="64" customFormat="1" x14ac:dyDescent="0.2">
      <c r="A346" s="69"/>
      <c r="B346" s="70" t="str">
        <f>'N207 50km'!A347</f>
        <v>HW86_A</v>
      </c>
      <c r="C346" s="70" t="str">
        <f>'N207 50km'!B347</f>
        <v>Henegouwerweg 86</v>
      </c>
      <c r="D346" s="70" t="str" cm="1">
        <f t="array" ref="D346:E346">_xlfn.TEXTSPLIT(C346," ")</f>
        <v>Henegouwerweg</v>
      </c>
      <c r="E346" s="70" t="str">
        <v>86</v>
      </c>
      <c r="F346" s="70"/>
      <c r="G346" s="70"/>
      <c r="H346" s="70" t="str">
        <f>VLOOKUP(C346,'ICT gegevens'!$A$6:$B$186,2,TRUE)</f>
        <v>2741KB</v>
      </c>
      <c r="I346" s="70" t="s">
        <v>29</v>
      </c>
      <c r="J346" s="70" t="str">
        <f>VLOOKUP(C346,'ICT gegevens'!$A$6:$F$186,6,TRUE)</f>
        <v>WDV01G2511</v>
      </c>
      <c r="K346" s="70" t="s">
        <v>30</v>
      </c>
      <c r="L346" s="69">
        <v>1999</v>
      </c>
      <c r="M346" s="70"/>
      <c r="N346" s="70" t="str">
        <f>VLOOKUP(C346,'ICT gegevens'!$A$6:$E$186,5,TRUE)</f>
        <v>Wonen</v>
      </c>
      <c r="Q346" s="69">
        <f>'N207 50km'!C347</f>
        <v>1.5</v>
      </c>
      <c r="R346" s="69">
        <f>IF('N207'!D347="--",6,'N207'!D347)</f>
        <v>67.5</v>
      </c>
      <c r="S346" s="69">
        <f t="shared" si="10"/>
        <v>68</v>
      </c>
      <c r="T346" s="69">
        <f t="shared" si="11"/>
        <v>5</v>
      </c>
      <c r="U346" s="69">
        <f>'overzicht alle wegen'!L348</f>
        <v>63</v>
      </c>
      <c r="V346" s="69"/>
      <c r="X346" s="70"/>
      <c r="Y346" s="70"/>
      <c r="Z346" s="70"/>
      <c r="AA346" s="70"/>
      <c r="AB346" s="70"/>
      <c r="AC346" s="70"/>
      <c r="AD346" s="70"/>
      <c r="AG346" s="70"/>
      <c r="AH346" s="32"/>
      <c r="AI346" s="32"/>
      <c r="AJ346" s="32"/>
    </row>
    <row r="347" spans="1:36" x14ac:dyDescent="0.2">
      <c r="A347" s="93">
        <v>150</v>
      </c>
      <c r="B347" s="94" t="str">
        <f>'N207 50km'!A348</f>
        <v>HW85_B</v>
      </c>
      <c r="C347" s="94" t="str">
        <f>'N207 50km'!B348</f>
        <v>Henegouwerweg 85</v>
      </c>
      <c r="D347" s="94" t="str" cm="1">
        <f t="array" ref="D347:E347">_xlfn.TEXTSPLIT(C347," ")</f>
        <v>Henegouwerweg</v>
      </c>
      <c r="E347" s="94" t="str">
        <v>85</v>
      </c>
      <c r="F347" s="94"/>
      <c r="G347" s="94"/>
      <c r="H347" s="94" t="str">
        <f>VLOOKUP(C347,'ICT gegevens'!$A$6:$B$186,2,TRUE)</f>
        <v>2741KB</v>
      </c>
      <c r="I347" s="94" t="s">
        <v>29</v>
      </c>
      <c r="J347" s="94" t="str">
        <f>VLOOKUP(C347,'ICT gegevens'!$A$6:$F$186,6,TRUE)</f>
        <v>WDV01G2511</v>
      </c>
      <c r="K347" s="94" t="s">
        <v>30</v>
      </c>
      <c r="L347" s="93">
        <v>1999</v>
      </c>
      <c r="M347" s="94" t="s">
        <v>34</v>
      </c>
      <c r="N347" s="94" t="str">
        <f>VLOOKUP(C347,'ICT gegevens'!$A$6:$E$186,5,TRUE)</f>
        <v>Wonen</v>
      </c>
      <c r="Q347" s="93">
        <f>'N207 50km'!C348</f>
        <v>4.5</v>
      </c>
      <c r="R347" s="93">
        <f>IF('N207'!D348="--",6,'N207'!D348)</f>
        <v>67.2</v>
      </c>
      <c r="S347" s="93">
        <f t="shared" si="10"/>
        <v>67</v>
      </c>
      <c r="T347" s="93">
        <f t="shared" si="11"/>
        <v>5</v>
      </c>
      <c r="U347" s="93">
        <f>'overzicht alle wegen'!L349</f>
        <v>62</v>
      </c>
      <c r="V347" s="93">
        <v>63</v>
      </c>
      <c r="X347" s="94">
        <v>1</v>
      </c>
      <c r="Y347" s="94"/>
      <c r="Z347" s="94"/>
      <c r="AA347" s="94"/>
      <c r="AB347" s="94"/>
      <c r="AC347" s="94"/>
      <c r="AD347" s="94">
        <v>1</v>
      </c>
      <c r="AF347" s="64" t="str">
        <f>C347</f>
        <v>Henegouwerweg 85</v>
      </c>
      <c r="AG347" s="94">
        <v>0</v>
      </c>
    </row>
    <row r="348" spans="1:36" x14ac:dyDescent="0.2">
      <c r="A348" s="93"/>
      <c r="B348" s="94" t="str">
        <f>'N207 50km'!A349</f>
        <v>HW85_A</v>
      </c>
      <c r="C348" s="94" t="str">
        <f>'N207 50km'!B349</f>
        <v>Henegouwerweg 85</v>
      </c>
      <c r="D348" s="94" t="str" cm="1">
        <f t="array" ref="D348:E348">_xlfn.TEXTSPLIT(C348," ")</f>
        <v>Henegouwerweg</v>
      </c>
      <c r="E348" s="94" t="str">
        <v>85</v>
      </c>
      <c r="F348" s="94"/>
      <c r="G348" s="94"/>
      <c r="H348" s="94" t="str">
        <f>VLOOKUP(C348,'ICT gegevens'!$A$6:$B$186,2,TRUE)</f>
        <v>2741KB</v>
      </c>
      <c r="I348" s="94" t="s">
        <v>29</v>
      </c>
      <c r="J348" s="94" t="str">
        <f>VLOOKUP(C348,'ICT gegevens'!$A$6:$F$186,6,TRUE)</f>
        <v>WDV01G2511</v>
      </c>
      <c r="K348" s="94" t="s">
        <v>30</v>
      </c>
      <c r="L348" s="93">
        <v>1999</v>
      </c>
      <c r="M348" s="94"/>
      <c r="N348" s="94" t="str">
        <f>VLOOKUP(C348,'ICT gegevens'!$A$6:$E$186,5,TRUE)</f>
        <v>Wonen</v>
      </c>
      <c r="Q348" s="93">
        <f>'N207 50km'!C349</f>
        <v>1.5</v>
      </c>
      <c r="R348" s="93">
        <f>IF('N207'!D349="--",6,'N207'!D349)</f>
        <v>67.3</v>
      </c>
      <c r="S348" s="93">
        <f t="shared" si="10"/>
        <v>67</v>
      </c>
      <c r="T348" s="93">
        <f t="shared" si="11"/>
        <v>5</v>
      </c>
      <c r="U348" s="93">
        <f>'overzicht alle wegen'!L350</f>
        <v>62</v>
      </c>
      <c r="V348" s="93"/>
      <c r="X348" s="94"/>
      <c r="Y348" s="94"/>
      <c r="Z348" s="94"/>
      <c r="AA348" s="94"/>
      <c r="AB348" s="94"/>
      <c r="AC348" s="94"/>
      <c r="AD348" s="94"/>
      <c r="AF348" s="64"/>
      <c r="AG348" s="94"/>
    </row>
    <row r="349" spans="1:36" s="64" customFormat="1" x14ac:dyDescent="0.2">
      <c r="A349" s="63" t="s">
        <v>46</v>
      </c>
      <c r="B349" s="62" t="str">
        <f>'N207 50km'!A350</f>
        <v>HW43_B</v>
      </c>
      <c r="C349" s="62" t="str">
        <f>'N207 50km'!B350</f>
        <v>Henegouwerweg 43, 43 A en 43B</v>
      </c>
      <c r="D349" s="62" t="s">
        <v>47</v>
      </c>
      <c r="E349" s="62" t="s">
        <v>48</v>
      </c>
      <c r="F349" s="62"/>
      <c r="G349" s="62"/>
      <c r="H349" s="62" t="str">
        <f>VLOOKUP(C349,'ICT gegevens'!$A$6:$B$186,2,TRUE)</f>
        <v>2741KG</v>
      </c>
      <c r="I349" s="62" t="s">
        <v>29</v>
      </c>
      <c r="J349" s="62" t="str">
        <f>VLOOKUP(C349,'ICT gegevens'!$A$6:$F$186,6,TRUE)</f>
        <v>WDV01G3016</v>
      </c>
      <c r="K349" s="62" t="s">
        <v>30</v>
      </c>
      <c r="L349" s="63">
        <f>VLOOKUP(C349,'ICT gegevens'!$A$6:$G$186,7,TRUE)</f>
        <v>1940</v>
      </c>
      <c r="M349" s="62"/>
      <c r="N349" s="62" t="str">
        <f>VLOOKUP(C349,'ICT gegevens'!$A$6:$E$186,5,TRUE)</f>
        <v>Wonen</v>
      </c>
      <c r="Q349" s="63">
        <f>'N207 50km'!C350</f>
        <v>4.5</v>
      </c>
      <c r="R349" s="63">
        <f>IF('N207'!D350="--",6,'N207'!D350)</f>
        <v>65.099999999999994</v>
      </c>
      <c r="S349" s="63">
        <f t="shared" si="10"/>
        <v>65</v>
      </c>
      <c r="T349" s="63">
        <f t="shared" si="11"/>
        <v>5</v>
      </c>
      <c r="U349" s="63">
        <f>'overzicht alle wegen'!L351</f>
        <v>60</v>
      </c>
      <c r="V349" s="63">
        <v>60</v>
      </c>
      <c r="X349" s="62">
        <v>3</v>
      </c>
      <c r="Y349" s="62"/>
      <c r="Z349" s="62"/>
      <c r="AA349" s="62"/>
      <c r="AB349" s="62"/>
      <c r="AC349" s="62"/>
      <c r="AG349" s="62">
        <f>4100</f>
        <v>4100</v>
      </c>
      <c r="AH349" s="32"/>
      <c r="AI349" s="32"/>
      <c r="AJ349" s="32"/>
    </row>
    <row r="350" spans="1:36" s="64" customFormat="1" x14ac:dyDescent="0.2">
      <c r="A350" s="63"/>
      <c r="B350" s="62" t="str">
        <f>'N207 50km'!A351</f>
        <v>HW43_A</v>
      </c>
      <c r="C350" s="62" t="str">
        <f>'N207 50km'!B351</f>
        <v>Henegouwerweg 43, 43 A en 43B</v>
      </c>
      <c r="D350" s="62" t="s">
        <v>47</v>
      </c>
      <c r="E350" s="62" t="s">
        <v>48</v>
      </c>
      <c r="F350" s="62"/>
      <c r="G350" s="62"/>
      <c r="H350" s="62" t="str">
        <f>VLOOKUP(C350,'ICT gegevens'!$A$6:$B$186,2,TRUE)</f>
        <v>2741KG</v>
      </c>
      <c r="I350" s="62" t="s">
        <v>29</v>
      </c>
      <c r="J350" s="62" t="str">
        <f>VLOOKUP(C350,'ICT gegevens'!$A$6:$F$186,6,TRUE)</f>
        <v>WDV01G3016</v>
      </c>
      <c r="K350" s="62" t="s">
        <v>30</v>
      </c>
      <c r="L350" s="63">
        <f>VLOOKUP(C350,'ICT gegevens'!$A$6:$G$186,7,TRUE)</f>
        <v>1940</v>
      </c>
      <c r="M350" s="62"/>
      <c r="N350" s="62" t="str">
        <f>VLOOKUP(C350,'ICT gegevens'!$A$6:$E$186,5,TRUE)</f>
        <v>Wonen</v>
      </c>
      <c r="Q350" s="63">
        <f>'N207 50km'!C351</f>
        <v>1.5</v>
      </c>
      <c r="R350" s="63">
        <f>IF('N207'!D351="--",6,'N207'!D351)</f>
        <v>64.900000000000006</v>
      </c>
      <c r="S350" s="63">
        <f t="shared" si="10"/>
        <v>65</v>
      </c>
      <c r="T350" s="63">
        <f t="shared" si="11"/>
        <v>5</v>
      </c>
      <c r="U350" s="63">
        <f>'overzicht alle wegen'!L352</f>
        <v>60</v>
      </c>
      <c r="V350" s="63"/>
      <c r="X350" s="62"/>
      <c r="Y350" s="62"/>
      <c r="Z350" s="62"/>
      <c r="AA350" s="62"/>
      <c r="AB350" s="62"/>
      <c r="AC350" s="62"/>
      <c r="AG350" s="62"/>
      <c r="AH350" s="32"/>
      <c r="AI350" s="32"/>
      <c r="AJ350" s="32"/>
    </row>
    <row r="351" spans="1:36" x14ac:dyDescent="0.2">
      <c r="A351" s="11">
        <v>154</v>
      </c>
      <c r="B351" s="12" t="str">
        <f>'N207 50km'!A352</f>
        <v>HW38_A</v>
      </c>
      <c r="C351" s="12" t="str">
        <f>'N207 50km'!B352</f>
        <v>Henegouwerweg 38</v>
      </c>
      <c r="D351" s="12" t="str" cm="1">
        <f t="array" ref="D351:E351">_xlfn.TEXTSPLIT(C351," ")</f>
        <v>Henegouwerweg</v>
      </c>
      <c r="E351" s="12" t="str">
        <v>38</v>
      </c>
      <c r="F351" s="12"/>
      <c r="G351" s="12"/>
      <c r="H351" s="12" t="str">
        <f>VLOOKUP(C351,'ICT gegevens'!$A$6:$B$186,2,TRUE)</f>
        <v>2741KG</v>
      </c>
      <c r="I351" s="12" t="s">
        <v>29</v>
      </c>
      <c r="J351" s="12" t="str">
        <f>VLOOKUP(C351,'ICT gegevens'!$A$6:$F$186,6,TRUE)</f>
        <v>WDV01G2900</v>
      </c>
      <c r="K351" s="12" t="s">
        <v>30</v>
      </c>
      <c r="L351" s="11">
        <f>VLOOKUP(C351,'ICT gegevens'!$A$6:$G$186,7,TRUE)</f>
        <v>1974</v>
      </c>
      <c r="M351" s="12"/>
      <c r="N351" s="12" t="str">
        <f>VLOOKUP(C351,'ICT gegevens'!$A$6:$E$186,5,TRUE)</f>
        <v>Wonen</v>
      </c>
      <c r="Q351" s="11">
        <f>'N207 50km'!C352</f>
        <v>1.5</v>
      </c>
      <c r="R351" s="11">
        <f>IF('N207'!D352="--",6,'N207'!D352)</f>
        <v>62.7</v>
      </c>
      <c r="S351" s="11">
        <f t="shared" si="10"/>
        <v>63</v>
      </c>
      <c r="T351" s="11">
        <f t="shared" si="11"/>
        <v>5</v>
      </c>
      <c r="U351" s="11">
        <f>'overzicht alle wegen'!L353</f>
        <v>58</v>
      </c>
      <c r="V351" s="11">
        <v>58</v>
      </c>
      <c r="X351" s="12">
        <v>1</v>
      </c>
      <c r="Y351" s="12"/>
      <c r="Z351" s="12"/>
      <c r="AA351" s="12"/>
      <c r="AB351" s="12"/>
      <c r="AC351" s="12"/>
      <c r="AG351" s="12">
        <v>1500</v>
      </c>
    </row>
    <row r="352" spans="1:36" s="64" customFormat="1" x14ac:dyDescent="0.2">
      <c r="A352" s="63">
        <v>155</v>
      </c>
      <c r="B352" s="62" t="str">
        <f>'N207 50km'!A353</f>
        <v>HW33_C</v>
      </c>
      <c r="C352" s="62" t="str">
        <f>'N207 50km'!B353</f>
        <v>Henegouwerweg 33</v>
      </c>
      <c r="D352" s="62" t="str" cm="1">
        <f t="array" ref="D352:E352">_xlfn.TEXTSPLIT(C352," ")</f>
        <v>Henegouwerweg</v>
      </c>
      <c r="E352" s="62" t="str">
        <v>33</v>
      </c>
      <c r="F352" s="62"/>
      <c r="G352" s="62"/>
      <c r="H352" s="62" t="str">
        <f>VLOOKUP(C352,'ICT gegevens'!$A$6:$B$186,2,TRUE)</f>
        <v>2741KG</v>
      </c>
      <c r="I352" s="62" t="s">
        <v>29</v>
      </c>
      <c r="J352" s="62" t="str">
        <f>VLOOKUP(C352,'ICT gegevens'!$A$6:$F$186,6,TRUE)</f>
        <v>WDV01G2344</v>
      </c>
      <c r="K352" s="62" t="s">
        <v>30</v>
      </c>
      <c r="L352" s="63">
        <f>VLOOKUP(C352,'ICT gegevens'!$A$6:$G$186,7,TRUE)</f>
        <v>1939</v>
      </c>
      <c r="M352" s="62"/>
      <c r="N352" s="62" t="str">
        <f>VLOOKUP(C352,'ICT gegevens'!$A$6:$E$186,5,TRUE)</f>
        <v>wonen</v>
      </c>
      <c r="Q352" s="63">
        <f>'N207 50km'!C353</f>
        <v>7.5</v>
      </c>
      <c r="R352" s="63">
        <f>IF('N207'!D353="--",6,'N207'!D353)</f>
        <v>64</v>
      </c>
      <c r="S352" s="63">
        <f t="shared" si="10"/>
        <v>64</v>
      </c>
      <c r="T352" s="63">
        <f t="shared" si="11"/>
        <v>5</v>
      </c>
      <c r="U352" s="63">
        <f>'overzicht alle wegen'!L354</f>
        <v>59</v>
      </c>
      <c r="V352" s="63">
        <v>59</v>
      </c>
      <c r="X352" s="62">
        <v>1</v>
      </c>
      <c r="Y352" s="62"/>
      <c r="Z352" s="62"/>
      <c r="AA352" s="62"/>
      <c r="AB352" s="62"/>
      <c r="AC352" s="62"/>
      <c r="AG352" s="62">
        <v>3600</v>
      </c>
      <c r="AH352" s="32"/>
      <c r="AI352" s="32"/>
      <c r="AJ352" s="32"/>
    </row>
    <row r="353" spans="1:36" s="64" customFormat="1" x14ac:dyDescent="0.2">
      <c r="A353" s="63"/>
      <c r="B353" s="62" t="str">
        <f>'N207 50km'!A354</f>
        <v>HW33_B</v>
      </c>
      <c r="C353" s="62" t="str">
        <f>'N207 50km'!B354</f>
        <v>Henegouwerweg 33</v>
      </c>
      <c r="D353" s="62" t="str" cm="1">
        <f t="array" ref="D353:E353">_xlfn.TEXTSPLIT(C353," ")</f>
        <v>Henegouwerweg</v>
      </c>
      <c r="E353" s="62" t="str">
        <v>33</v>
      </c>
      <c r="F353" s="62"/>
      <c r="G353" s="62"/>
      <c r="H353" s="62" t="str">
        <f>VLOOKUP(C353,'ICT gegevens'!$A$6:$B$186,2,TRUE)</f>
        <v>2741KG</v>
      </c>
      <c r="I353" s="62" t="s">
        <v>29</v>
      </c>
      <c r="J353" s="62" t="str">
        <f>VLOOKUP(C353,'ICT gegevens'!$A$6:$F$186,6,TRUE)</f>
        <v>WDV01G2344</v>
      </c>
      <c r="K353" s="62" t="s">
        <v>30</v>
      </c>
      <c r="L353" s="63">
        <f>VLOOKUP(C353,'ICT gegevens'!$A$6:$G$186,7,TRUE)</f>
        <v>1939</v>
      </c>
      <c r="M353" s="62"/>
      <c r="N353" s="62" t="str">
        <f>VLOOKUP(C353,'ICT gegevens'!$A$6:$E$186,5,TRUE)</f>
        <v>wonen</v>
      </c>
      <c r="Q353" s="63">
        <f>'N207 50km'!C354</f>
        <v>4.5</v>
      </c>
      <c r="R353" s="63">
        <f>IF('N207'!D354="--",6,'N207'!D354)</f>
        <v>64.099999999999994</v>
      </c>
      <c r="S353" s="63">
        <f t="shared" si="10"/>
        <v>64</v>
      </c>
      <c r="T353" s="63">
        <f t="shared" si="11"/>
        <v>5</v>
      </c>
      <c r="U353" s="63">
        <f>'overzicht alle wegen'!L355</f>
        <v>59</v>
      </c>
      <c r="V353" s="63"/>
      <c r="X353" s="62"/>
      <c r="Y353" s="62"/>
      <c r="Z353" s="62"/>
      <c r="AA353" s="62"/>
      <c r="AB353" s="62"/>
      <c r="AC353" s="62"/>
      <c r="AG353" s="62"/>
      <c r="AH353" s="32"/>
      <c r="AI353" s="32"/>
      <c r="AJ353" s="32"/>
    </row>
    <row r="354" spans="1:36" s="64" customFormat="1" x14ac:dyDescent="0.2">
      <c r="A354" s="63"/>
      <c r="B354" s="62" t="str">
        <f>'N207 50km'!A355</f>
        <v>HW33_A</v>
      </c>
      <c r="C354" s="62" t="str">
        <f>'N207 50km'!B355</f>
        <v>Henegouwerweg 33</v>
      </c>
      <c r="D354" s="62" t="str" cm="1">
        <f t="array" ref="D354:E354">_xlfn.TEXTSPLIT(C354," ")</f>
        <v>Henegouwerweg</v>
      </c>
      <c r="E354" s="62" t="str">
        <v>33</v>
      </c>
      <c r="F354" s="62"/>
      <c r="G354" s="62"/>
      <c r="H354" s="62" t="str">
        <f>VLOOKUP(C354,'ICT gegevens'!$A$6:$B$186,2,TRUE)</f>
        <v>2741KG</v>
      </c>
      <c r="I354" s="62" t="s">
        <v>29</v>
      </c>
      <c r="J354" s="62" t="str">
        <f>VLOOKUP(C354,'ICT gegevens'!$A$6:$F$186,6,TRUE)</f>
        <v>WDV01G2344</v>
      </c>
      <c r="K354" s="62" t="s">
        <v>30</v>
      </c>
      <c r="L354" s="63">
        <f>VLOOKUP(C354,'ICT gegevens'!$A$6:$G$186,7,TRUE)</f>
        <v>1939</v>
      </c>
      <c r="M354" s="62"/>
      <c r="N354" s="62" t="str">
        <f>VLOOKUP(C354,'ICT gegevens'!$A$6:$E$186,5,TRUE)</f>
        <v>wonen</v>
      </c>
      <c r="Q354" s="63">
        <f>'N207 50km'!C355</f>
        <v>1.5</v>
      </c>
      <c r="R354" s="63">
        <f>IF('N207'!D355="--",6,'N207'!D355)</f>
        <v>63.8</v>
      </c>
      <c r="S354" s="63">
        <f t="shared" si="10"/>
        <v>64</v>
      </c>
      <c r="T354" s="63">
        <f t="shared" si="11"/>
        <v>5</v>
      </c>
      <c r="U354" s="63">
        <f>'overzicht alle wegen'!L356</f>
        <v>59</v>
      </c>
      <c r="V354" s="63"/>
      <c r="X354" s="62"/>
      <c r="Y354" s="62"/>
      <c r="Z354" s="62"/>
      <c r="AA354" s="62"/>
      <c r="AB354" s="62"/>
      <c r="AC354" s="62"/>
      <c r="AG354" s="62"/>
      <c r="AH354" s="32"/>
      <c r="AI354" s="32"/>
      <c r="AJ354" s="32"/>
    </row>
    <row r="355" spans="1:36" x14ac:dyDescent="0.2">
      <c r="A355" s="11">
        <v>156</v>
      </c>
      <c r="B355" s="12" t="str">
        <f>'N207 50km'!A356</f>
        <v>HW23_B</v>
      </c>
      <c r="C355" s="12" t="str">
        <f>'N207 50km'!B356</f>
        <v>henegouwerweg 23</v>
      </c>
      <c r="D355" s="12" t="str" cm="1">
        <f t="array" ref="D355:E355">_xlfn.TEXTSPLIT(C355," ")</f>
        <v>henegouwerweg</v>
      </c>
      <c r="E355" s="12" t="str">
        <v>23</v>
      </c>
      <c r="F355" s="12"/>
      <c r="G355" s="12"/>
      <c r="H355" s="12" t="str">
        <f>VLOOKUP(C355,'ICT gegevens'!$A$6:$B$186,2,TRUE)</f>
        <v>2741KS</v>
      </c>
      <c r="I355" s="12" t="s">
        <v>29</v>
      </c>
      <c r="J355" s="12" t="str">
        <f>VLOOKUP(C355,'ICT gegevens'!$A$6:$F$186,6,TRUE)</f>
        <v>WDV01G2496</v>
      </c>
      <c r="K355" s="12" t="s">
        <v>30</v>
      </c>
      <c r="L355" s="11">
        <f>VLOOKUP(C355,'ICT gegevens'!$A$6:$G$186,7,TRUE)</f>
        <v>1930</v>
      </c>
      <c r="M355" s="12"/>
      <c r="N355" s="12" t="str">
        <f>VLOOKUP(C355,'ICT gegevens'!$A$6:$E$186,5,TRUE)</f>
        <v>Wonen</v>
      </c>
      <c r="Q355" s="11">
        <f>'N207 50km'!C356</f>
        <v>4.5</v>
      </c>
      <c r="R355" s="11">
        <f>IF('N207'!D356="--",6,'N207'!D356)</f>
        <v>64.7</v>
      </c>
      <c r="S355" s="11">
        <f t="shared" si="10"/>
        <v>65</v>
      </c>
      <c r="T355" s="11">
        <f t="shared" si="11"/>
        <v>5</v>
      </c>
      <c r="U355" s="11">
        <f>'overzicht alle wegen'!L357</f>
        <v>60</v>
      </c>
      <c r="V355" s="11">
        <v>60</v>
      </c>
      <c r="X355" s="12">
        <v>1</v>
      </c>
      <c r="Y355" s="12"/>
      <c r="Z355" s="12"/>
      <c r="AA355" s="12"/>
      <c r="AB355" s="12"/>
      <c r="AC355" s="12"/>
      <c r="AG355" s="12">
        <v>4100</v>
      </c>
    </row>
    <row r="356" spans="1:36" x14ac:dyDescent="0.2">
      <c r="A356" s="11"/>
      <c r="B356" s="12" t="str">
        <f>'N207 50km'!A357</f>
        <v>HW23_A</v>
      </c>
      <c r="C356" s="12" t="str">
        <f>'N207 50km'!B357</f>
        <v>henegouwerweg 23</v>
      </c>
      <c r="D356" s="12" t="str" cm="1">
        <f t="array" ref="D356:E356">_xlfn.TEXTSPLIT(C356," ")</f>
        <v>henegouwerweg</v>
      </c>
      <c r="E356" s="12" t="str">
        <v>23</v>
      </c>
      <c r="F356" s="12"/>
      <c r="G356" s="12"/>
      <c r="H356" s="12" t="str">
        <f>VLOOKUP(C356,'ICT gegevens'!$A$6:$B$186,2,TRUE)</f>
        <v>2741KS</v>
      </c>
      <c r="I356" s="12" t="s">
        <v>29</v>
      </c>
      <c r="J356" s="12" t="str">
        <f>VLOOKUP(C356,'ICT gegevens'!$A$6:$F$186,6,TRUE)</f>
        <v>WDV01G2496</v>
      </c>
      <c r="K356" s="12" t="s">
        <v>30</v>
      </c>
      <c r="L356" s="11">
        <f>VLOOKUP(C356,'ICT gegevens'!$A$6:$G$186,7,TRUE)</f>
        <v>1930</v>
      </c>
      <c r="M356" s="12"/>
      <c r="N356" s="12" t="str">
        <f>VLOOKUP(C356,'ICT gegevens'!$A$6:$E$186,5,TRUE)</f>
        <v>Wonen</v>
      </c>
      <c r="Q356" s="11">
        <f>'N207 50km'!C357</f>
        <v>1.5</v>
      </c>
      <c r="R356" s="11">
        <f>IF('N207'!D357="--",6,'N207'!D357)</f>
        <v>64.400000000000006</v>
      </c>
      <c r="S356" s="11">
        <f t="shared" si="10"/>
        <v>64</v>
      </c>
      <c r="T356" s="11">
        <f t="shared" si="11"/>
        <v>5</v>
      </c>
      <c r="U356" s="11">
        <f>'overzicht alle wegen'!L358</f>
        <v>59</v>
      </c>
      <c r="V356" s="11"/>
      <c r="X356" s="12"/>
      <c r="Y356" s="12"/>
      <c r="Z356" s="12"/>
      <c r="AA356" s="12"/>
      <c r="AB356" s="12"/>
      <c r="AC356" s="12"/>
      <c r="AG356" s="12"/>
    </row>
    <row r="357" spans="1:36" s="64" customFormat="1" x14ac:dyDescent="0.2">
      <c r="A357" s="63">
        <v>157</v>
      </c>
      <c r="B357" s="62" t="str">
        <f>'N207 50km'!A358</f>
        <v>HW19_B</v>
      </c>
      <c r="C357" s="62" t="str">
        <f>'N207 50km'!B358</f>
        <v>Henegouwerweg 19</v>
      </c>
      <c r="D357" s="62" t="str" cm="1">
        <f t="array" ref="D357:E357">_xlfn.TEXTSPLIT(C357," ")</f>
        <v>Henegouwerweg</v>
      </c>
      <c r="E357" s="62" t="str">
        <v>19</v>
      </c>
      <c r="F357" s="62"/>
      <c r="G357" s="62"/>
      <c r="H357" s="62" t="str">
        <f>VLOOKUP(C357,'ICT gegevens'!$A$6:$B$186,2,TRUE)</f>
        <v>2741KS</v>
      </c>
      <c r="I357" s="62" t="s">
        <v>29</v>
      </c>
      <c r="J357" s="62" t="str">
        <f>VLOOKUP(C357,'ICT gegevens'!$A$6:$F$186,6,TRUE)</f>
        <v>WDV01G3258</v>
      </c>
      <c r="K357" s="62" t="s">
        <v>30</v>
      </c>
      <c r="L357" s="63">
        <f>VLOOKUP(C357,'ICT gegevens'!$A$6:$G$186,7,TRUE)</f>
        <v>1950</v>
      </c>
      <c r="M357" s="62"/>
      <c r="N357" s="62" t="str">
        <f>VLOOKUP(C357,'ICT gegevens'!$A$6:$E$186,5,TRUE)</f>
        <v>Wonen</v>
      </c>
      <c r="Q357" s="63">
        <f>'N207 50km'!C358</f>
        <v>4.5</v>
      </c>
      <c r="R357" s="63">
        <f>IF('N207'!D358="--",6,'N207'!D358)</f>
        <v>60.7</v>
      </c>
      <c r="S357" s="63">
        <f t="shared" si="10"/>
        <v>61</v>
      </c>
      <c r="T357" s="63">
        <f t="shared" si="11"/>
        <v>3</v>
      </c>
      <c r="U357" s="63">
        <f>'overzicht alle wegen'!L359</f>
        <v>58</v>
      </c>
      <c r="V357" s="63">
        <v>58</v>
      </c>
      <c r="X357" s="62">
        <v>1</v>
      </c>
      <c r="Y357" s="62"/>
      <c r="Z357" s="62"/>
      <c r="AA357" s="62"/>
      <c r="AB357" s="62"/>
      <c r="AC357" s="62"/>
      <c r="AG357" s="62">
        <v>0</v>
      </c>
      <c r="AH357" s="32"/>
      <c r="AI357" s="32"/>
      <c r="AJ357" s="32"/>
    </row>
    <row r="358" spans="1:36" s="64" customFormat="1" x14ac:dyDescent="0.2">
      <c r="A358" s="63"/>
      <c r="B358" s="62" t="str">
        <f>'N207 50km'!A359</f>
        <v>HW19_A</v>
      </c>
      <c r="C358" s="62" t="str">
        <f>'N207 50km'!B359</f>
        <v>Henegouwerweg 19</v>
      </c>
      <c r="D358" s="62" t="str" cm="1">
        <f t="array" ref="D358:E358">_xlfn.TEXTSPLIT(C358," ")</f>
        <v>Henegouwerweg</v>
      </c>
      <c r="E358" s="62" t="str">
        <v>19</v>
      </c>
      <c r="F358" s="62"/>
      <c r="G358" s="62"/>
      <c r="H358" s="62" t="str">
        <f>VLOOKUP(C358,'ICT gegevens'!$A$6:$B$186,2,TRUE)</f>
        <v>2741KS</v>
      </c>
      <c r="I358" s="62" t="s">
        <v>29</v>
      </c>
      <c r="J358" s="62" t="str">
        <f>VLOOKUP(C358,'ICT gegevens'!$A$6:$F$186,6,TRUE)</f>
        <v>WDV01G3258</v>
      </c>
      <c r="K358" s="62" t="s">
        <v>30</v>
      </c>
      <c r="L358" s="63">
        <f>VLOOKUP(C358,'ICT gegevens'!$A$6:$G$186,7,TRUE)</f>
        <v>1950</v>
      </c>
      <c r="M358" s="62"/>
      <c r="N358" s="62" t="str">
        <f>VLOOKUP(C358,'ICT gegevens'!$A$6:$E$186,5,TRUE)</f>
        <v>Wonen</v>
      </c>
      <c r="Q358" s="63">
        <f>'N207 50km'!C359</f>
        <v>1.5</v>
      </c>
      <c r="R358" s="63">
        <f>IF('N207'!D359="--",6,'N207'!D359)</f>
        <v>59.6</v>
      </c>
      <c r="S358" s="63">
        <f t="shared" si="10"/>
        <v>60</v>
      </c>
      <c r="T358" s="63">
        <f t="shared" si="11"/>
        <v>3</v>
      </c>
      <c r="U358" s="63">
        <f>'overzicht alle wegen'!L360</f>
        <v>57</v>
      </c>
      <c r="V358" s="63"/>
      <c r="X358" s="62"/>
      <c r="Y358" s="62"/>
      <c r="Z358" s="62"/>
      <c r="AA358" s="62"/>
      <c r="AB358" s="62"/>
      <c r="AC358" s="62"/>
      <c r="AG358" s="62"/>
      <c r="AH358" s="32"/>
      <c r="AI358" s="32"/>
      <c r="AJ358" s="32"/>
    </row>
    <row r="359" spans="1:36" x14ac:dyDescent="0.2">
      <c r="A359" s="11">
        <v>158</v>
      </c>
      <c r="B359" s="12" t="str">
        <f>'N207 50km'!A360</f>
        <v>HW18_B</v>
      </c>
      <c r="C359" s="12" t="str">
        <f>'N207 50km'!B360</f>
        <v>Henegouwerweg 18</v>
      </c>
      <c r="D359" s="12" t="str" cm="1">
        <f t="array" ref="D359:E359">_xlfn.TEXTSPLIT(C359," ")</f>
        <v>Henegouwerweg</v>
      </c>
      <c r="E359" s="12" t="str">
        <v>18</v>
      </c>
      <c r="F359" s="12"/>
      <c r="G359" s="12"/>
      <c r="H359" s="12" t="str">
        <f>VLOOKUP(C359,'ICT gegevens'!$A$6:$B$186,2,TRUE)</f>
        <v>2741KS</v>
      </c>
      <c r="I359" s="12" t="s">
        <v>29</v>
      </c>
      <c r="J359" s="12" t="str">
        <f>VLOOKUP(C359,'ICT gegevens'!$A$6:$F$186,6,TRUE)</f>
        <v>WDV01G2333</v>
      </c>
      <c r="K359" s="12" t="s">
        <v>30</v>
      </c>
      <c r="L359" s="11">
        <f>VLOOKUP(C359,'ICT gegevens'!$A$6:$G$186,7,TRUE)</f>
        <v>1950</v>
      </c>
      <c r="M359" s="12"/>
      <c r="N359" s="12" t="str">
        <f>VLOOKUP(C359,'ICT gegevens'!$A$6:$E$186,5,TRUE)</f>
        <v>Wonen</v>
      </c>
      <c r="Q359" s="11">
        <f>'N207 50km'!C360</f>
        <v>4.5</v>
      </c>
      <c r="R359" s="11">
        <f>IF('N207'!D360="--",6,'N207'!D360)</f>
        <v>61.3</v>
      </c>
      <c r="S359" s="11">
        <f t="shared" si="10"/>
        <v>61</v>
      </c>
      <c r="T359" s="11">
        <f t="shared" si="11"/>
        <v>2</v>
      </c>
      <c r="U359" s="11">
        <f>'overzicht alle wegen'!L361</f>
        <v>59</v>
      </c>
      <c r="V359" s="11">
        <v>59</v>
      </c>
      <c r="X359" s="12">
        <v>1</v>
      </c>
      <c r="Y359" s="12"/>
      <c r="Z359" s="12"/>
      <c r="AA359" s="12"/>
      <c r="AB359" s="12"/>
      <c r="AC359" s="12"/>
      <c r="AG359" s="12">
        <v>0</v>
      </c>
    </row>
    <row r="360" spans="1:36" x14ac:dyDescent="0.2">
      <c r="A360" s="11"/>
      <c r="B360" s="12" t="str">
        <f>'N207 50km'!A361</f>
        <v>HW18_A</v>
      </c>
      <c r="C360" s="12" t="str">
        <f>'N207 50km'!B361</f>
        <v>Henegouwerweg 18</v>
      </c>
      <c r="D360" s="12" t="str" cm="1">
        <f t="array" ref="D360:E360">_xlfn.TEXTSPLIT(C360," ")</f>
        <v>Henegouwerweg</v>
      </c>
      <c r="E360" s="12" t="str">
        <v>18</v>
      </c>
      <c r="F360" s="12"/>
      <c r="G360" s="12"/>
      <c r="H360" s="12" t="str">
        <f>VLOOKUP(C360,'ICT gegevens'!$A$6:$B$186,2,TRUE)</f>
        <v>2741KS</v>
      </c>
      <c r="I360" s="12" t="s">
        <v>29</v>
      </c>
      <c r="J360" s="12" t="str">
        <f>VLOOKUP(C360,'ICT gegevens'!$A$6:$F$186,6,TRUE)</f>
        <v>WDV01G2333</v>
      </c>
      <c r="K360" s="12" t="s">
        <v>30</v>
      </c>
      <c r="L360" s="11">
        <f>VLOOKUP(C360,'ICT gegevens'!$A$6:$G$186,7,TRUE)</f>
        <v>1950</v>
      </c>
      <c r="M360" s="12"/>
      <c r="N360" s="12" t="str">
        <f>VLOOKUP(C360,'ICT gegevens'!$A$6:$E$186,5,TRUE)</f>
        <v>Wonen</v>
      </c>
      <c r="Q360" s="11">
        <f>'N207 50km'!C361</f>
        <v>1.5</v>
      </c>
      <c r="R360" s="11">
        <f>IF('N207'!D361="--",6,'N207'!D361)</f>
        <v>60.3</v>
      </c>
      <c r="S360" s="11">
        <f t="shared" si="10"/>
        <v>60</v>
      </c>
      <c r="T360" s="11">
        <f t="shared" si="11"/>
        <v>2</v>
      </c>
      <c r="U360" s="11">
        <f>'overzicht alle wegen'!L362</f>
        <v>58</v>
      </c>
      <c r="V360" s="11"/>
      <c r="X360" s="12"/>
      <c r="Y360" s="12"/>
      <c r="Z360" s="12"/>
      <c r="AA360" s="12"/>
      <c r="AB360" s="12"/>
      <c r="AC360" s="12"/>
      <c r="AG360" s="12"/>
    </row>
    <row r="361" spans="1:36" s="64" customFormat="1" x14ac:dyDescent="0.2">
      <c r="A361" s="63">
        <v>159</v>
      </c>
      <c r="B361" s="62" t="str">
        <f>'N207 50km'!A362</f>
        <v>HW17_B</v>
      </c>
      <c r="C361" s="62" t="str">
        <f>'N207 50km'!B362</f>
        <v>Henegouwerweg 17</v>
      </c>
      <c r="D361" s="62" t="str" cm="1">
        <f t="array" ref="D361:E361">_xlfn.TEXTSPLIT(C361," ")</f>
        <v>Henegouwerweg</v>
      </c>
      <c r="E361" s="62" t="str">
        <v>17</v>
      </c>
      <c r="F361" s="62"/>
      <c r="G361" s="62"/>
      <c r="H361" s="62" t="str">
        <f>VLOOKUP(C361,'ICT gegevens'!$A$6:$B$186,2,TRUE)</f>
        <v>2741KS</v>
      </c>
      <c r="I361" s="62" t="s">
        <v>29</v>
      </c>
      <c r="J361" s="62" t="str">
        <f>VLOOKUP(C361,'ICT gegevens'!$A$6:$F$186,6,TRUE)</f>
        <v>WDV01G3376</v>
      </c>
      <c r="K361" s="62" t="s">
        <v>30</v>
      </c>
      <c r="L361" s="63">
        <f>VLOOKUP(C361,'ICT gegevens'!$A$6:$G$186,7,TRUE)</f>
        <v>1950</v>
      </c>
      <c r="M361" s="62"/>
      <c r="N361" s="62" t="str">
        <f>VLOOKUP(C361,'ICT gegevens'!$A$6:$E$186,5,TRUE)</f>
        <v>wonen</v>
      </c>
      <c r="Q361" s="63">
        <f>'N207 50km'!C362</f>
        <v>4.5</v>
      </c>
      <c r="R361" s="63">
        <f>IF('N207'!D362="--",6,'N207'!D362)</f>
        <v>61.3</v>
      </c>
      <c r="S361" s="63">
        <f t="shared" si="10"/>
        <v>61</v>
      </c>
      <c r="T361" s="63">
        <f t="shared" si="11"/>
        <v>2</v>
      </c>
      <c r="U361" s="63">
        <f>'overzicht alle wegen'!L363</f>
        <v>59</v>
      </c>
      <c r="V361" s="63">
        <v>59</v>
      </c>
      <c r="X361" s="62">
        <v>1</v>
      </c>
      <c r="Y361" s="62"/>
      <c r="Z361" s="62"/>
      <c r="AA361" s="62"/>
      <c r="AB361" s="62"/>
      <c r="AC361" s="62"/>
      <c r="AG361" s="62">
        <v>0</v>
      </c>
      <c r="AH361" s="32"/>
      <c r="AI361" s="32"/>
      <c r="AJ361" s="32"/>
    </row>
    <row r="362" spans="1:36" s="64" customFormat="1" x14ac:dyDescent="0.2">
      <c r="A362" s="63"/>
      <c r="B362" s="62" t="str">
        <f>'N207 50km'!A363</f>
        <v>HW17_A</v>
      </c>
      <c r="C362" s="62" t="str">
        <f>'N207 50km'!B363</f>
        <v>Henegouwerweg 17</v>
      </c>
      <c r="D362" s="62" t="str" cm="1">
        <f t="array" ref="D362:E362">_xlfn.TEXTSPLIT(C362," ")</f>
        <v>Henegouwerweg</v>
      </c>
      <c r="E362" s="62" t="str">
        <v>17</v>
      </c>
      <c r="F362" s="62"/>
      <c r="G362" s="62"/>
      <c r="H362" s="62" t="str">
        <f>VLOOKUP(C362,'ICT gegevens'!$A$6:$B$186,2,TRUE)</f>
        <v>2741KS</v>
      </c>
      <c r="I362" s="62" t="s">
        <v>29</v>
      </c>
      <c r="J362" s="62" t="str">
        <f>VLOOKUP(C362,'ICT gegevens'!$A$6:$F$186,6,TRUE)</f>
        <v>WDV01G3376</v>
      </c>
      <c r="K362" s="62" t="s">
        <v>30</v>
      </c>
      <c r="L362" s="63">
        <f>VLOOKUP(C362,'ICT gegevens'!$A$6:$G$186,7,TRUE)</f>
        <v>1950</v>
      </c>
      <c r="M362" s="62"/>
      <c r="N362" s="62" t="str">
        <f>VLOOKUP(C362,'ICT gegevens'!$A$6:$E$186,5,TRUE)</f>
        <v>wonen</v>
      </c>
      <c r="Q362" s="63">
        <f>'N207 50km'!C363</f>
        <v>1.5</v>
      </c>
      <c r="R362" s="63">
        <f>IF('N207'!D363="--",6,'N207'!D363)</f>
        <v>60.3</v>
      </c>
      <c r="S362" s="63">
        <f t="shared" si="10"/>
        <v>60</v>
      </c>
      <c r="T362" s="63">
        <f t="shared" si="11"/>
        <v>2</v>
      </c>
      <c r="U362" s="63">
        <f>'overzicht alle wegen'!L364</f>
        <v>58</v>
      </c>
      <c r="V362" s="63"/>
      <c r="X362" s="62"/>
      <c r="Y362" s="62"/>
      <c r="Z362" s="62"/>
      <c r="AA362" s="62"/>
      <c r="AB362" s="62"/>
      <c r="AC362" s="62"/>
      <c r="AG362" s="62"/>
      <c r="AH362" s="32"/>
      <c r="AI362" s="32"/>
      <c r="AJ362" s="32"/>
    </row>
    <row r="363" spans="1:36" x14ac:dyDescent="0.2">
      <c r="A363" s="11">
        <v>160</v>
      </c>
      <c r="B363" s="12" t="str">
        <f>'N207 50km'!A364</f>
        <v>HW16_B</v>
      </c>
      <c r="C363" s="12" t="str">
        <f>'N207 50km'!B364</f>
        <v>Henegouwerweg 16</v>
      </c>
      <c r="D363" s="12" t="str" cm="1">
        <f t="array" ref="D363:E363">_xlfn.TEXTSPLIT(C363," ")</f>
        <v>Henegouwerweg</v>
      </c>
      <c r="E363" s="12" t="str">
        <v>16</v>
      </c>
      <c r="F363" s="12"/>
      <c r="G363" s="12"/>
      <c r="H363" s="12" t="str">
        <f>VLOOKUP(C363,'ICT gegevens'!$A$6:$B$186,2,TRUE)</f>
        <v>2741KS</v>
      </c>
      <c r="I363" s="12" t="s">
        <v>29</v>
      </c>
      <c r="J363" s="12" t="str">
        <f>VLOOKUP(C363,'ICT gegevens'!$A$6:$F$186,6,TRUE)</f>
        <v>WDV01G2183</v>
      </c>
      <c r="K363" s="12" t="s">
        <v>30</v>
      </c>
      <c r="L363" s="11">
        <f>VLOOKUP(C363,'ICT gegevens'!$A$6:$G$186,7,TRUE)</f>
        <v>1930</v>
      </c>
      <c r="M363" s="12"/>
      <c r="N363" s="12" t="str">
        <f>VLOOKUP(C363,'ICT gegevens'!$A$6:$E$186,5,TRUE)</f>
        <v>Wonen</v>
      </c>
      <c r="Q363" s="11">
        <f>'N207 50km'!C364</f>
        <v>4.5</v>
      </c>
      <c r="R363" s="11">
        <f>IF('N207'!D364="--",6,'N207'!D364)</f>
        <v>61.8</v>
      </c>
      <c r="S363" s="11">
        <f t="shared" si="10"/>
        <v>62</v>
      </c>
      <c r="T363" s="11">
        <f t="shared" si="11"/>
        <v>2</v>
      </c>
      <c r="U363" s="11">
        <f>'overzicht alle wegen'!L365</f>
        <v>60</v>
      </c>
      <c r="V363" s="11">
        <v>60</v>
      </c>
      <c r="X363" s="12">
        <v>1</v>
      </c>
      <c r="Y363" s="12"/>
      <c r="Z363" s="12"/>
      <c r="AA363" s="12"/>
      <c r="AB363" s="12"/>
      <c r="AC363" s="12"/>
      <c r="AG363" s="12">
        <v>700</v>
      </c>
    </row>
    <row r="364" spans="1:36" x14ac:dyDescent="0.2">
      <c r="A364" s="11"/>
      <c r="B364" s="12" t="str">
        <f>'N207 50km'!A365</f>
        <v>HW16_A</v>
      </c>
      <c r="C364" s="12" t="str">
        <f>'N207 50km'!B365</f>
        <v>Henegouwerweg 16</v>
      </c>
      <c r="D364" s="12" t="str" cm="1">
        <f t="array" ref="D364:E364">_xlfn.TEXTSPLIT(C364," ")</f>
        <v>Henegouwerweg</v>
      </c>
      <c r="E364" s="12" t="str">
        <v>16</v>
      </c>
      <c r="F364" s="12"/>
      <c r="G364" s="12"/>
      <c r="H364" s="12" t="str">
        <f>VLOOKUP(C364,'ICT gegevens'!$A$6:$B$186,2,TRUE)</f>
        <v>2741KS</v>
      </c>
      <c r="I364" s="12" t="s">
        <v>29</v>
      </c>
      <c r="J364" s="12" t="str">
        <f>VLOOKUP(C364,'ICT gegevens'!$A$6:$F$186,6,TRUE)</f>
        <v>WDV01G2183</v>
      </c>
      <c r="K364" s="12" t="s">
        <v>30</v>
      </c>
      <c r="L364" s="11">
        <f>VLOOKUP(C364,'ICT gegevens'!$A$6:$G$186,7,TRUE)</f>
        <v>1930</v>
      </c>
      <c r="M364" s="12"/>
      <c r="N364" s="12" t="str">
        <f>VLOOKUP(C364,'ICT gegevens'!$A$6:$E$186,5,TRUE)</f>
        <v>Wonen</v>
      </c>
      <c r="Q364" s="11">
        <f>'N207 50km'!C365</f>
        <v>1.5</v>
      </c>
      <c r="R364" s="11">
        <f>IF('N207'!D365="--",6,'N207'!D365)</f>
        <v>61</v>
      </c>
      <c r="S364" s="11">
        <f t="shared" si="10"/>
        <v>61</v>
      </c>
      <c r="T364" s="11">
        <f t="shared" si="11"/>
        <v>2</v>
      </c>
      <c r="U364" s="11">
        <f>'overzicht alle wegen'!L366</f>
        <v>59</v>
      </c>
      <c r="V364" s="11"/>
      <c r="X364" s="12"/>
      <c r="Y364" s="12"/>
      <c r="Z364" s="12"/>
      <c r="AA364" s="12"/>
      <c r="AB364" s="12"/>
      <c r="AC364" s="12"/>
      <c r="AG364" s="12"/>
    </row>
    <row r="365" spans="1:36" s="64" customFormat="1" x14ac:dyDescent="0.2">
      <c r="A365" s="63">
        <v>161</v>
      </c>
      <c r="B365" s="62" t="str">
        <f>'N207 50km'!A366</f>
        <v>HW15_B</v>
      </c>
      <c r="C365" s="62" t="str">
        <f>'N207 50km'!B366</f>
        <v>Henegouwerweg 15</v>
      </c>
      <c r="D365" s="62" t="str" cm="1">
        <f t="array" ref="D365:E365">_xlfn.TEXTSPLIT(C365," ")</f>
        <v>Henegouwerweg</v>
      </c>
      <c r="E365" s="62" t="str">
        <v>15</v>
      </c>
      <c r="F365" s="62"/>
      <c r="G365" s="62"/>
      <c r="H365" s="62" t="str">
        <f>VLOOKUP(C365,'ICT gegevens'!$A$6:$B$186,2,TRUE)</f>
        <v>2741KR</v>
      </c>
      <c r="I365" s="62" t="s">
        <v>29</v>
      </c>
      <c r="J365" s="62" t="str">
        <f>VLOOKUP(C365,'ICT gegevens'!$A$6:$F$186,6,TRUE)</f>
        <v>WDV01G2417</v>
      </c>
      <c r="K365" s="62" t="s">
        <v>30</v>
      </c>
      <c r="L365" s="63">
        <f>VLOOKUP(C365,'ICT gegevens'!$A$6:$G$186,7,TRUE)</f>
        <v>1955</v>
      </c>
      <c r="M365" s="62"/>
      <c r="N365" s="62" t="str">
        <f>VLOOKUP(C365,'ICT gegevens'!$A$6:$E$186,5,TRUE)</f>
        <v>Wonen</v>
      </c>
      <c r="Q365" s="63">
        <f>'N207 50km'!C366</f>
        <v>4.5</v>
      </c>
      <c r="R365" s="63">
        <f>IF('N207'!D366="--",6,'N207'!D366)</f>
        <v>60.9</v>
      </c>
      <c r="S365" s="63">
        <f t="shared" si="10"/>
        <v>61</v>
      </c>
      <c r="T365" s="63">
        <f t="shared" si="11"/>
        <v>2</v>
      </c>
      <c r="U365" s="63">
        <f>'overzicht alle wegen'!L367</f>
        <v>59</v>
      </c>
      <c r="V365" s="63">
        <v>59</v>
      </c>
      <c r="X365" s="62">
        <v>1</v>
      </c>
      <c r="Y365" s="62"/>
      <c r="Z365" s="62"/>
      <c r="AA365" s="62"/>
      <c r="AB365" s="62"/>
      <c r="AC365" s="62"/>
      <c r="AG365" s="62">
        <v>0</v>
      </c>
      <c r="AH365" s="32"/>
      <c r="AI365" s="32"/>
      <c r="AJ365" s="32"/>
    </row>
    <row r="366" spans="1:36" s="64" customFormat="1" x14ac:dyDescent="0.2">
      <c r="A366" s="63"/>
      <c r="B366" s="62" t="str">
        <f>'N207 50km'!A367</f>
        <v>HW15_A</v>
      </c>
      <c r="C366" s="62" t="str">
        <f>'N207 50km'!B367</f>
        <v>Henegouwerweg 15</v>
      </c>
      <c r="D366" s="62" t="str" cm="1">
        <f t="array" ref="D366:E366">_xlfn.TEXTSPLIT(C366," ")</f>
        <v>Henegouwerweg</v>
      </c>
      <c r="E366" s="62" t="str">
        <v>15</v>
      </c>
      <c r="F366" s="62"/>
      <c r="G366" s="62"/>
      <c r="H366" s="62" t="str">
        <f>VLOOKUP(C366,'ICT gegevens'!$A$6:$B$186,2,TRUE)</f>
        <v>2741KR</v>
      </c>
      <c r="I366" s="62" t="s">
        <v>29</v>
      </c>
      <c r="J366" s="62" t="str">
        <f>VLOOKUP(C366,'ICT gegevens'!$A$6:$F$186,6,TRUE)</f>
        <v>WDV01G2417</v>
      </c>
      <c r="K366" s="62" t="s">
        <v>30</v>
      </c>
      <c r="L366" s="63">
        <f>VLOOKUP(C366,'ICT gegevens'!$A$6:$G$186,7,TRUE)</f>
        <v>1955</v>
      </c>
      <c r="M366" s="62"/>
      <c r="N366" s="62" t="str">
        <f>VLOOKUP(C366,'ICT gegevens'!$A$6:$E$186,5,TRUE)</f>
        <v>Wonen</v>
      </c>
      <c r="Q366" s="63">
        <f>'N207 50km'!C367</f>
        <v>1.5</v>
      </c>
      <c r="R366" s="63">
        <f>IF('N207'!D367="--",6,'N207'!D367)</f>
        <v>59.8</v>
      </c>
      <c r="S366" s="63">
        <f t="shared" si="10"/>
        <v>60</v>
      </c>
      <c r="T366" s="63">
        <f t="shared" si="11"/>
        <v>2</v>
      </c>
      <c r="U366" s="63">
        <f>'overzicht alle wegen'!L368</f>
        <v>58</v>
      </c>
      <c r="V366" s="63"/>
      <c r="X366" s="62"/>
      <c r="Y366" s="62"/>
      <c r="Z366" s="62"/>
      <c r="AA366" s="62"/>
      <c r="AB366" s="62"/>
      <c r="AC366" s="62"/>
      <c r="AG366" s="62"/>
      <c r="AH366" s="32"/>
      <c r="AI366" s="32"/>
      <c r="AJ366" s="32"/>
    </row>
    <row r="367" spans="1:36" x14ac:dyDescent="0.2">
      <c r="A367" s="31">
        <v>162</v>
      </c>
      <c r="B367" s="95" t="str">
        <f>'N207 50km'!A368</f>
        <v>HW14_B</v>
      </c>
      <c r="C367" s="95" t="str">
        <f>'N207 50km'!B368</f>
        <v>Henegouwerweg 14</v>
      </c>
      <c r="D367" s="95" t="str" cm="1">
        <f t="array" ref="D367:E367">_xlfn.TEXTSPLIT(C367," ")</f>
        <v>Henegouwerweg</v>
      </c>
      <c r="E367" s="95" t="str">
        <v>14</v>
      </c>
      <c r="F367" s="95"/>
      <c r="G367" s="95"/>
      <c r="H367" s="95" t="str">
        <f>VLOOKUP(C367,'ICT gegevens'!$A$6:$B$186,2,TRUE)</f>
        <v>2741KR</v>
      </c>
      <c r="I367" s="95" t="s">
        <v>29</v>
      </c>
      <c r="J367" s="95" t="str">
        <f>VLOOKUP(C367,'ICT gegevens'!$A$6:$F$186,6,TRUE)</f>
        <v>WDV01G2416</v>
      </c>
      <c r="K367" s="95" t="s">
        <v>30</v>
      </c>
      <c r="L367" s="31">
        <f>VLOOKUP(C367,'ICT gegevens'!$A$6:$G$186,7,TRUE)</f>
        <v>1955</v>
      </c>
      <c r="M367" s="95"/>
      <c r="N367" s="95" t="str">
        <f>VLOOKUP(C367,'ICT gegevens'!$A$6:$E$186,5,TRUE)</f>
        <v>Wonen</v>
      </c>
      <c r="Q367" s="31">
        <f>'N207 50km'!C368</f>
        <v>4.5</v>
      </c>
      <c r="R367" s="31">
        <f>IF('N207'!D368="--",6,'N207'!D368)</f>
        <v>60.8</v>
      </c>
      <c r="S367" s="31">
        <f t="shared" si="10"/>
        <v>61</v>
      </c>
      <c r="T367" s="31">
        <f t="shared" si="11"/>
        <v>2</v>
      </c>
      <c r="U367" s="31">
        <f>'overzicht alle wegen'!L369</f>
        <v>59</v>
      </c>
      <c r="V367" s="31">
        <v>59</v>
      </c>
      <c r="X367" s="95">
        <v>1</v>
      </c>
      <c r="Y367" s="95"/>
      <c r="Z367" s="95"/>
      <c r="AA367" s="95"/>
      <c r="AB367" s="95"/>
      <c r="AC367" s="95"/>
      <c r="AD367" s="95"/>
      <c r="AG367" s="95">
        <v>0</v>
      </c>
    </row>
    <row r="368" spans="1:36" x14ac:dyDescent="0.2">
      <c r="A368" s="31"/>
      <c r="B368" s="95" t="str">
        <f>'N207 50km'!A369</f>
        <v>HW14_A</v>
      </c>
      <c r="C368" s="95" t="str">
        <f>'N207 50km'!B369</f>
        <v>Henegouwerweg 14</v>
      </c>
      <c r="D368" s="95" t="str" cm="1">
        <f t="array" ref="D368:E368">_xlfn.TEXTSPLIT(C368," ")</f>
        <v>Henegouwerweg</v>
      </c>
      <c r="E368" s="95" t="str">
        <v>14</v>
      </c>
      <c r="F368" s="95"/>
      <c r="G368" s="95"/>
      <c r="H368" s="95" t="str">
        <f>VLOOKUP(C368,'ICT gegevens'!$A$6:$B$186,2,TRUE)</f>
        <v>2741KR</v>
      </c>
      <c r="I368" s="95" t="s">
        <v>29</v>
      </c>
      <c r="J368" s="95" t="str">
        <f>VLOOKUP(C368,'ICT gegevens'!$A$6:$F$186,6,TRUE)</f>
        <v>WDV01G2416</v>
      </c>
      <c r="K368" s="95" t="s">
        <v>30</v>
      </c>
      <c r="L368" s="31">
        <f>VLOOKUP(C368,'ICT gegevens'!$A$6:$G$186,7,TRUE)</f>
        <v>1955</v>
      </c>
      <c r="M368" s="95"/>
      <c r="N368" s="95" t="str">
        <f>VLOOKUP(C368,'ICT gegevens'!$A$6:$E$186,5,TRUE)</f>
        <v>Wonen</v>
      </c>
      <c r="Q368" s="31">
        <f>'N207 50km'!C369</f>
        <v>1.5</v>
      </c>
      <c r="R368" s="31">
        <f>IF('N207'!D369="--",6,'N207'!D369)</f>
        <v>59.6</v>
      </c>
      <c r="S368" s="31">
        <f t="shared" si="10"/>
        <v>60</v>
      </c>
      <c r="T368" s="31">
        <f t="shared" si="11"/>
        <v>2</v>
      </c>
      <c r="U368" s="31">
        <f>'overzicht alle wegen'!L370</f>
        <v>58</v>
      </c>
      <c r="V368" s="31"/>
      <c r="X368" s="95"/>
      <c r="Y368" s="95"/>
      <c r="Z368" s="95"/>
      <c r="AA368" s="95"/>
      <c r="AB368" s="95"/>
      <c r="AC368" s="95"/>
      <c r="AD368" s="95"/>
      <c r="AE368" s="12"/>
      <c r="AG368" s="95"/>
    </row>
    <row r="369" spans="1:36" s="64" customFormat="1" x14ac:dyDescent="0.2">
      <c r="A369" s="63">
        <v>163</v>
      </c>
      <c r="B369" s="62" t="str">
        <f>'N207 50km'!A370</f>
        <v>HW13_B</v>
      </c>
      <c r="C369" s="62" t="str">
        <f>'N207 50km'!B370</f>
        <v>Henegouwerweg 13</v>
      </c>
      <c r="D369" s="62" t="str" cm="1">
        <f t="array" ref="D369:E369">_xlfn.TEXTSPLIT(C369," ")</f>
        <v>Henegouwerweg</v>
      </c>
      <c r="E369" s="62" t="str">
        <v>13</v>
      </c>
      <c r="F369" s="62"/>
      <c r="G369" s="62"/>
      <c r="H369" s="62" t="str">
        <f>VLOOKUP(C369,'ICT gegevens'!$A$6:$B$186,2,TRUE)</f>
        <v>2741KR</v>
      </c>
      <c r="I369" s="62" t="s">
        <v>29</v>
      </c>
      <c r="J369" s="62" t="str">
        <f>VLOOKUP(C369,'ICT gegevens'!$A$6:$F$186,6,TRUE)</f>
        <v>WDV01G2415</v>
      </c>
      <c r="K369" s="62" t="s">
        <v>30</v>
      </c>
      <c r="L369" s="63">
        <f>VLOOKUP(C369,'ICT gegevens'!$A$6:$G$186,7,TRUE)</f>
        <v>1955</v>
      </c>
      <c r="M369" s="62"/>
      <c r="N369" s="62" t="str">
        <f>VLOOKUP(C369,'ICT gegevens'!$A$6:$E$186,5,TRUE)</f>
        <v>Wonen</v>
      </c>
      <c r="Q369" s="63">
        <f>'N207 50km'!C370</f>
        <v>4.5</v>
      </c>
      <c r="R369" s="63">
        <f>IF('N207'!D370="--",6,'N207'!D370)</f>
        <v>60.6</v>
      </c>
      <c r="S369" s="63">
        <f t="shared" si="10"/>
        <v>61</v>
      </c>
      <c r="T369" s="63">
        <f t="shared" si="11"/>
        <v>3</v>
      </c>
      <c r="U369" s="63">
        <f>'overzicht alle wegen'!L371</f>
        <v>58</v>
      </c>
      <c r="V369" s="63">
        <v>58</v>
      </c>
      <c r="X369" s="62">
        <v>1</v>
      </c>
      <c r="Y369" s="62"/>
      <c r="Z369" s="62"/>
      <c r="AA369" s="62"/>
      <c r="AB369" s="62"/>
      <c r="AC369" s="62"/>
      <c r="AD369" s="62"/>
      <c r="AG369" s="62">
        <v>0</v>
      </c>
      <c r="AH369" s="32"/>
      <c r="AI369" s="32"/>
      <c r="AJ369" s="32"/>
    </row>
    <row r="370" spans="1:36" s="64" customFormat="1" x14ac:dyDescent="0.2">
      <c r="A370" s="63"/>
      <c r="B370" s="62" t="str">
        <f>'N207 50km'!A371</f>
        <v>HW13_A</v>
      </c>
      <c r="C370" s="62" t="str">
        <f>'N207 50km'!B371</f>
        <v>Henegouwerweg 13</v>
      </c>
      <c r="D370" s="62" t="str" cm="1">
        <f t="array" ref="D370:E370">_xlfn.TEXTSPLIT(C370," ")</f>
        <v>Henegouwerweg</v>
      </c>
      <c r="E370" s="62" t="str">
        <v>13</v>
      </c>
      <c r="F370" s="62"/>
      <c r="G370" s="62"/>
      <c r="H370" s="62" t="str">
        <f>VLOOKUP(C370,'ICT gegevens'!$A$6:$B$186,2,TRUE)</f>
        <v>2741KR</v>
      </c>
      <c r="I370" s="62" t="s">
        <v>29</v>
      </c>
      <c r="J370" s="62" t="str">
        <f>VLOOKUP(C370,'ICT gegevens'!$A$6:$F$186,6,TRUE)</f>
        <v>WDV01G2415</v>
      </c>
      <c r="K370" s="62" t="s">
        <v>30</v>
      </c>
      <c r="L370" s="63">
        <f>VLOOKUP(C370,'ICT gegevens'!$A$6:$G$186,7,TRUE)</f>
        <v>1955</v>
      </c>
      <c r="M370" s="62"/>
      <c r="N370" s="62" t="str">
        <f>VLOOKUP(C370,'ICT gegevens'!$A$6:$E$186,5,TRUE)</f>
        <v>Wonen</v>
      </c>
      <c r="Q370" s="63">
        <f>'N207 50km'!C371</f>
        <v>1.5</v>
      </c>
      <c r="R370" s="63">
        <f>IF('N207'!D371="--",6,'N207'!D371)</f>
        <v>59.5</v>
      </c>
      <c r="S370" s="63">
        <f t="shared" si="10"/>
        <v>60</v>
      </c>
      <c r="T370" s="63">
        <f t="shared" si="11"/>
        <v>3</v>
      </c>
      <c r="U370" s="63">
        <f>'overzicht alle wegen'!L372</f>
        <v>57</v>
      </c>
      <c r="V370" s="63"/>
      <c r="X370" s="62"/>
      <c r="Y370" s="62"/>
      <c r="Z370" s="62"/>
      <c r="AA370" s="62"/>
      <c r="AB370" s="62"/>
      <c r="AC370" s="62"/>
      <c r="AD370" s="62"/>
      <c r="AG370" s="62"/>
      <c r="AH370" s="32"/>
      <c r="AI370" s="32"/>
      <c r="AJ370" s="32"/>
    </row>
    <row r="371" spans="1:36" x14ac:dyDescent="0.2">
      <c r="A371" s="31">
        <v>164</v>
      </c>
      <c r="B371" s="95" t="str">
        <f>'N207 50km'!A372</f>
        <v>HW12_B</v>
      </c>
      <c r="C371" s="95" t="str">
        <f>'N207 50km'!B372</f>
        <v>Henegouwerweg 12</v>
      </c>
      <c r="D371" s="95" t="str" cm="1">
        <f t="array" ref="D371:E371">_xlfn.TEXTSPLIT(C371," ")</f>
        <v>Henegouwerweg</v>
      </c>
      <c r="E371" s="95" t="str">
        <v>12</v>
      </c>
      <c r="F371" s="95"/>
      <c r="G371" s="95"/>
      <c r="H371" s="95" t="str">
        <f>VLOOKUP(C371,'ICT gegevens'!$A$6:$B$186,2,TRUE)</f>
        <v>2741KR</v>
      </c>
      <c r="I371" s="95" t="s">
        <v>29</v>
      </c>
      <c r="J371" s="95" t="str">
        <f>VLOOKUP(C371,'ICT gegevens'!$A$6:$F$186,6,TRUE)</f>
        <v>WDV01G2451</v>
      </c>
      <c r="K371" s="95" t="s">
        <v>30</v>
      </c>
      <c r="L371" s="31">
        <f>VLOOKUP(C371,'ICT gegevens'!$A$6:$G$186,7,TRUE)</f>
        <v>1955</v>
      </c>
      <c r="M371" s="95"/>
      <c r="N371" s="95" t="str">
        <f>VLOOKUP(C371,'ICT gegevens'!$A$6:$E$186,5,TRUE)</f>
        <v>Wonen</v>
      </c>
      <c r="Q371" s="31">
        <f>'N207 50km'!C372</f>
        <v>4.5</v>
      </c>
      <c r="R371" s="31">
        <f>IF('N207'!D372="--",6,'N207'!D372)</f>
        <v>60.5</v>
      </c>
      <c r="S371" s="31">
        <f t="shared" si="10"/>
        <v>60</v>
      </c>
      <c r="T371" s="31">
        <f t="shared" si="11"/>
        <v>2</v>
      </c>
      <c r="U371" s="31">
        <f>'overzicht alle wegen'!L373</f>
        <v>58</v>
      </c>
      <c r="V371" s="31">
        <v>58</v>
      </c>
      <c r="X371" s="95">
        <v>1</v>
      </c>
      <c r="Y371" s="95"/>
      <c r="Z371" s="95"/>
      <c r="AA371" s="95"/>
      <c r="AB371" s="95"/>
      <c r="AC371" s="95"/>
      <c r="AD371" s="95"/>
      <c r="AG371" s="95">
        <v>0</v>
      </c>
    </row>
    <row r="372" spans="1:36" x14ac:dyDescent="0.2">
      <c r="A372" s="31"/>
      <c r="B372" s="95" t="str">
        <f>'N207 50km'!A373</f>
        <v>HW12_A</v>
      </c>
      <c r="C372" s="95" t="str">
        <f>'N207 50km'!B373</f>
        <v>Henegouwerweg 12</v>
      </c>
      <c r="D372" s="95" t="str" cm="1">
        <f t="array" ref="D372:E372">_xlfn.TEXTSPLIT(C372," ")</f>
        <v>Henegouwerweg</v>
      </c>
      <c r="E372" s="95" t="str">
        <v>12</v>
      </c>
      <c r="F372" s="95"/>
      <c r="G372" s="95"/>
      <c r="H372" s="95" t="str">
        <f>VLOOKUP(C372,'ICT gegevens'!$A$6:$B$186,2,TRUE)</f>
        <v>2741KR</v>
      </c>
      <c r="I372" s="95" t="s">
        <v>29</v>
      </c>
      <c r="J372" s="95" t="str">
        <f>VLOOKUP(C372,'ICT gegevens'!$A$6:$F$186,6,TRUE)</f>
        <v>WDV01G2451</v>
      </c>
      <c r="K372" s="95" t="s">
        <v>30</v>
      </c>
      <c r="L372" s="31">
        <f>VLOOKUP(C372,'ICT gegevens'!$A$6:$G$186,7,TRUE)</f>
        <v>1955</v>
      </c>
      <c r="M372" s="95"/>
      <c r="N372" s="95" t="str">
        <f>VLOOKUP(C372,'ICT gegevens'!$A$6:$E$186,5,TRUE)</f>
        <v>Wonen</v>
      </c>
      <c r="Q372" s="31">
        <f>'N207 50km'!C373</f>
        <v>1.5</v>
      </c>
      <c r="R372" s="31">
        <f>IF('N207'!D373="--",6,'N207'!D373)</f>
        <v>59.3</v>
      </c>
      <c r="S372" s="31">
        <f t="shared" si="10"/>
        <v>59</v>
      </c>
      <c r="T372" s="31">
        <f t="shared" si="11"/>
        <v>2</v>
      </c>
      <c r="U372" s="31">
        <f>'overzicht alle wegen'!L374</f>
        <v>57</v>
      </c>
      <c r="V372" s="31"/>
      <c r="X372" s="95"/>
      <c r="Y372" s="95"/>
      <c r="Z372" s="95"/>
      <c r="AA372" s="95"/>
      <c r="AB372" s="95"/>
      <c r="AC372" s="95"/>
      <c r="AD372" s="95"/>
      <c r="AG372" s="95"/>
    </row>
    <row r="373" spans="1:36" s="64" customFormat="1" x14ac:dyDescent="0.2">
      <c r="A373" s="63">
        <v>165</v>
      </c>
      <c r="B373" s="62" t="str">
        <f>'N207 50km'!A374</f>
        <v>HW110_B</v>
      </c>
      <c r="C373" s="62" t="str">
        <f>'N207 50km'!B374</f>
        <v>Henegouwerweg 110</v>
      </c>
      <c r="D373" s="62" t="str" cm="1">
        <f t="array" ref="D373:E373">_xlfn.TEXTSPLIT(C373," ")</f>
        <v>Henegouwerweg</v>
      </c>
      <c r="E373" s="62" t="str">
        <v>110</v>
      </c>
      <c r="F373" s="62"/>
      <c r="G373" s="62"/>
      <c r="H373" s="62" t="str">
        <f>VLOOKUP(C373,'ICT gegevens'!$A$6:$B$186,2,TRUE)</f>
        <v>2741JZ</v>
      </c>
      <c r="I373" s="62" t="s">
        <v>29</v>
      </c>
      <c r="J373" s="62" t="str">
        <f>VLOOKUP(C373,'ICT gegevens'!$A$6:$F$186,6,TRUE)</f>
        <v>WDV01G2335</v>
      </c>
      <c r="K373" s="62" t="s">
        <v>30</v>
      </c>
      <c r="L373" s="63">
        <f>VLOOKUP(C373,'ICT gegevens'!$A$6:$G$186,7,TRUE)</f>
        <v>1906</v>
      </c>
      <c r="M373" s="62"/>
      <c r="N373" s="62" t="str">
        <f>VLOOKUP(C373,'ICT gegevens'!$A$6:$E$186,5,TRUE)</f>
        <v>Wonen</v>
      </c>
      <c r="Q373" s="63">
        <f>'N207 50km'!C374</f>
        <v>4.5</v>
      </c>
      <c r="R373" s="63">
        <f>IF('N207'!D374="--",6,'N207'!D374)</f>
        <v>65.7</v>
      </c>
      <c r="S373" s="63">
        <f t="shared" si="10"/>
        <v>66</v>
      </c>
      <c r="T373" s="63">
        <f t="shared" si="11"/>
        <v>2</v>
      </c>
      <c r="U373" s="63">
        <f>'overzicht alle wegen'!L375</f>
        <v>64</v>
      </c>
      <c r="V373" s="63">
        <v>64</v>
      </c>
      <c r="X373" s="62">
        <v>1</v>
      </c>
      <c r="Y373" s="62"/>
      <c r="Z373" s="62"/>
      <c r="AA373" s="62"/>
      <c r="AB373" s="62"/>
      <c r="AC373" s="62"/>
      <c r="AD373" s="95"/>
      <c r="AG373" s="62">
        <v>4600</v>
      </c>
      <c r="AH373" s="32"/>
      <c r="AI373" s="32"/>
      <c r="AJ373" s="32"/>
    </row>
    <row r="374" spans="1:36" s="64" customFormat="1" x14ac:dyDescent="0.2">
      <c r="A374" s="63"/>
      <c r="B374" s="62" t="str">
        <f>'N207 50km'!A375</f>
        <v>HW110_A</v>
      </c>
      <c r="C374" s="62" t="str">
        <f>'N207 50km'!B375</f>
        <v>Henegouwerweg 110</v>
      </c>
      <c r="D374" s="62" t="str" cm="1">
        <f t="array" ref="D374:E374">_xlfn.TEXTSPLIT(C374," ")</f>
        <v>Henegouwerweg</v>
      </c>
      <c r="E374" s="62" t="str">
        <v>110</v>
      </c>
      <c r="F374" s="62"/>
      <c r="G374" s="62"/>
      <c r="H374" s="62" t="str">
        <f>VLOOKUP(C374,'ICT gegevens'!$A$6:$B$186,2,TRUE)</f>
        <v>2741JZ</v>
      </c>
      <c r="I374" s="62" t="s">
        <v>29</v>
      </c>
      <c r="J374" s="62" t="str">
        <f>VLOOKUP(C374,'ICT gegevens'!$A$6:$F$186,6,TRUE)</f>
        <v>WDV01G2335</v>
      </c>
      <c r="K374" s="62" t="s">
        <v>30</v>
      </c>
      <c r="L374" s="63">
        <f>VLOOKUP(C374,'ICT gegevens'!$A$6:$G$186,7,TRUE)</f>
        <v>1906</v>
      </c>
      <c r="M374" s="62"/>
      <c r="N374" s="62" t="str">
        <f>VLOOKUP(C374,'ICT gegevens'!$A$6:$E$186,5,TRUE)</f>
        <v>Wonen</v>
      </c>
      <c r="Q374" s="63">
        <f>'N207 50km'!C375</f>
        <v>1.5</v>
      </c>
      <c r="R374" s="63">
        <f>IF('N207'!D375="--",6,'N207'!D375)</f>
        <v>65.5</v>
      </c>
      <c r="S374" s="63">
        <f t="shared" si="10"/>
        <v>66</v>
      </c>
      <c r="T374" s="63">
        <f t="shared" si="11"/>
        <v>2</v>
      </c>
      <c r="U374" s="63">
        <f>'overzicht alle wegen'!L376</f>
        <v>64</v>
      </c>
      <c r="V374" s="63"/>
      <c r="X374" s="62"/>
      <c r="Y374" s="62"/>
      <c r="Z374" s="62"/>
      <c r="AA374" s="62"/>
      <c r="AB374" s="62"/>
      <c r="AC374" s="62"/>
      <c r="AD374" s="95"/>
      <c r="AG374" s="62"/>
      <c r="AH374" s="32"/>
      <c r="AI374" s="32"/>
      <c r="AJ374" s="32"/>
    </row>
    <row r="375" spans="1:36" x14ac:dyDescent="0.2">
      <c r="A375" s="69">
        <v>166</v>
      </c>
      <c r="B375" s="70" t="str">
        <f>'N207 50km'!A376</f>
        <v>HW108_B</v>
      </c>
      <c r="C375" s="70" t="str">
        <f>'N207 50km'!B376</f>
        <v>Henegouwerweg 108</v>
      </c>
      <c r="D375" s="70" t="str" cm="1">
        <f t="array" ref="D375:E375">_xlfn.TEXTSPLIT(C375," ")</f>
        <v>Henegouwerweg</v>
      </c>
      <c r="E375" s="70" t="str">
        <v>108</v>
      </c>
      <c r="F375" s="70"/>
      <c r="G375" s="70"/>
      <c r="H375" s="70" t="str">
        <f>VLOOKUP(C375,'ICT gegevens'!$A$6:$B$186,2,TRUE)</f>
        <v>2741JZ</v>
      </c>
      <c r="I375" s="70" t="s">
        <v>29</v>
      </c>
      <c r="J375" s="70" t="str">
        <f>VLOOKUP(C375,'ICT gegevens'!$A$6:$F$186,6,TRUE)</f>
        <v>WDV01G2334</v>
      </c>
      <c r="K375" s="70" t="s">
        <v>30</v>
      </c>
      <c r="L375" s="69">
        <f>VLOOKUP(C375,'ICT gegevens'!$A$6:$G$186,7,TRUE)</f>
        <v>1999</v>
      </c>
      <c r="M375" s="70" t="s">
        <v>35</v>
      </c>
      <c r="N375" s="92" t="str">
        <f>VLOOKUP(C375,'ICT gegevens'!$A$6:$E$186,5,TRUE)</f>
        <v>kantoorfunctie</v>
      </c>
      <c r="Q375" s="69">
        <f>'N207 50km'!C376</f>
        <v>4.5</v>
      </c>
      <c r="R375" s="69">
        <f>IF('N207'!D376="--",6,'N207'!D376)</f>
        <v>57.2</v>
      </c>
      <c r="S375" s="69">
        <f t="shared" si="10"/>
        <v>57</v>
      </c>
      <c r="T375" s="69">
        <f t="shared" si="11"/>
        <v>4</v>
      </c>
      <c r="U375" s="69">
        <f>'overzicht alle wegen'!L377</f>
        <v>53</v>
      </c>
      <c r="V375" s="69"/>
      <c r="X375" s="70"/>
      <c r="Y375" s="70"/>
      <c r="Z375" s="70"/>
      <c r="AA375" s="70"/>
      <c r="AB375" s="70">
        <v>1</v>
      </c>
      <c r="AC375" s="70"/>
      <c r="AG375" s="70">
        <v>0</v>
      </c>
    </row>
    <row r="376" spans="1:36" x14ac:dyDescent="0.2">
      <c r="A376" s="69"/>
      <c r="B376" s="70" t="str">
        <f>'N207 50km'!A377</f>
        <v>HW108_A</v>
      </c>
      <c r="C376" s="70" t="str">
        <f>'N207 50km'!B377</f>
        <v>Henegouwerweg 108</v>
      </c>
      <c r="D376" s="70" t="str" cm="1">
        <f t="array" ref="D376:E376">_xlfn.TEXTSPLIT(C376," ")</f>
        <v>Henegouwerweg</v>
      </c>
      <c r="E376" s="70" t="str">
        <v>108</v>
      </c>
      <c r="F376" s="70"/>
      <c r="G376" s="70"/>
      <c r="H376" s="70" t="str">
        <f>VLOOKUP(C376,'ICT gegevens'!$A$6:$B$186,2,TRUE)</f>
        <v>2741JZ</v>
      </c>
      <c r="I376" s="70" t="s">
        <v>29</v>
      </c>
      <c r="J376" s="70" t="str">
        <f>VLOOKUP(C376,'ICT gegevens'!$A$6:$F$186,6,TRUE)</f>
        <v>WDV01G2334</v>
      </c>
      <c r="K376" s="70" t="s">
        <v>30</v>
      </c>
      <c r="L376" s="69">
        <f>VLOOKUP(C376,'ICT gegevens'!$A$6:$G$186,7,TRUE)</f>
        <v>1999</v>
      </c>
      <c r="M376" s="70"/>
      <c r="N376" s="92" t="str">
        <f>VLOOKUP(C376,'ICT gegevens'!$A$6:$E$186,5,TRUE)</f>
        <v>kantoorfunctie</v>
      </c>
      <c r="Q376" s="69">
        <f>'N207 50km'!C377</f>
        <v>1.5</v>
      </c>
      <c r="R376" s="69">
        <f>IF('N207'!D377="--",6,'N207'!D377)</f>
        <v>55.3</v>
      </c>
      <c r="S376" s="69">
        <f t="shared" si="10"/>
        <v>55</v>
      </c>
      <c r="T376" s="69">
        <f t="shared" si="11"/>
        <v>2</v>
      </c>
      <c r="U376" s="69">
        <f>'overzicht alle wegen'!L378</f>
        <v>53</v>
      </c>
      <c r="V376" s="69"/>
      <c r="X376" s="70"/>
      <c r="Y376" s="70"/>
      <c r="Z376" s="70"/>
      <c r="AA376" s="70"/>
      <c r="AB376" s="70"/>
      <c r="AC376" s="70"/>
      <c r="AG376" s="70"/>
    </row>
    <row r="377" spans="1:36" s="32" customFormat="1" x14ac:dyDescent="0.2">
      <c r="A377" s="31">
        <v>167</v>
      </c>
      <c r="B377" s="95" t="str">
        <f>'N207 50km'!A378</f>
        <v>HW105A_A</v>
      </c>
      <c r="C377" s="95" t="str">
        <f>'N207 50km'!B378</f>
        <v>Henegouwerweg 105A</v>
      </c>
      <c r="D377" s="95" t="str" cm="1">
        <f t="array" ref="D377:E377">_xlfn.TEXTSPLIT(C377," ")</f>
        <v>Henegouwerweg</v>
      </c>
      <c r="E377" s="95" t="str">
        <v>105A</v>
      </c>
      <c r="F377" s="95"/>
      <c r="G377" s="95"/>
      <c r="H377" s="95" t="str">
        <f>VLOOKUP(C377,'ICT gegevens'!$A$6:$B$186,2,TRUE)</f>
        <v>2741JZ</v>
      </c>
      <c r="I377" s="95" t="s">
        <v>29</v>
      </c>
      <c r="J377" s="95" t="str">
        <f>VLOOKUP(C377,'ICT gegevens'!$A$6:$F$186,6,TRUE)</f>
        <v>WDV01G3044</v>
      </c>
      <c r="K377" s="95" t="s">
        <v>30</v>
      </c>
      <c r="L377" s="31">
        <f>VLOOKUP(C377,'ICT gegevens'!$A$6:$G$186,7,TRUE)</f>
        <v>1968</v>
      </c>
      <c r="M377" s="95"/>
      <c r="N377" s="95" t="str">
        <f>VLOOKUP(C377,'ICT gegevens'!$A$6:$E$186,5,TRUE)</f>
        <v>Wonen</v>
      </c>
      <c r="Q377" s="31">
        <f>'N207 50km'!C378</f>
        <v>1.5</v>
      </c>
      <c r="R377" s="31">
        <f>IF('N207'!D378="--",6,'N207'!D378)</f>
        <v>60.5</v>
      </c>
      <c r="S377" s="31">
        <f t="shared" si="10"/>
        <v>60</v>
      </c>
      <c r="T377" s="31">
        <f t="shared" si="11"/>
        <v>2</v>
      </c>
      <c r="U377" s="31">
        <f>'overzicht alle wegen'!L379</f>
        <v>58</v>
      </c>
      <c r="V377" s="31">
        <v>58</v>
      </c>
      <c r="X377" s="95">
        <v>1</v>
      </c>
      <c r="Y377" s="95"/>
      <c r="Z377" s="95"/>
      <c r="AA377" s="95"/>
      <c r="AB377" s="95"/>
      <c r="AC377" s="95"/>
      <c r="AG377" s="95">
        <v>0</v>
      </c>
    </row>
    <row r="378" spans="1:36" s="64" customFormat="1" x14ac:dyDescent="0.2">
      <c r="A378" s="63">
        <v>168</v>
      </c>
      <c r="B378" s="62" t="str">
        <f>'N207 50km'!A379</f>
        <v>HW104_B</v>
      </c>
      <c r="C378" s="62" t="str">
        <f>'N207 50km'!B379</f>
        <v>Henegouwerweg 104</v>
      </c>
      <c r="D378" s="62" t="str" cm="1">
        <f t="array" ref="D378:E378">_xlfn.TEXTSPLIT(C378," ")</f>
        <v>Henegouwerweg</v>
      </c>
      <c r="E378" s="62" t="str">
        <v>104</v>
      </c>
      <c r="F378" s="62"/>
      <c r="G378" s="62"/>
      <c r="H378" s="62" t="str">
        <f>VLOOKUP(C378,'ICT gegevens'!$A$6:$B$186,2,TRUE)</f>
        <v>2741JZ</v>
      </c>
      <c r="I378" s="62" t="s">
        <v>29</v>
      </c>
      <c r="J378" s="62" t="str">
        <f>VLOOKUP(C378,'ICT gegevens'!$A$6:$F$186,6,TRUE)</f>
        <v>WDV01G3075</v>
      </c>
      <c r="K378" s="62" t="s">
        <v>30</v>
      </c>
      <c r="L378" s="63">
        <f>VLOOKUP(C378,'ICT gegevens'!$A$6:$G$186,7,TRUE)</f>
        <v>1928</v>
      </c>
      <c r="M378" s="62"/>
      <c r="N378" s="62" t="str">
        <f>VLOOKUP(C378,'ICT gegevens'!$A$6:$E$186,5,TRUE)</f>
        <v>Wonen</v>
      </c>
      <c r="Q378" s="63">
        <f>'N207 50km'!C379</f>
        <v>4.5</v>
      </c>
      <c r="R378" s="63">
        <f>IF('N207'!D379="--",6,'N207'!D379)</f>
        <v>62</v>
      </c>
      <c r="S378" s="63">
        <f t="shared" si="10"/>
        <v>62</v>
      </c>
      <c r="T378" s="63">
        <f t="shared" si="11"/>
        <v>2</v>
      </c>
      <c r="U378" s="63">
        <f>'overzicht alle wegen'!L380</f>
        <v>60</v>
      </c>
      <c r="V378" s="63">
        <v>60</v>
      </c>
      <c r="X378" s="62">
        <v>1</v>
      </c>
      <c r="Y378" s="62"/>
      <c r="Z378" s="62"/>
      <c r="AA378" s="62"/>
      <c r="AB378" s="62"/>
      <c r="AC378" s="62"/>
      <c r="AG378" s="62">
        <v>700</v>
      </c>
      <c r="AH378" s="32"/>
      <c r="AI378" s="32"/>
      <c r="AJ378" s="32"/>
    </row>
    <row r="379" spans="1:36" s="64" customFormat="1" x14ac:dyDescent="0.2">
      <c r="A379" s="63"/>
      <c r="B379" s="62" t="str">
        <f>'N207 50km'!A380</f>
        <v>HW104_A</v>
      </c>
      <c r="C379" s="62" t="str">
        <f>'N207 50km'!B380</f>
        <v>Henegouwerweg 104</v>
      </c>
      <c r="D379" s="62" t="str" cm="1">
        <f t="array" ref="D379:E379">_xlfn.TEXTSPLIT(C379," ")</f>
        <v>Henegouwerweg</v>
      </c>
      <c r="E379" s="62" t="str">
        <v>104</v>
      </c>
      <c r="F379" s="62"/>
      <c r="G379" s="62"/>
      <c r="H379" s="62" t="str">
        <f>VLOOKUP(C379,'ICT gegevens'!$A$6:$B$186,2,TRUE)</f>
        <v>2741JZ</v>
      </c>
      <c r="I379" s="62" t="s">
        <v>29</v>
      </c>
      <c r="J379" s="62" t="str">
        <f>VLOOKUP(C379,'ICT gegevens'!$A$6:$F$186,6,TRUE)</f>
        <v>WDV01G3075</v>
      </c>
      <c r="K379" s="62" t="s">
        <v>30</v>
      </c>
      <c r="L379" s="63">
        <f>VLOOKUP(C379,'ICT gegevens'!$A$6:$G$186,7,TRUE)</f>
        <v>1928</v>
      </c>
      <c r="M379" s="62"/>
      <c r="N379" s="62" t="str">
        <f>VLOOKUP(C379,'ICT gegevens'!$A$6:$E$186,5,TRUE)</f>
        <v>Wonen</v>
      </c>
      <c r="Q379" s="63">
        <f>'N207 50km'!C380</f>
        <v>1.5</v>
      </c>
      <c r="R379" s="63">
        <f>IF('N207'!D380="--",6,'N207'!D380)</f>
        <v>60.9</v>
      </c>
      <c r="S379" s="63">
        <f t="shared" si="10"/>
        <v>61</v>
      </c>
      <c r="T379" s="63">
        <f t="shared" si="11"/>
        <v>2</v>
      </c>
      <c r="U379" s="63">
        <f>'overzicht alle wegen'!L381</f>
        <v>59</v>
      </c>
      <c r="V379" s="63"/>
      <c r="X379" s="62"/>
      <c r="Y379" s="62"/>
      <c r="Z379" s="62"/>
      <c r="AA379" s="62"/>
      <c r="AB379" s="62"/>
      <c r="AC379" s="62"/>
      <c r="AG379" s="62"/>
      <c r="AH379" s="32"/>
      <c r="AI379" s="32"/>
      <c r="AJ379" s="32"/>
    </row>
    <row r="380" spans="1:36" s="32" customFormat="1" x14ac:dyDescent="0.2">
      <c r="A380" s="31">
        <v>169</v>
      </c>
      <c r="B380" s="95" t="str">
        <f>'N207 50km'!A381</f>
        <v>HE9_D</v>
      </c>
      <c r="C380" s="95" t="str">
        <f>'N207 50km'!B381</f>
        <v>Henegouwerweg 9</v>
      </c>
      <c r="D380" s="95" t="str" cm="1">
        <f t="array" ref="D380:E380">_xlfn.TEXTSPLIT(C380," ")</f>
        <v>Henegouwerweg</v>
      </c>
      <c r="E380" s="95" t="str">
        <v>9</v>
      </c>
      <c r="F380" s="95"/>
      <c r="G380" s="95"/>
      <c r="H380" s="95" t="str">
        <f>VLOOKUP(C380,'ICT gegevens'!$A$6:$B$186,2,TRUE)</f>
        <v>2741KR</v>
      </c>
      <c r="I380" s="95" t="s">
        <v>29</v>
      </c>
      <c r="J380" s="95" t="str">
        <f>VLOOKUP(C380,'ICT gegevens'!$A$6:$F$186,6,TRUE)</f>
        <v>WDV01G2932</v>
      </c>
      <c r="K380" s="95" t="s">
        <v>30</v>
      </c>
      <c r="L380" s="31">
        <f>VLOOKUP(C380,'ICT gegevens'!$A$6:$G$186,7,TRUE)</f>
        <v>1958</v>
      </c>
      <c r="M380" s="95"/>
      <c r="N380" s="95" t="str">
        <f>VLOOKUP(C380,'ICT gegevens'!$A$6:$E$186,5,TRUE)</f>
        <v>Wonen</v>
      </c>
      <c r="Q380" s="31">
        <f>'N207 50km'!C381</f>
        <v>10.5</v>
      </c>
      <c r="R380" s="31">
        <f>IF('N207'!D381="--",6,'N207'!D381)</f>
        <v>61.2</v>
      </c>
      <c r="S380" s="31">
        <f t="shared" si="10"/>
        <v>61</v>
      </c>
      <c r="T380" s="31">
        <f t="shared" si="11"/>
        <v>2</v>
      </c>
      <c r="U380" s="31">
        <f>'overzicht alle wegen'!L382</f>
        <v>59</v>
      </c>
      <c r="V380" s="31">
        <v>59</v>
      </c>
      <c r="X380" s="95">
        <v>1</v>
      </c>
      <c r="Y380" s="95"/>
      <c r="Z380" s="95"/>
      <c r="AA380" s="95"/>
      <c r="AB380" s="95"/>
      <c r="AC380" s="95"/>
      <c r="AE380" s="32" t="s">
        <v>49</v>
      </c>
      <c r="AG380" s="95">
        <v>0</v>
      </c>
    </row>
    <row r="381" spans="1:36" s="32" customFormat="1" x14ac:dyDescent="0.2">
      <c r="A381" s="31"/>
      <c r="B381" s="95" t="str">
        <f>'N207 50km'!A382</f>
        <v>HE9_C</v>
      </c>
      <c r="C381" s="95" t="str">
        <f>'N207 50km'!B382</f>
        <v>Henegouwerweg 9</v>
      </c>
      <c r="D381" s="95" t="str" cm="1">
        <f t="array" ref="D381:E381">_xlfn.TEXTSPLIT(C381," ")</f>
        <v>Henegouwerweg</v>
      </c>
      <c r="E381" s="95" t="str">
        <v>9</v>
      </c>
      <c r="F381" s="95"/>
      <c r="G381" s="95"/>
      <c r="H381" s="95" t="str">
        <f>VLOOKUP(C381,'ICT gegevens'!$A$6:$B$186,2,TRUE)</f>
        <v>2741KR</v>
      </c>
      <c r="I381" s="95" t="s">
        <v>29</v>
      </c>
      <c r="J381" s="95" t="str">
        <f>VLOOKUP(C381,'ICT gegevens'!$A$6:$F$186,6,TRUE)</f>
        <v>WDV01G2932</v>
      </c>
      <c r="K381" s="95" t="s">
        <v>30</v>
      </c>
      <c r="L381" s="31">
        <f>VLOOKUP(C381,'ICT gegevens'!$A$6:$G$186,7,TRUE)</f>
        <v>1958</v>
      </c>
      <c r="M381" s="95"/>
      <c r="N381" s="95" t="str">
        <f>VLOOKUP(C381,'ICT gegevens'!$A$6:$E$186,5,TRUE)</f>
        <v>Wonen</v>
      </c>
      <c r="Q381" s="31">
        <f>'N207 50km'!C382</f>
        <v>7.5</v>
      </c>
      <c r="R381" s="31">
        <f>IF('N207'!D382="--",6,'N207'!D382)</f>
        <v>61.3</v>
      </c>
      <c r="S381" s="31">
        <f t="shared" si="10"/>
        <v>61</v>
      </c>
      <c r="T381" s="31">
        <f t="shared" si="11"/>
        <v>2</v>
      </c>
      <c r="U381" s="31">
        <f>'overzicht alle wegen'!L383</f>
        <v>59</v>
      </c>
      <c r="V381" s="31"/>
      <c r="X381" s="95"/>
      <c r="Y381" s="95"/>
      <c r="Z381" s="95"/>
      <c r="AA381" s="95"/>
      <c r="AB381" s="95"/>
      <c r="AC381" s="95"/>
      <c r="AG381" s="95"/>
    </row>
    <row r="382" spans="1:36" s="32" customFormat="1" x14ac:dyDescent="0.2">
      <c r="A382" s="31"/>
      <c r="B382" s="95" t="str">
        <f>'N207 50km'!A383</f>
        <v>HE9_B</v>
      </c>
      <c r="C382" s="95" t="str">
        <f>'N207 50km'!B383</f>
        <v>Henegouwerweg 9</v>
      </c>
      <c r="D382" s="95" t="str" cm="1">
        <f t="array" ref="D382:E382">_xlfn.TEXTSPLIT(C382," ")</f>
        <v>Henegouwerweg</v>
      </c>
      <c r="E382" s="95" t="str">
        <v>9</v>
      </c>
      <c r="F382" s="95"/>
      <c r="G382" s="95"/>
      <c r="H382" s="95" t="str">
        <f>VLOOKUP(C382,'ICT gegevens'!$A$6:$B$186,2,TRUE)</f>
        <v>2741KR</v>
      </c>
      <c r="I382" s="95" t="s">
        <v>29</v>
      </c>
      <c r="J382" s="95" t="str">
        <f>VLOOKUP(C382,'ICT gegevens'!$A$6:$F$186,6,TRUE)</f>
        <v>WDV01G2932</v>
      </c>
      <c r="K382" s="95" t="s">
        <v>30</v>
      </c>
      <c r="L382" s="31">
        <f>VLOOKUP(C382,'ICT gegevens'!$A$6:$G$186,7,TRUE)</f>
        <v>1958</v>
      </c>
      <c r="M382" s="95"/>
      <c r="N382" s="95" t="str">
        <f>VLOOKUP(C382,'ICT gegevens'!$A$6:$E$186,5,TRUE)</f>
        <v>Wonen</v>
      </c>
      <c r="Q382" s="31">
        <f>'N207 50km'!C383</f>
        <v>4.5</v>
      </c>
      <c r="R382" s="31">
        <f>IF('N207'!D383="--",6,'N207'!D383)</f>
        <v>61.2</v>
      </c>
      <c r="S382" s="31">
        <f t="shared" si="10"/>
        <v>61</v>
      </c>
      <c r="T382" s="31">
        <f t="shared" si="11"/>
        <v>2</v>
      </c>
      <c r="U382" s="31">
        <f>'overzicht alle wegen'!L384</f>
        <v>59</v>
      </c>
      <c r="V382" s="31"/>
      <c r="X382" s="95"/>
      <c r="Y382" s="95"/>
      <c r="Z382" s="95"/>
      <c r="AA382" s="95"/>
      <c r="AB382" s="95"/>
      <c r="AC382" s="95"/>
      <c r="AG382" s="95"/>
    </row>
    <row r="383" spans="1:36" s="32" customFormat="1" x14ac:dyDescent="0.2">
      <c r="A383" s="31"/>
      <c r="B383" s="95" t="str">
        <f>'N207 50km'!A384</f>
        <v>HE9_A</v>
      </c>
      <c r="C383" s="95" t="str">
        <f>'N207 50km'!B384</f>
        <v>Henegouwerweg 9</v>
      </c>
      <c r="D383" s="95" t="str" cm="1">
        <f t="array" ref="D383:E383">_xlfn.TEXTSPLIT(C383," ")</f>
        <v>Henegouwerweg</v>
      </c>
      <c r="E383" s="95" t="str">
        <v>9</v>
      </c>
      <c r="F383" s="95"/>
      <c r="G383" s="95"/>
      <c r="H383" s="95" t="str">
        <f>VLOOKUP(C383,'ICT gegevens'!$A$6:$B$186,2,TRUE)</f>
        <v>2741KR</v>
      </c>
      <c r="I383" s="95" t="s">
        <v>29</v>
      </c>
      <c r="J383" s="95" t="str">
        <f>VLOOKUP(C383,'ICT gegevens'!$A$6:$F$186,6,TRUE)</f>
        <v>WDV01G2932</v>
      </c>
      <c r="K383" s="95" t="s">
        <v>30</v>
      </c>
      <c r="L383" s="31">
        <f>VLOOKUP(C383,'ICT gegevens'!$A$6:$G$186,7,TRUE)</f>
        <v>1958</v>
      </c>
      <c r="M383" s="95"/>
      <c r="N383" s="95" t="str">
        <f>VLOOKUP(C383,'ICT gegevens'!$A$6:$E$186,5,TRUE)</f>
        <v>Wonen</v>
      </c>
      <c r="Q383" s="31">
        <f>'N207 50km'!C384</f>
        <v>1.5</v>
      </c>
      <c r="R383" s="31">
        <f>IF('N207'!D384="--",6,'N207'!D384)</f>
        <v>60.2</v>
      </c>
      <c r="S383" s="31">
        <f t="shared" si="10"/>
        <v>60</v>
      </c>
      <c r="T383" s="31">
        <f t="shared" si="11"/>
        <v>2</v>
      </c>
      <c r="U383" s="31">
        <f>'overzicht alle wegen'!L385</f>
        <v>58</v>
      </c>
      <c r="V383" s="31"/>
      <c r="X383" s="95"/>
      <c r="Y383" s="95"/>
      <c r="Z383" s="95"/>
      <c r="AA383" s="95"/>
      <c r="AB383" s="95"/>
      <c r="AC383" s="95"/>
      <c r="AG383" s="95"/>
    </row>
    <row r="384" spans="1:36" s="64" customFormat="1" x14ac:dyDescent="0.2">
      <c r="A384" s="63">
        <v>170</v>
      </c>
      <c r="B384" s="62" t="str">
        <f>'N207 50km'!A385</f>
        <v>HE8_D</v>
      </c>
      <c r="C384" s="62" t="str">
        <f>'N207 50km'!B385</f>
        <v>Henegouwerweg 8</v>
      </c>
      <c r="D384" s="62" t="str" cm="1">
        <f t="array" ref="D384:E384">_xlfn.TEXTSPLIT(C384," ")</f>
        <v>Henegouwerweg</v>
      </c>
      <c r="E384" s="62" t="str">
        <v>8</v>
      </c>
      <c r="F384" s="62"/>
      <c r="G384" s="62"/>
      <c r="H384" s="62" t="str">
        <f>VLOOKUP(C384,'ICT gegevens'!$A$6:$B$186,2,TRUE)</f>
        <v>2741KR</v>
      </c>
      <c r="I384" s="62" t="s">
        <v>29</v>
      </c>
      <c r="J384" s="62" t="str">
        <f>VLOOKUP(C384,'ICT gegevens'!$A$6:$F$186,6,TRUE)</f>
        <v>WDV01G2931</v>
      </c>
      <c r="K384" s="62" t="s">
        <v>30</v>
      </c>
      <c r="L384" s="63">
        <f>VLOOKUP(C384,'ICT gegevens'!$A$6:$G$186,7,TRUE)</f>
        <v>1955</v>
      </c>
      <c r="M384" s="62"/>
      <c r="N384" s="62" t="str">
        <f>VLOOKUP(C384,'ICT gegevens'!$A$6:$E$186,5,TRUE)</f>
        <v>Wonen</v>
      </c>
      <c r="Q384" s="63">
        <f>'N207 50km'!C385</f>
        <v>10.5</v>
      </c>
      <c r="R384" s="63">
        <f>IF('N207'!D385="--",6,'N207'!D385)</f>
        <v>61.2</v>
      </c>
      <c r="S384" s="63">
        <f>IF(MOD(R384,1)=0.5,INT(R384)+MOD(INT(R384),2),ROUND(R384,0))</f>
        <v>61</v>
      </c>
      <c r="T384" s="63">
        <f>S384-U384</f>
        <v>2</v>
      </c>
      <c r="U384" s="63">
        <f>'overzicht alle wegen'!L386</f>
        <v>59</v>
      </c>
      <c r="V384" s="63">
        <v>59</v>
      </c>
      <c r="X384" s="62">
        <v>1</v>
      </c>
      <c r="Y384" s="62"/>
      <c r="Z384" s="62"/>
      <c r="AA384" s="62"/>
      <c r="AB384" s="62"/>
      <c r="AC384" s="62"/>
      <c r="AE384" s="64" t="s">
        <v>49</v>
      </c>
      <c r="AG384" s="62">
        <v>0</v>
      </c>
      <c r="AH384" s="32"/>
      <c r="AI384" s="32"/>
      <c r="AJ384" s="32"/>
    </row>
    <row r="385" spans="1:36" s="64" customFormat="1" x14ac:dyDescent="0.2">
      <c r="A385" s="63"/>
      <c r="B385" s="62" t="str">
        <f>'N207 50km'!A386</f>
        <v>HE8_C</v>
      </c>
      <c r="C385" s="62" t="str">
        <f>'N207 50km'!B386</f>
        <v>Henegouwerweg 8</v>
      </c>
      <c r="D385" s="62" t="str" cm="1">
        <f t="array" ref="D385:E385">_xlfn.TEXTSPLIT(C385," ")</f>
        <v>Henegouwerweg</v>
      </c>
      <c r="E385" s="62" t="str">
        <v>8</v>
      </c>
      <c r="F385" s="62"/>
      <c r="G385" s="62"/>
      <c r="H385" s="62" t="str">
        <f>VLOOKUP(C385,'ICT gegevens'!$A$6:$B$186,2,TRUE)</f>
        <v>2741KR</v>
      </c>
      <c r="I385" s="62" t="s">
        <v>29</v>
      </c>
      <c r="J385" s="62" t="str">
        <f>VLOOKUP(C385,'ICT gegevens'!$A$6:$F$186,6,TRUE)</f>
        <v>WDV01G2931</v>
      </c>
      <c r="K385" s="62" t="s">
        <v>30</v>
      </c>
      <c r="L385" s="63">
        <f>VLOOKUP(C385,'ICT gegevens'!$A$6:$G$186,7,TRUE)</f>
        <v>1955</v>
      </c>
      <c r="M385" s="62"/>
      <c r="N385" s="62" t="str">
        <f>VLOOKUP(C385,'ICT gegevens'!$A$6:$E$186,5,TRUE)</f>
        <v>Wonen</v>
      </c>
      <c r="Q385" s="63">
        <f>'N207 50km'!C386</f>
        <v>7.5</v>
      </c>
      <c r="R385" s="63">
        <f>IF('N207'!D386="--",6,'N207'!D386)</f>
        <v>61.3</v>
      </c>
      <c r="S385" s="63">
        <f t="shared" si="10"/>
        <v>61</v>
      </c>
      <c r="T385" s="63">
        <f t="shared" si="11"/>
        <v>2</v>
      </c>
      <c r="U385" s="63">
        <f>'overzicht alle wegen'!L387</f>
        <v>59</v>
      </c>
      <c r="V385" s="63"/>
      <c r="X385" s="62"/>
      <c r="Y385" s="62"/>
      <c r="Z385" s="62"/>
      <c r="AA385" s="62"/>
      <c r="AB385" s="62"/>
      <c r="AC385" s="62"/>
      <c r="AG385" s="62"/>
      <c r="AH385" s="32"/>
      <c r="AI385" s="32"/>
      <c r="AJ385" s="32"/>
    </row>
    <row r="386" spans="1:36" s="64" customFormat="1" x14ac:dyDescent="0.2">
      <c r="A386" s="63"/>
      <c r="B386" s="62" t="str">
        <f>'N207 50km'!A387</f>
        <v>HE8_B</v>
      </c>
      <c r="C386" s="62" t="str">
        <f>'N207 50km'!B387</f>
        <v>Henegouwerweg 8</v>
      </c>
      <c r="D386" s="62" t="str" cm="1">
        <f t="array" ref="D386:E386">_xlfn.TEXTSPLIT(C386," ")</f>
        <v>Henegouwerweg</v>
      </c>
      <c r="E386" s="62" t="str">
        <v>8</v>
      </c>
      <c r="F386" s="62"/>
      <c r="G386" s="62"/>
      <c r="H386" s="62" t="str">
        <f>VLOOKUP(C386,'ICT gegevens'!$A$6:$B$186,2,TRUE)</f>
        <v>2741KR</v>
      </c>
      <c r="I386" s="62" t="s">
        <v>29</v>
      </c>
      <c r="J386" s="62" t="str">
        <f>VLOOKUP(C386,'ICT gegevens'!$A$6:$F$186,6,TRUE)</f>
        <v>WDV01G2931</v>
      </c>
      <c r="K386" s="62" t="s">
        <v>30</v>
      </c>
      <c r="L386" s="63">
        <f>VLOOKUP(C386,'ICT gegevens'!$A$6:$G$186,7,TRUE)</f>
        <v>1955</v>
      </c>
      <c r="M386" s="62"/>
      <c r="N386" s="62" t="str">
        <f>VLOOKUP(C386,'ICT gegevens'!$A$6:$E$186,5,TRUE)</f>
        <v>Wonen</v>
      </c>
      <c r="Q386" s="63">
        <f>'N207 50km'!C387</f>
        <v>4.5</v>
      </c>
      <c r="R386" s="63">
        <f>IF('N207'!D387="--",6,'N207'!D387)</f>
        <v>61.2</v>
      </c>
      <c r="S386" s="63">
        <f t="shared" si="10"/>
        <v>61</v>
      </c>
      <c r="T386" s="63">
        <f t="shared" si="11"/>
        <v>2</v>
      </c>
      <c r="U386" s="63">
        <f>'overzicht alle wegen'!L388</f>
        <v>59</v>
      </c>
      <c r="V386" s="63"/>
      <c r="X386" s="62"/>
      <c r="Y386" s="62"/>
      <c r="Z386" s="62"/>
      <c r="AA386" s="62"/>
      <c r="AB386" s="62"/>
      <c r="AC386" s="62"/>
      <c r="AG386" s="62"/>
      <c r="AH386" s="32"/>
      <c r="AI386" s="32"/>
      <c r="AJ386" s="32"/>
    </row>
    <row r="387" spans="1:36" s="64" customFormat="1" x14ac:dyDescent="0.2">
      <c r="A387" s="63"/>
      <c r="B387" s="62" t="str">
        <f>'N207 50km'!A388</f>
        <v>HE8_A</v>
      </c>
      <c r="C387" s="62" t="str">
        <f>'N207 50km'!B388</f>
        <v>Henegouwerweg 8</v>
      </c>
      <c r="D387" s="62" t="str" cm="1">
        <f t="array" ref="D387:E387">_xlfn.TEXTSPLIT(C387," ")</f>
        <v>Henegouwerweg</v>
      </c>
      <c r="E387" s="62" t="str">
        <v>8</v>
      </c>
      <c r="F387" s="62"/>
      <c r="G387" s="62"/>
      <c r="H387" s="62" t="str">
        <f>VLOOKUP(C387,'ICT gegevens'!$A$6:$B$186,2,TRUE)</f>
        <v>2741KR</v>
      </c>
      <c r="I387" s="62" t="s">
        <v>29</v>
      </c>
      <c r="J387" s="62" t="str">
        <f>VLOOKUP(C387,'ICT gegevens'!$A$6:$F$186,6,TRUE)</f>
        <v>WDV01G2931</v>
      </c>
      <c r="K387" s="62" t="s">
        <v>30</v>
      </c>
      <c r="L387" s="63">
        <f>VLOOKUP(C387,'ICT gegevens'!$A$6:$G$186,7,TRUE)</f>
        <v>1955</v>
      </c>
      <c r="M387" s="62"/>
      <c r="N387" s="62" t="str">
        <f>VLOOKUP(C387,'ICT gegevens'!$A$6:$E$186,5,TRUE)</f>
        <v>Wonen</v>
      </c>
      <c r="Q387" s="63">
        <f>'N207 50km'!C388</f>
        <v>1.5</v>
      </c>
      <c r="R387" s="63">
        <f>IF('N207'!D388="--",6,'N207'!D388)</f>
        <v>60.1</v>
      </c>
      <c r="S387" s="63">
        <f t="shared" ref="S387:S397" si="12">IF(MOD(R387,1)=0.5,INT(R387)+MOD(INT(R387),2),ROUND(R387,0))</f>
        <v>60</v>
      </c>
      <c r="T387" s="63">
        <f t="shared" ref="T387:T397" si="13">S387-U387</f>
        <v>2</v>
      </c>
      <c r="U387" s="63">
        <f>'overzicht alle wegen'!L389</f>
        <v>58</v>
      </c>
      <c r="V387" s="63"/>
      <c r="X387" s="62"/>
      <c r="Y387" s="62"/>
      <c r="Z387" s="62"/>
      <c r="AA387" s="62"/>
      <c r="AB387" s="62"/>
      <c r="AC387" s="62"/>
      <c r="AG387" s="62"/>
      <c r="AH387" s="32"/>
      <c r="AI387" s="32"/>
      <c r="AJ387" s="32"/>
    </row>
    <row r="388" spans="1:36" s="32" customFormat="1" x14ac:dyDescent="0.2">
      <c r="A388" s="31">
        <v>171</v>
      </c>
      <c r="B388" s="95" t="str">
        <f>'N207 50km'!A389</f>
        <v>HE4_B</v>
      </c>
      <c r="C388" s="95" t="str">
        <f>'N207 50km'!B389</f>
        <v>Henegouwerweg 4</v>
      </c>
      <c r="D388" s="95" t="str" cm="1">
        <f t="array" ref="D388:E388">_xlfn.TEXTSPLIT(C388," ")</f>
        <v>Henegouwerweg</v>
      </c>
      <c r="E388" s="95" t="str">
        <v>4</v>
      </c>
      <c r="F388" s="95"/>
      <c r="G388" s="95"/>
      <c r="H388" s="95" t="str">
        <f>VLOOKUP(C388,'ICT gegevens'!$A$6:$B$186,2,TRUE)</f>
        <v>2741KR</v>
      </c>
      <c r="I388" s="95" t="s">
        <v>29</v>
      </c>
      <c r="J388" s="95" t="str">
        <f>VLOOKUP(C388,'ICT gegevens'!$A$6:$F$186,6,TRUE)</f>
        <v>WDV01G2379</v>
      </c>
      <c r="K388" s="95" t="s">
        <v>30</v>
      </c>
      <c r="L388" s="31">
        <f>VLOOKUP(C388,'ICT gegevens'!$A$6:$G$186,7,TRUE)</f>
        <v>1980</v>
      </c>
      <c r="M388" s="95"/>
      <c r="N388" s="95" t="str">
        <f>VLOOKUP(C388,'ICT gegevens'!$A$6:$E$186,5,TRUE)</f>
        <v>Wonen</v>
      </c>
      <c r="Q388" s="31">
        <f>'N207 50km'!C389</f>
        <v>4.5</v>
      </c>
      <c r="R388" s="31">
        <f>IF('N207'!D389="--",6,'N207'!D389)</f>
        <v>64.2</v>
      </c>
      <c r="S388" s="31">
        <f t="shared" si="12"/>
        <v>64</v>
      </c>
      <c r="T388" s="31">
        <f t="shared" si="13"/>
        <v>2</v>
      </c>
      <c r="U388" s="31">
        <f>'overzicht alle wegen'!L390</f>
        <v>62</v>
      </c>
      <c r="V388" s="31">
        <v>62</v>
      </c>
      <c r="X388" s="95">
        <v>1</v>
      </c>
      <c r="Y388" s="95"/>
      <c r="Z388" s="95"/>
      <c r="AA388" s="95"/>
      <c r="AB388" s="95"/>
      <c r="AC388" s="95"/>
      <c r="AE388" s="32" t="s">
        <v>49</v>
      </c>
      <c r="AG388" s="95">
        <v>3600</v>
      </c>
    </row>
    <row r="389" spans="1:36" s="32" customFormat="1" x14ac:dyDescent="0.2">
      <c r="A389" s="31"/>
      <c r="B389" s="95" t="str">
        <f>'N207 50km'!A390</f>
        <v>HE4_A</v>
      </c>
      <c r="C389" s="95" t="str">
        <f>'N207 50km'!B390</f>
        <v>Henegouwerweg 4</v>
      </c>
      <c r="D389" s="95" t="str" cm="1">
        <f t="array" ref="D389:E389">_xlfn.TEXTSPLIT(C389," ")</f>
        <v>Henegouwerweg</v>
      </c>
      <c r="E389" s="95" t="str">
        <v>4</v>
      </c>
      <c r="F389" s="95"/>
      <c r="G389" s="95"/>
      <c r="H389" s="95" t="str">
        <f>VLOOKUP(C389,'ICT gegevens'!$A$6:$B$186,2,TRUE)</f>
        <v>2741KR</v>
      </c>
      <c r="I389" s="95" t="s">
        <v>29</v>
      </c>
      <c r="J389" s="95" t="str">
        <f>VLOOKUP(C389,'ICT gegevens'!$A$6:$F$186,6,TRUE)</f>
        <v>WDV01G2379</v>
      </c>
      <c r="K389" s="95" t="s">
        <v>30</v>
      </c>
      <c r="L389" s="31">
        <f>VLOOKUP(C389,'ICT gegevens'!$A$6:$G$186,7,TRUE)</f>
        <v>1980</v>
      </c>
      <c r="M389" s="95"/>
      <c r="N389" s="95" t="str">
        <f>VLOOKUP(C389,'ICT gegevens'!$A$6:$E$186,5,TRUE)</f>
        <v>Wonen</v>
      </c>
      <c r="Q389" s="31">
        <f>'N207 50km'!C390</f>
        <v>1.5</v>
      </c>
      <c r="R389" s="31">
        <f>IF('N207'!D390="--",6,'N207'!D390)</f>
        <v>63.9</v>
      </c>
      <c r="S389" s="31">
        <f t="shared" si="12"/>
        <v>64</v>
      </c>
      <c r="T389" s="31">
        <f t="shared" si="13"/>
        <v>2</v>
      </c>
      <c r="U389" s="31">
        <f>'overzicht alle wegen'!L391</f>
        <v>62</v>
      </c>
      <c r="V389" s="31"/>
      <c r="X389" s="95"/>
      <c r="Y389" s="95"/>
      <c r="Z389" s="95"/>
      <c r="AA389" s="95"/>
      <c r="AB389" s="95"/>
      <c r="AC389" s="95"/>
      <c r="AG389" s="95"/>
    </row>
    <row r="390" spans="1:36" s="64" customFormat="1" x14ac:dyDescent="0.2">
      <c r="A390" s="63">
        <v>172</v>
      </c>
      <c r="B390" s="62" t="str">
        <f>'N207 50km'!A391</f>
        <v>HE10_B</v>
      </c>
      <c r="C390" s="62" t="str">
        <f>'N207 50km'!B391</f>
        <v>Henegouwerweg 10</v>
      </c>
      <c r="D390" s="62" t="str" cm="1">
        <f t="array" ref="D390:E390">_xlfn.TEXTSPLIT(C390," ")</f>
        <v>Henegouwerweg</v>
      </c>
      <c r="E390" s="62" t="str">
        <v>10</v>
      </c>
      <c r="F390" s="62"/>
      <c r="G390" s="62"/>
      <c r="H390" s="62" t="str">
        <f>VLOOKUP(C390,'ICT gegevens'!$A$6:$B$186,2,TRUE)</f>
        <v>2741KR</v>
      </c>
      <c r="I390" s="62" t="s">
        <v>29</v>
      </c>
      <c r="J390" s="62" t="str">
        <f>VLOOKUP(C390,'ICT gegevens'!$A$6:$F$186,6,TRUE)</f>
        <v>WDV01G3241</v>
      </c>
      <c r="K390" s="62" t="s">
        <v>30</v>
      </c>
      <c r="L390" s="63">
        <f>VLOOKUP(C390,'ICT gegevens'!$A$6:$G$186,7,TRUE)</f>
        <v>1933</v>
      </c>
      <c r="M390" s="62"/>
      <c r="N390" s="62" t="str">
        <f>VLOOKUP(C390,'ICT gegevens'!$A$6:$E$186,5,TRUE)</f>
        <v>Wonen</v>
      </c>
      <c r="Q390" s="63">
        <f>'N207 50km'!C391</f>
        <v>4.5</v>
      </c>
      <c r="R390" s="63">
        <f>IF('N207'!D391="--",6,'N207'!D391)</f>
        <v>60.8</v>
      </c>
      <c r="S390" s="63">
        <f t="shared" si="12"/>
        <v>61</v>
      </c>
      <c r="T390" s="63">
        <f t="shared" si="13"/>
        <v>2</v>
      </c>
      <c r="U390" s="63">
        <f>'overzicht alle wegen'!L392</f>
        <v>59</v>
      </c>
      <c r="V390" s="63">
        <v>59</v>
      </c>
      <c r="X390" s="62">
        <v>1</v>
      </c>
      <c r="Y390" s="62"/>
      <c r="Z390" s="62"/>
      <c r="AA390" s="62"/>
      <c r="AB390" s="62"/>
      <c r="AC390" s="62"/>
      <c r="AE390" s="64" t="s">
        <v>49</v>
      </c>
      <c r="AG390" s="62">
        <v>0</v>
      </c>
      <c r="AH390" s="32"/>
      <c r="AI390" s="32"/>
      <c r="AJ390" s="32"/>
    </row>
    <row r="391" spans="1:36" s="64" customFormat="1" x14ac:dyDescent="0.2">
      <c r="A391" s="63"/>
      <c r="B391" s="62" t="str">
        <f>'N207 50km'!A392</f>
        <v>HE10_A</v>
      </c>
      <c r="C391" s="62" t="str">
        <f>'N207 50km'!B392</f>
        <v>Henegouwerweg 10</v>
      </c>
      <c r="D391" s="62" t="str" cm="1">
        <f t="array" ref="D391:E391">_xlfn.TEXTSPLIT(C391," ")</f>
        <v>Henegouwerweg</v>
      </c>
      <c r="E391" s="62" t="str">
        <v>10</v>
      </c>
      <c r="F391" s="62"/>
      <c r="G391" s="62"/>
      <c r="H391" s="62" t="str">
        <f>VLOOKUP(C391,'ICT gegevens'!$A$6:$B$186,2,TRUE)</f>
        <v>2741KR</v>
      </c>
      <c r="I391" s="62" t="s">
        <v>29</v>
      </c>
      <c r="J391" s="62" t="str">
        <f>VLOOKUP(C391,'ICT gegevens'!$A$6:$F$186,6,TRUE)</f>
        <v>WDV01G3241</v>
      </c>
      <c r="K391" s="62" t="s">
        <v>30</v>
      </c>
      <c r="L391" s="63">
        <f>VLOOKUP(C391,'ICT gegevens'!$A$6:$G$186,7,TRUE)</f>
        <v>1933</v>
      </c>
      <c r="M391" s="62"/>
      <c r="N391" s="62" t="str">
        <f>VLOOKUP(C391,'ICT gegevens'!$A$6:$E$186,5,TRUE)</f>
        <v>Wonen</v>
      </c>
      <c r="Q391" s="63">
        <f>'N207 50km'!C392</f>
        <v>1.5</v>
      </c>
      <c r="R391" s="63">
        <f>IF('N207'!D392="--",6,'N207'!D392)</f>
        <v>59.6</v>
      </c>
      <c r="S391" s="63">
        <f t="shared" si="12"/>
        <v>60</v>
      </c>
      <c r="T391" s="63">
        <f t="shared" si="13"/>
        <v>2</v>
      </c>
      <c r="U391" s="63">
        <f>'overzicht alle wegen'!L393</f>
        <v>58</v>
      </c>
      <c r="V391" s="63"/>
      <c r="X391" s="62"/>
      <c r="Y391" s="62"/>
      <c r="Z391" s="62"/>
      <c r="AA391" s="62"/>
      <c r="AB391" s="62"/>
      <c r="AC391" s="62"/>
      <c r="AG391" s="62"/>
      <c r="AH391" s="32"/>
      <c r="AI391" s="32"/>
      <c r="AJ391" s="32"/>
    </row>
    <row r="392" spans="1:36" s="32" customFormat="1" x14ac:dyDescent="0.2">
      <c r="A392" s="31">
        <v>173</v>
      </c>
      <c r="B392" s="95" t="str">
        <f>'N207 50km'!A393</f>
        <v>B5_B</v>
      </c>
      <c r="C392" s="95" t="str">
        <f>'N207 50km'!B393</f>
        <v>Brugweg 5</v>
      </c>
      <c r="D392" s="95" t="str" cm="1">
        <f t="array" ref="D392:E392">_xlfn.TEXTSPLIT(C392," ")</f>
        <v>Brugweg</v>
      </c>
      <c r="E392" s="95" t="str">
        <v>5</v>
      </c>
      <c r="F392" s="95"/>
      <c r="G392" s="95"/>
      <c r="H392" s="95" t="str">
        <f>VLOOKUP(C392,'ICT gegevens'!$A$6:$B$186,2,TRUE)</f>
        <v>2741KT</v>
      </c>
      <c r="I392" s="95" t="s">
        <v>29</v>
      </c>
      <c r="J392" s="95" t="str">
        <f>VLOOKUP(C392,'ICT gegevens'!$A$6:$F$186,6,TRUE)</f>
        <v>WDV01G2579</v>
      </c>
      <c r="K392" s="95" t="s">
        <v>30</v>
      </c>
      <c r="L392" s="31">
        <f>VLOOKUP(C392,'ICT gegevens'!$A$6:$G$186,7,TRUE)</f>
        <v>1897</v>
      </c>
      <c r="M392" s="95"/>
      <c r="N392" s="95" t="str">
        <f>VLOOKUP(C392,'ICT gegevens'!$A$6:$E$186,5,TRUE)</f>
        <v>Wonen</v>
      </c>
      <c r="Q392" s="31">
        <f>'N207 50km'!C393</f>
        <v>4.5</v>
      </c>
      <c r="R392" s="31">
        <f>IF('N207'!D393="--",6,'N207'!D393)</f>
        <v>59.3</v>
      </c>
      <c r="S392" s="31">
        <f t="shared" si="12"/>
        <v>59</v>
      </c>
      <c r="T392" s="31">
        <f t="shared" si="13"/>
        <v>5</v>
      </c>
      <c r="U392" s="31">
        <f>'overzicht alle wegen'!L394</f>
        <v>54</v>
      </c>
      <c r="V392" s="31">
        <v>54</v>
      </c>
      <c r="X392" s="95">
        <v>1</v>
      </c>
      <c r="Y392" s="95"/>
      <c r="Z392" s="95"/>
      <c r="AA392" s="95"/>
      <c r="AB392" s="95"/>
      <c r="AC392" s="95"/>
      <c r="AE392" s="32" t="s">
        <v>49</v>
      </c>
      <c r="AG392" s="95">
        <v>0</v>
      </c>
    </row>
    <row r="393" spans="1:36" s="32" customFormat="1" x14ac:dyDescent="0.2">
      <c r="A393" s="31"/>
      <c r="B393" s="95" t="str">
        <f>'N207 50km'!A394</f>
        <v>B5_A</v>
      </c>
      <c r="C393" s="95" t="str">
        <f>'N207 50km'!B394</f>
        <v>Brugweg 5</v>
      </c>
      <c r="D393" s="95" t="str" cm="1">
        <f t="array" ref="D393:E393">_xlfn.TEXTSPLIT(C393," ")</f>
        <v>Brugweg</v>
      </c>
      <c r="E393" s="95" t="str">
        <v>5</v>
      </c>
      <c r="F393" s="95"/>
      <c r="G393" s="95"/>
      <c r="H393" s="95" t="str">
        <f>VLOOKUP(C393,'ICT gegevens'!$A$6:$B$186,2,TRUE)</f>
        <v>2741KT</v>
      </c>
      <c r="I393" s="95" t="s">
        <v>29</v>
      </c>
      <c r="J393" s="95" t="str">
        <f>VLOOKUP(C393,'ICT gegevens'!$A$6:$F$186,6,TRUE)</f>
        <v>WDV01G2579</v>
      </c>
      <c r="K393" s="95" t="s">
        <v>30</v>
      </c>
      <c r="L393" s="31">
        <f>VLOOKUP(C393,'ICT gegevens'!$A$6:$G$186,7,TRUE)</f>
        <v>1897</v>
      </c>
      <c r="M393" s="95"/>
      <c r="N393" s="95" t="str">
        <f>VLOOKUP(C393,'ICT gegevens'!$A$6:$E$186,5,TRUE)</f>
        <v>Wonen</v>
      </c>
      <c r="Q393" s="31">
        <f>'N207 50km'!C394</f>
        <v>1.5</v>
      </c>
      <c r="R393" s="31">
        <f>IF('N207'!D394="--",6,'N207'!D394)</f>
        <v>57.5</v>
      </c>
      <c r="S393" s="31">
        <f t="shared" si="12"/>
        <v>58</v>
      </c>
      <c r="T393" s="31">
        <f t="shared" si="13"/>
        <v>5</v>
      </c>
      <c r="U393" s="31">
        <f>'overzicht alle wegen'!L395</f>
        <v>53</v>
      </c>
      <c r="V393" s="31"/>
      <c r="X393" s="95"/>
      <c r="Y393" s="95"/>
      <c r="Z393" s="95"/>
      <c r="AA393" s="95"/>
      <c r="AB393" s="95"/>
      <c r="AC393" s="95"/>
      <c r="AG393" s="95"/>
    </row>
    <row r="394" spans="1:36" s="64" customFormat="1" x14ac:dyDescent="0.2">
      <c r="A394" s="63">
        <v>174</v>
      </c>
      <c r="B394" s="62" t="str">
        <f>'N207 50km'!A395</f>
        <v>B3_B</v>
      </c>
      <c r="C394" s="62" t="str">
        <f>'N207 50km'!B395</f>
        <v>Brugweg 3 zijgevel</v>
      </c>
      <c r="D394" s="62" t="str" cm="1">
        <f t="array" ref="D394:F394">_xlfn.TEXTSPLIT(C394," ")</f>
        <v>Brugweg</v>
      </c>
      <c r="E394" s="62" t="str">
        <v>3</v>
      </c>
      <c r="F394" s="62" t="str">
        <v>zijgevel</v>
      </c>
      <c r="G394" s="62"/>
      <c r="H394" s="62" t="str">
        <f>VLOOKUP(C394,'ICT gegevens'!$A$6:$B$186,2,TRUE)</f>
        <v>2741KT</v>
      </c>
      <c r="I394" s="62" t="s">
        <v>29</v>
      </c>
      <c r="J394" s="62" t="str">
        <f>VLOOKUP(C394,'ICT gegevens'!$A$6:$F$186,6,TRUE)</f>
        <v>WDV01G3126</v>
      </c>
      <c r="K394" s="62" t="s">
        <v>30</v>
      </c>
      <c r="L394" s="63">
        <f>VLOOKUP(C394,'ICT gegevens'!$A$6:$G$186,7,TRUE)</f>
        <v>1897</v>
      </c>
      <c r="M394" s="62"/>
      <c r="N394" s="62" t="str">
        <f>VLOOKUP(C394,'ICT gegevens'!$A$6:$E$186,5,TRUE)</f>
        <v>Wonen</v>
      </c>
      <c r="Q394" s="63">
        <f>'N207 50km'!C395</f>
        <v>4.5</v>
      </c>
      <c r="R394" s="63">
        <f>IF('N207'!D395="--",6,'N207'!D395)</f>
        <v>64</v>
      </c>
      <c r="S394" s="63">
        <f t="shared" si="12"/>
        <v>64</v>
      </c>
      <c r="T394" s="63">
        <f t="shared" si="13"/>
        <v>5</v>
      </c>
      <c r="U394" s="63">
        <f>'overzicht alle wegen'!L396</f>
        <v>59</v>
      </c>
      <c r="V394" s="63">
        <v>59</v>
      </c>
      <c r="X394" s="62">
        <v>1</v>
      </c>
      <c r="Y394" s="62"/>
      <c r="Z394" s="62"/>
      <c r="AA394" s="62"/>
      <c r="AB394" s="62"/>
      <c r="AC394" s="62"/>
      <c r="AE394" s="64" t="s">
        <v>49</v>
      </c>
      <c r="AG394" s="62">
        <v>3600</v>
      </c>
      <c r="AH394" s="32"/>
      <c r="AI394" s="32"/>
      <c r="AJ394" s="32"/>
    </row>
    <row r="395" spans="1:36" s="64" customFormat="1" x14ac:dyDescent="0.2">
      <c r="A395" s="63"/>
      <c r="B395" s="62" t="str">
        <f>'N207 50km'!A396</f>
        <v>B3_B</v>
      </c>
      <c r="C395" s="62" t="str">
        <f>'N207 50km'!B396</f>
        <v>Brugweg 3</v>
      </c>
      <c r="D395" s="62" t="str" cm="1">
        <f t="array" ref="D395:E395">_xlfn.TEXTSPLIT(C395," ")</f>
        <v>Brugweg</v>
      </c>
      <c r="E395" s="62" t="str">
        <v>3</v>
      </c>
      <c r="F395" s="62"/>
      <c r="G395" s="62"/>
      <c r="H395" s="62" t="str">
        <f>VLOOKUP(C395,'ICT gegevens'!$A$6:$B$186,2,TRUE)</f>
        <v>2741KT</v>
      </c>
      <c r="I395" s="62" t="s">
        <v>29</v>
      </c>
      <c r="J395" s="62" t="str">
        <f>VLOOKUP(C395,'ICT gegevens'!$A$6:$F$186,6,TRUE)</f>
        <v>WDV01G3126</v>
      </c>
      <c r="K395" s="62" t="s">
        <v>30</v>
      </c>
      <c r="L395" s="63">
        <f>VLOOKUP(C395,'ICT gegevens'!$A$6:$G$186,7,TRUE)</f>
        <v>1897</v>
      </c>
      <c r="M395" s="62"/>
      <c r="N395" s="62" t="str">
        <f>VLOOKUP(C395,'ICT gegevens'!$A$6:$E$186,5,TRUE)</f>
        <v>Wonen</v>
      </c>
      <c r="Q395" s="63">
        <f>'N207 50km'!C396</f>
        <v>4.5</v>
      </c>
      <c r="R395" s="63">
        <f>IF('N207'!D396="--",6,'N207'!D396)</f>
        <v>60.5</v>
      </c>
      <c r="S395" s="63">
        <f t="shared" si="12"/>
        <v>60</v>
      </c>
      <c r="T395" s="63">
        <f t="shared" si="13"/>
        <v>5</v>
      </c>
      <c r="U395" s="63">
        <f>'overzicht alle wegen'!L397</f>
        <v>55</v>
      </c>
      <c r="V395" s="63"/>
      <c r="X395" s="62"/>
      <c r="Y395" s="62"/>
      <c r="Z395" s="62"/>
      <c r="AA395" s="62"/>
      <c r="AB395" s="62"/>
      <c r="AC395" s="62"/>
      <c r="AG395" s="62"/>
      <c r="AH395" s="32"/>
      <c r="AI395" s="32"/>
      <c r="AJ395" s="32"/>
    </row>
    <row r="396" spans="1:36" s="64" customFormat="1" x14ac:dyDescent="0.2">
      <c r="A396" s="63"/>
      <c r="B396" s="62" t="str">
        <f>'N207 50km'!A398</f>
        <v>B3_A</v>
      </c>
      <c r="C396" s="62" t="str">
        <f>'N207 50km'!B398</f>
        <v>Brugweg 3</v>
      </c>
      <c r="D396" s="62" t="str" cm="1">
        <f t="array" ref="D396:E396">_xlfn.TEXTSPLIT(C396," ")</f>
        <v>Brugweg</v>
      </c>
      <c r="E396" s="62" t="str">
        <v>3</v>
      </c>
      <c r="F396" s="62"/>
      <c r="G396" s="62"/>
      <c r="H396" s="62" t="str">
        <f>VLOOKUP(C396,'ICT gegevens'!$A$6:$B$186,2,TRUE)</f>
        <v>2741KT</v>
      </c>
      <c r="I396" s="62" t="s">
        <v>29</v>
      </c>
      <c r="J396" s="62" t="str">
        <f>VLOOKUP(C396,'ICT gegevens'!$A$6:$F$186,6,TRUE)</f>
        <v>WDV01G3126</v>
      </c>
      <c r="K396" s="62" t="s">
        <v>30</v>
      </c>
      <c r="L396" s="63">
        <f>VLOOKUP(C396,'ICT gegevens'!$A$6:$G$186,7,TRUE)</f>
        <v>1897</v>
      </c>
      <c r="M396" s="62"/>
      <c r="N396" s="62" t="str">
        <f>VLOOKUP(C396,'ICT gegevens'!$A$6:$E$186,5,TRUE)</f>
        <v>Wonen</v>
      </c>
      <c r="Q396" s="63">
        <f>'N207 50km'!C398</f>
        <v>1.5</v>
      </c>
      <c r="R396" s="63">
        <f>IF('N207'!D398="--",6,'N207'!D398)</f>
        <v>59.1</v>
      </c>
      <c r="S396" s="63">
        <f t="shared" si="12"/>
        <v>59</v>
      </c>
      <c r="T396" s="63">
        <f t="shared" si="13"/>
        <v>5</v>
      </c>
      <c r="U396" s="63">
        <f>'overzicht alle wegen'!L399</f>
        <v>54</v>
      </c>
      <c r="V396" s="63"/>
      <c r="X396" s="62"/>
      <c r="Y396" s="62"/>
      <c r="Z396" s="62"/>
      <c r="AA396" s="62"/>
      <c r="AB396" s="62"/>
      <c r="AC396" s="62"/>
      <c r="AG396" s="62"/>
      <c r="AH396" s="32"/>
      <c r="AI396" s="32"/>
      <c r="AJ396" s="32"/>
    </row>
    <row r="397" spans="1:36" s="64" customFormat="1" x14ac:dyDescent="0.2">
      <c r="A397" s="63"/>
      <c r="B397" s="62" t="str">
        <f>'N207 50km'!A397</f>
        <v>B3_A</v>
      </c>
      <c r="C397" s="62" t="str">
        <f>'N207 50km'!B397</f>
        <v>Brugweg 3 zijgevel</v>
      </c>
      <c r="D397" s="62" t="str" cm="1">
        <f t="array" ref="D397:F397">_xlfn.TEXTSPLIT(C397," ")</f>
        <v>Brugweg</v>
      </c>
      <c r="E397" s="62" t="str">
        <v>3</v>
      </c>
      <c r="F397" s="62" t="str">
        <v>zijgevel</v>
      </c>
      <c r="G397" s="62"/>
      <c r="H397" s="62" t="str">
        <f>VLOOKUP(C397,'ICT gegevens'!$A$6:$B$186,2,TRUE)</f>
        <v>2741KT</v>
      </c>
      <c r="I397" s="62" t="s">
        <v>29</v>
      </c>
      <c r="J397" s="62" t="str">
        <f>VLOOKUP(C397,'ICT gegevens'!$A$6:$F$186,6,TRUE)</f>
        <v>WDV01G3126</v>
      </c>
      <c r="K397" s="62" t="s">
        <v>30</v>
      </c>
      <c r="L397" s="63">
        <f>VLOOKUP(C397,'ICT gegevens'!$A$6:$G$186,7,TRUE)</f>
        <v>1897</v>
      </c>
      <c r="M397" s="62"/>
      <c r="N397" s="62" t="str">
        <f>VLOOKUP(C397,'ICT gegevens'!$A$6:$E$186,5,TRUE)</f>
        <v>Wonen</v>
      </c>
      <c r="Q397" s="63">
        <f>'N207 50km'!C397</f>
        <v>1.5</v>
      </c>
      <c r="R397" s="63">
        <f>IF('N207'!D397="--",6,'N207'!D397)</f>
        <v>62.9</v>
      </c>
      <c r="S397" s="63">
        <f t="shared" si="12"/>
        <v>63</v>
      </c>
      <c r="T397" s="63">
        <f t="shared" si="13"/>
        <v>5</v>
      </c>
      <c r="U397" s="63">
        <f>'overzicht alle wegen'!L398</f>
        <v>58</v>
      </c>
      <c r="V397" s="63"/>
      <c r="X397" s="62"/>
      <c r="Y397" s="62"/>
      <c r="Z397" s="62"/>
      <c r="AA397" s="62"/>
      <c r="AB397" s="62"/>
      <c r="AC397" s="62"/>
      <c r="AG397" s="62"/>
      <c r="AH397" s="32"/>
      <c r="AI397" s="32"/>
      <c r="AJ397" s="32"/>
    </row>
    <row r="398" spans="1:36" s="96" customFormat="1" x14ac:dyDescent="0.2">
      <c r="A398" s="69">
        <v>175</v>
      </c>
      <c r="B398" s="70"/>
      <c r="C398" s="70"/>
      <c r="D398" s="70" t="s">
        <v>50</v>
      </c>
      <c r="E398" s="69">
        <v>167</v>
      </c>
      <c r="F398" s="70"/>
      <c r="G398" s="70"/>
      <c r="H398" s="70" t="s">
        <v>51</v>
      </c>
      <c r="I398" s="70" t="s">
        <v>52</v>
      </c>
      <c r="J398" s="70" t="s">
        <v>51</v>
      </c>
      <c r="K398" s="70" t="s">
        <v>30</v>
      </c>
      <c r="L398" s="69" t="s">
        <v>51</v>
      </c>
      <c r="M398" s="70" t="s">
        <v>53</v>
      </c>
      <c r="N398" s="70" t="s">
        <v>51</v>
      </c>
      <c r="Q398" s="69"/>
      <c r="R398" s="69"/>
      <c r="S398" s="69"/>
      <c r="T398" s="69"/>
      <c r="U398" s="69"/>
      <c r="V398" s="69"/>
      <c r="X398" s="70"/>
      <c r="Y398" s="70">
        <v>1</v>
      </c>
      <c r="Z398" s="70"/>
      <c r="AA398" s="70"/>
      <c r="AB398" s="70"/>
      <c r="AC398" s="70"/>
      <c r="AG398" s="70">
        <v>0</v>
      </c>
      <c r="AH398" s="32"/>
      <c r="AI398" s="32"/>
      <c r="AJ398" s="32"/>
    </row>
    <row r="399" spans="1:36" s="104" customFormat="1" x14ac:dyDescent="0.2">
      <c r="A399" s="93">
        <v>176</v>
      </c>
      <c r="B399" s="94"/>
      <c r="C399" s="94"/>
      <c r="D399" s="94" t="s">
        <v>50</v>
      </c>
      <c r="E399" s="93">
        <v>182</v>
      </c>
      <c r="F399" s="94"/>
      <c r="G399" s="94"/>
      <c r="H399" s="94" t="s">
        <v>54</v>
      </c>
      <c r="I399" s="94" t="s">
        <v>29</v>
      </c>
      <c r="J399" s="94" t="s">
        <v>56</v>
      </c>
      <c r="K399" s="94" t="s">
        <v>30</v>
      </c>
      <c r="L399" s="93">
        <v>2018</v>
      </c>
      <c r="M399" s="94" t="s">
        <v>31</v>
      </c>
      <c r="N399" s="94" t="s">
        <v>55</v>
      </c>
      <c r="Q399" s="93"/>
      <c r="R399" s="93"/>
      <c r="S399" s="93"/>
      <c r="T399" s="93"/>
      <c r="U399" s="93"/>
      <c r="V399" s="93"/>
      <c r="X399" s="94"/>
      <c r="Y399" s="94"/>
      <c r="Z399" s="94"/>
      <c r="AA399" s="94">
        <v>1</v>
      </c>
      <c r="AB399" s="94"/>
      <c r="AC399" s="94"/>
      <c r="AG399" s="94">
        <v>0</v>
      </c>
      <c r="AH399" s="32"/>
      <c r="AI399" s="32"/>
      <c r="AJ399" s="32"/>
    </row>
    <row r="400" spans="1:36" s="96" customFormat="1" x14ac:dyDescent="0.2">
      <c r="A400" s="69">
        <v>177</v>
      </c>
      <c r="B400" s="70"/>
      <c r="C400" s="70"/>
      <c r="D400" s="70" t="s">
        <v>50</v>
      </c>
      <c r="E400" s="69">
        <v>160</v>
      </c>
      <c r="F400" s="70"/>
      <c r="G400" s="70"/>
      <c r="H400" s="70" t="s">
        <v>51</v>
      </c>
      <c r="I400" s="70" t="s">
        <v>29</v>
      </c>
      <c r="J400" s="70" t="s">
        <v>51</v>
      </c>
      <c r="K400" s="70" t="s">
        <v>30</v>
      </c>
      <c r="L400" s="69" t="s">
        <v>51</v>
      </c>
      <c r="M400" s="70" t="s">
        <v>53</v>
      </c>
      <c r="N400" s="70" t="s">
        <v>51</v>
      </c>
      <c r="Q400" s="69"/>
      <c r="R400" s="69"/>
      <c r="S400" s="69"/>
      <c r="T400" s="69"/>
      <c r="U400" s="69"/>
      <c r="V400" s="69"/>
      <c r="X400" s="70"/>
      <c r="Y400" s="70">
        <v>1</v>
      </c>
      <c r="Z400" s="70"/>
      <c r="AA400" s="70"/>
      <c r="AB400" s="70"/>
      <c r="AC400" s="70"/>
      <c r="AG400" s="70">
        <v>0</v>
      </c>
      <c r="AH400" s="32"/>
      <c r="AI400" s="32"/>
      <c r="AJ400" s="32"/>
    </row>
    <row r="401" spans="1:36" s="104" customFormat="1" x14ac:dyDescent="0.2">
      <c r="A401" s="93">
        <v>178</v>
      </c>
      <c r="B401" s="94"/>
      <c r="C401" s="94"/>
      <c r="D401" s="94" t="s">
        <v>50</v>
      </c>
      <c r="E401" s="93">
        <v>159</v>
      </c>
      <c r="F401" s="94"/>
      <c r="G401" s="94"/>
      <c r="H401" s="94" t="s">
        <v>51</v>
      </c>
      <c r="I401" s="94" t="s">
        <v>52</v>
      </c>
      <c r="J401" s="94" t="s">
        <v>51</v>
      </c>
      <c r="K401" s="94" t="s">
        <v>30</v>
      </c>
      <c r="L401" s="93" t="s">
        <v>51</v>
      </c>
      <c r="M401" s="94" t="s">
        <v>53</v>
      </c>
      <c r="N401" s="94" t="s">
        <v>51</v>
      </c>
      <c r="Q401" s="93"/>
      <c r="R401" s="93"/>
      <c r="S401" s="93"/>
      <c r="T401" s="93"/>
      <c r="U401" s="93"/>
      <c r="V401" s="93"/>
      <c r="X401" s="94"/>
      <c r="Y401" s="94">
        <v>1</v>
      </c>
      <c r="Z401" s="94"/>
      <c r="AA401" s="94"/>
      <c r="AB401" s="94"/>
      <c r="AC401" s="94"/>
      <c r="AG401" s="94">
        <v>0</v>
      </c>
      <c r="AH401" s="32"/>
      <c r="AI401" s="32"/>
      <c r="AJ401" s="32"/>
    </row>
    <row r="402" spans="1:36" s="96" customFormat="1" x14ac:dyDescent="0.2">
      <c r="A402" s="69">
        <v>179</v>
      </c>
      <c r="B402" s="70"/>
      <c r="C402" s="70"/>
      <c r="D402" s="70" t="s">
        <v>50</v>
      </c>
      <c r="E402" s="69">
        <v>94</v>
      </c>
      <c r="F402" s="70"/>
      <c r="G402" s="70"/>
      <c r="H402" s="70" t="s">
        <v>57</v>
      </c>
      <c r="I402" s="70" t="s">
        <v>29</v>
      </c>
      <c r="J402" s="70" t="s">
        <v>59</v>
      </c>
      <c r="K402" s="70" t="s">
        <v>30</v>
      </c>
      <c r="L402" s="69">
        <v>1955</v>
      </c>
      <c r="M402" s="70" t="s">
        <v>32</v>
      </c>
      <c r="N402" s="70" t="s">
        <v>58</v>
      </c>
      <c r="Q402" s="69"/>
      <c r="R402" s="69"/>
      <c r="S402" s="69"/>
      <c r="T402" s="69"/>
      <c r="U402" s="69"/>
      <c r="V402" s="69"/>
      <c r="X402" s="70"/>
      <c r="Y402" s="70"/>
      <c r="Z402" s="70"/>
      <c r="AA402" s="70"/>
      <c r="AB402" s="70">
        <v>1</v>
      </c>
      <c r="AC402" s="70"/>
      <c r="AG402" s="70">
        <v>0</v>
      </c>
      <c r="AH402" s="32"/>
      <c r="AI402" s="32"/>
      <c r="AJ402" s="32"/>
    </row>
    <row r="403" spans="1:36" s="104" customFormat="1" x14ac:dyDescent="0.2">
      <c r="A403" s="93">
        <v>180</v>
      </c>
      <c r="B403" s="94"/>
      <c r="C403" s="94"/>
      <c r="D403" s="94" t="s">
        <v>50</v>
      </c>
      <c r="E403" s="93">
        <v>79</v>
      </c>
      <c r="F403" s="94"/>
      <c r="G403" s="94"/>
      <c r="H403" s="94" t="s">
        <v>51</v>
      </c>
      <c r="I403" s="94" t="s">
        <v>52</v>
      </c>
      <c r="J403" s="94" t="s">
        <v>51</v>
      </c>
      <c r="K403" s="94" t="s">
        <v>30</v>
      </c>
      <c r="L403" s="93" t="s">
        <v>51</v>
      </c>
      <c r="M403" s="94" t="s">
        <v>60</v>
      </c>
      <c r="N403" s="94" t="s">
        <v>51</v>
      </c>
      <c r="Q403" s="93"/>
      <c r="R403" s="93"/>
      <c r="S403" s="93"/>
      <c r="T403" s="93"/>
      <c r="U403" s="93"/>
      <c r="V403" s="93"/>
      <c r="X403" s="94"/>
      <c r="Y403" s="94">
        <v>1</v>
      </c>
      <c r="Z403" s="94"/>
      <c r="AA403" s="94"/>
      <c r="AB403" s="94"/>
      <c r="AC403" s="94"/>
      <c r="AG403" s="94">
        <v>0</v>
      </c>
      <c r="AH403" s="32"/>
      <c r="AI403" s="32"/>
      <c r="AJ403" s="32"/>
    </row>
    <row r="404" spans="1:36" s="96" customFormat="1" x14ac:dyDescent="0.2">
      <c r="A404" s="69">
        <v>181</v>
      </c>
      <c r="B404" s="70"/>
      <c r="C404" s="70"/>
      <c r="D404" s="70" t="s">
        <v>50</v>
      </c>
      <c r="E404" s="69">
        <v>27</v>
      </c>
      <c r="F404" s="70"/>
      <c r="G404" s="70"/>
      <c r="H404" s="70"/>
      <c r="I404" s="70" t="s">
        <v>29</v>
      </c>
      <c r="J404" s="70" t="s">
        <v>51</v>
      </c>
      <c r="K404" s="70" t="s">
        <v>30</v>
      </c>
      <c r="L404" s="69" t="s">
        <v>51</v>
      </c>
      <c r="M404" s="70" t="s">
        <v>60</v>
      </c>
      <c r="N404" s="70" t="s">
        <v>51</v>
      </c>
      <c r="Q404" s="69"/>
      <c r="R404" s="69"/>
      <c r="S404" s="69"/>
      <c r="T404" s="69"/>
      <c r="U404" s="69"/>
      <c r="V404" s="69"/>
      <c r="X404" s="70"/>
      <c r="Y404" s="70">
        <v>1</v>
      </c>
      <c r="Z404" s="70"/>
      <c r="AA404" s="70"/>
      <c r="AB404" s="70"/>
      <c r="AC404" s="70"/>
      <c r="AG404" s="70">
        <v>0</v>
      </c>
      <c r="AH404" s="32"/>
      <c r="AI404" s="32"/>
      <c r="AJ404" s="32"/>
    </row>
    <row r="405" spans="1:36" s="104" customFormat="1" x14ac:dyDescent="0.2">
      <c r="A405" s="93">
        <v>182</v>
      </c>
      <c r="B405" s="94"/>
      <c r="C405" s="94"/>
      <c r="D405" s="94" t="s">
        <v>50</v>
      </c>
      <c r="E405" s="93">
        <v>17</v>
      </c>
      <c r="F405" s="94"/>
      <c r="G405" s="94"/>
      <c r="H405" s="94"/>
      <c r="I405" s="94" t="s">
        <v>52</v>
      </c>
      <c r="J405" s="94" t="s">
        <v>51</v>
      </c>
      <c r="K405" s="94" t="s">
        <v>30</v>
      </c>
      <c r="L405" s="93" t="s">
        <v>51</v>
      </c>
      <c r="M405" s="94" t="s">
        <v>60</v>
      </c>
      <c r="N405" s="94" t="s">
        <v>51</v>
      </c>
      <c r="Q405" s="93"/>
      <c r="R405" s="93"/>
      <c r="S405" s="93"/>
      <c r="T405" s="93"/>
      <c r="U405" s="93"/>
      <c r="V405" s="93"/>
      <c r="X405" s="94"/>
      <c r="Y405" s="94">
        <v>1</v>
      </c>
      <c r="Z405" s="94"/>
      <c r="AA405" s="94"/>
      <c r="AB405" s="94"/>
      <c r="AC405" s="94"/>
      <c r="AG405" s="94">
        <v>0</v>
      </c>
      <c r="AH405" s="32"/>
      <c r="AI405" s="32"/>
      <c r="AJ405" s="32"/>
    </row>
    <row r="406" spans="1:36" s="96" customFormat="1" x14ac:dyDescent="0.2">
      <c r="A406" s="69">
        <v>183</v>
      </c>
      <c r="B406" s="70"/>
      <c r="C406" s="70"/>
      <c r="D406" s="70" t="s">
        <v>61</v>
      </c>
      <c r="E406" s="69" t="s">
        <v>62</v>
      </c>
      <c r="F406" s="70"/>
      <c r="G406" s="70"/>
      <c r="H406" s="70"/>
      <c r="I406" s="70" t="s">
        <v>29</v>
      </c>
      <c r="J406" s="70" t="s">
        <v>51</v>
      </c>
      <c r="K406" s="70" t="s">
        <v>30</v>
      </c>
      <c r="L406" s="69" t="s">
        <v>51</v>
      </c>
      <c r="M406" s="70" t="s">
        <v>53</v>
      </c>
      <c r="N406" s="70" t="s">
        <v>51</v>
      </c>
      <c r="Q406" s="69"/>
      <c r="R406" s="69"/>
      <c r="S406" s="69"/>
      <c r="T406" s="69"/>
      <c r="U406" s="69"/>
      <c r="V406" s="69"/>
      <c r="X406" s="70"/>
      <c r="Y406" s="70">
        <v>1</v>
      </c>
      <c r="Z406" s="70"/>
      <c r="AA406" s="70"/>
      <c r="AB406" s="70"/>
      <c r="AC406" s="70"/>
      <c r="AG406" s="70">
        <v>0</v>
      </c>
      <c r="AH406" s="32"/>
      <c r="AI406" s="32"/>
      <c r="AJ406" s="32"/>
    </row>
    <row r="407" spans="1:36" s="104" customFormat="1" x14ac:dyDescent="0.2">
      <c r="A407" s="93">
        <v>184</v>
      </c>
      <c r="B407" s="94"/>
      <c r="C407" s="94"/>
      <c r="D407" s="94" t="s">
        <v>61</v>
      </c>
      <c r="E407" s="93">
        <v>133</v>
      </c>
      <c r="F407" s="94"/>
      <c r="G407" s="94"/>
      <c r="H407" s="94"/>
      <c r="I407" s="94" t="s">
        <v>52</v>
      </c>
      <c r="J407" s="94" t="s">
        <v>51</v>
      </c>
      <c r="K407" s="94" t="s">
        <v>30</v>
      </c>
      <c r="L407" s="93" t="s">
        <v>51</v>
      </c>
      <c r="M407" s="94" t="s">
        <v>60</v>
      </c>
      <c r="N407" s="94" t="s">
        <v>51</v>
      </c>
      <c r="Q407" s="93"/>
      <c r="R407" s="93"/>
      <c r="S407" s="93"/>
      <c r="T407" s="93"/>
      <c r="U407" s="93"/>
      <c r="V407" s="93"/>
      <c r="X407" s="94"/>
      <c r="Y407" s="94">
        <v>1</v>
      </c>
      <c r="Z407" s="94"/>
      <c r="AA407" s="94"/>
      <c r="AB407" s="94"/>
      <c r="AC407" s="94"/>
      <c r="AG407" s="94"/>
      <c r="AH407" s="32"/>
      <c r="AI407" s="32"/>
      <c r="AJ407" s="32"/>
    </row>
    <row r="408" spans="1:36" s="96" customFormat="1" x14ac:dyDescent="0.2">
      <c r="A408" s="69">
        <v>185</v>
      </c>
      <c r="B408" s="70"/>
      <c r="C408" s="70"/>
      <c r="D408" s="70" t="s">
        <v>61</v>
      </c>
      <c r="E408" s="69">
        <v>135</v>
      </c>
      <c r="F408" s="70"/>
      <c r="G408" s="70"/>
      <c r="H408" s="70"/>
      <c r="I408" s="70" t="s">
        <v>29</v>
      </c>
      <c r="J408" s="70" t="s">
        <v>51</v>
      </c>
      <c r="K408" s="70" t="s">
        <v>30</v>
      </c>
      <c r="L408" s="69" t="s">
        <v>51</v>
      </c>
      <c r="M408" s="70" t="s">
        <v>60</v>
      </c>
      <c r="N408" s="70" t="s">
        <v>51</v>
      </c>
      <c r="Q408" s="69"/>
      <c r="R408" s="69"/>
      <c r="S408" s="69"/>
      <c r="T408" s="69"/>
      <c r="U408" s="69"/>
      <c r="V408" s="69"/>
      <c r="X408" s="70"/>
      <c r="Y408" s="70">
        <v>1</v>
      </c>
      <c r="Z408" s="70"/>
      <c r="AA408" s="70"/>
      <c r="AB408" s="70"/>
      <c r="AC408" s="70"/>
      <c r="AG408" s="70">
        <v>0</v>
      </c>
      <c r="AH408" s="32"/>
      <c r="AI408" s="32"/>
      <c r="AJ408" s="32"/>
    </row>
    <row r="409" spans="1:36" s="104" customFormat="1" x14ac:dyDescent="0.2">
      <c r="A409" s="93">
        <v>186</v>
      </c>
      <c r="B409" s="94"/>
      <c r="C409" s="94"/>
      <c r="D409" s="94" t="s">
        <v>47</v>
      </c>
      <c r="E409" s="93">
        <v>107</v>
      </c>
      <c r="F409" s="94"/>
      <c r="G409" s="94"/>
      <c r="H409" s="94"/>
      <c r="I409" s="94" t="s">
        <v>52</v>
      </c>
      <c r="J409" s="94" t="s">
        <v>64</v>
      </c>
      <c r="K409" s="94" t="s">
        <v>30</v>
      </c>
      <c r="L409" s="93">
        <v>2000</v>
      </c>
      <c r="M409" s="94" t="s">
        <v>31</v>
      </c>
      <c r="N409" s="94" t="s">
        <v>63</v>
      </c>
      <c r="Q409" s="93"/>
      <c r="R409" s="93"/>
      <c r="S409" s="93"/>
      <c r="T409" s="93"/>
      <c r="U409" s="93"/>
      <c r="V409" s="93"/>
      <c r="X409" s="94"/>
      <c r="Y409" s="94"/>
      <c r="Z409" s="94"/>
      <c r="AA409" s="94">
        <v>1</v>
      </c>
      <c r="AB409" s="94"/>
      <c r="AC409" s="94"/>
      <c r="AG409" s="94">
        <v>0</v>
      </c>
      <c r="AH409" s="32"/>
      <c r="AI409" s="32"/>
      <c r="AJ409" s="32"/>
    </row>
    <row r="410" spans="1:36" s="96" customFormat="1" x14ac:dyDescent="0.2">
      <c r="A410" s="69">
        <v>187</v>
      </c>
      <c r="B410" s="70"/>
      <c r="C410" s="70"/>
      <c r="D410" s="70" t="s">
        <v>47</v>
      </c>
      <c r="E410" s="69">
        <v>106</v>
      </c>
      <c r="F410" s="70"/>
      <c r="G410" s="70"/>
      <c r="H410" s="70"/>
      <c r="I410" s="70" t="s">
        <v>29</v>
      </c>
      <c r="J410" s="70" t="s">
        <v>65</v>
      </c>
      <c r="K410" s="70" t="s">
        <v>30</v>
      </c>
      <c r="L410" s="69">
        <v>2005</v>
      </c>
      <c r="M410" s="70" t="s">
        <v>31</v>
      </c>
      <c r="N410" s="70" t="s">
        <v>63</v>
      </c>
      <c r="Q410" s="69"/>
      <c r="R410" s="69"/>
      <c r="S410" s="69"/>
      <c r="T410" s="69"/>
      <c r="U410" s="69"/>
      <c r="V410" s="69"/>
      <c r="X410" s="70"/>
      <c r="Y410" s="70"/>
      <c r="Z410" s="70"/>
      <c r="AA410" s="70">
        <v>1</v>
      </c>
      <c r="AB410" s="70"/>
      <c r="AC410" s="70"/>
      <c r="AG410" s="70">
        <v>0</v>
      </c>
      <c r="AH410" s="32"/>
      <c r="AI410" s="32"/>
      <c r="AJ410" s="32"/>
    </row>
    <row r="411" spans="1:36" s="104" customFormat="1" x14ac:dyDescent="0.2">
      <c r="A411" s="93">
        <v>188</v>
      </c>
      <c r="B411" s="94"/>
      <c r="C411" s="94"/>
      <c r="D411" s="94" t="s">
        <v>47</v>
      </c>
      <c r="E411" s="93">
        <v>105</v>
      </c>
      <c r="F411" s="94"/>
      <c r="G411" s="94"/>
      <c r="H411" s="94"/>
      <c r="I411" s="94" t="s">
        <v>29</v>
      </c>
      <c r="J411" s="94" t="s">
        <v>66</v>
      </c>
      <c r="K411" s="94" t="s">
        <v>30</v>
      </c>
      <c r="L411" s="93">
        <v>2015</v>
      </c>
      <c r="M411" s="94" t="s">
        <v>31</v>
      </c>
      <c r="N411" s="94" t="s">
        <v>63</v>
      </c>
      <c r="Q411" s="93"/>
      <c r="R411" s="93"/>
      <c r="S411" s="93"/>
      <c r="T411" s="93"/>
      <c r="U411" s="93"/>
      <c r="V411" s="93"/>
      <c r="X411" s="94"/>
      <c r="Y411" s="94"/>
      <c r="Z411" s="94"/>
      <c r="AA411" s="94">
        <v>1</v>
      </c>
      <c r="AB411" s="94"/>
      <c r="AC411" s="94"/>
      <c r="AG411" s="94">
        <v>0</v>
      </c>
      <c r="AH411" s="32"/>
      <c r="AI411" s="32"/>
      <c r="AJ411" s="32"/>
    </row>
    <row r="412" spans="1:36" s="96" customFormat="1" x14ac:dyDescent="0.2">
      <c r="A412" s="69">
        <v>189</v>
      </c>
      <c r="B412" s="70"/>
      <c r="C412" s="70"/>
      <c r="D412" s="70" t="s">
        <v>47</v>
      </c>
      <c r="E412" s="69">
        <v>6</v>
      </c>
      <c r="F412" s="70"/>
      <c r="G412" s="70"/>
      <c r="H412" s="70"/>
      <c r="I412" s="70" t="s">
        <v>52</v>
      </c>
      <c r="J412" s="70" t="s">
        <v>51</v>
      </c>
      <c r="K412" s="70" t="s">
        <v>30</v>
      </c>
      <c r="L412" s="69" t="s">
        <v>51</v>
      </c>
      <c r="M412" s="70" t="s">
        <v>60</v>
      </c>
      <c r="N412" s="70" t="s">
        <v>51</v>
      </c>
      <c r="Q412" s="69"/>
      <c r="R412" s="69"/>
      <c r="S412" s="69"/>
      <c r="T412" s="69"/>
      <c r="U412" s="69"/>
      <c r="V412" s="69"/>
      <c r="X412" s="70"/>
      <c r="Y412" s="70">
        <v>1</v>
      </c>
      <c r="Z412" s="70"/>
      <c r="AA412" s="70"/>
      <c r="AB412" s="70"/>
      <c r="AC412" s="70"/>
      <c r="AG412" s="70">
        <v>0</v>
      </c>
      <c r="AH412" s="32"/>
      <c r="AI412" s="32"/>
      <c r="AJ412" s="32"/>
    </row>
    <row r="413" spans="1:36" s="104" customFormat="1" x14ac:dyDescent="0.2">
      <c r="A413" s="93">
        <v>190</v>
      </c>
      <c r="B413" s="94"/>
      <c r="C413" s="94"/>
      <c r="D413" s="94" t="s">
        <v>47</v>
      </c>
      <c r="E413" s="93">
        <v>5</v>
      </c>
      <c r="F413" s="94"/>
      <c r="G413" s="94"/>
      <c r="H413" s="94"/>
      <c r="I413" s="94" t="s">
        <v>29</v>
      </c>
      <c r="J413" s="94" t="s">
        <v>51</v>
      </c>
      <c r="K413" s="94" t="s">
        <v>30</v>
      </c>
      <c r="L413" s="93" t="s">
        <v>51</v>
      </c>
      <c r="M413" s="94" t="s">
        <v>60</v>
      </c>
      <c r="N413" s="94" t="s">
        <v>51</v>
      </c>
      <c r="Q413" s="93"/>
      <c r="R413" s="93"/>
      <c r="S413" s="93"/>
      <c r="T413" s="93"/>
      <c r="U413" s="93"/>
      <c r="V413" s="93"/>
      <c r="X413" s="94"/>
      <c r="Y413" s="94">
        <v>1</v>
      </c>
      <c r="Z413" s="94"/>
      <c r="AA413" s="94"/>
      <c r="AB413" s="94"/>
      <c r="AC413" s="94"/>
      <c r="AG413" s="94">
        <v>0</v>
      </c>
      <c r="AH413" s="32"/>
      <c r="AI413" s="32"/>
      <c r="AJ413" s="32"/>
    </row>
    <row r="414" spans="1:36" s="96" customFormat="1" x14ac:dyDescent="0.2">
      <c r="A414" s="69">
        <v>191</v>
      </c>
      <c r="B414" s="70"/>
      <c r="C414" s="70"/>
      <c r="D414" s="70" t="s">
        <v>61</v>
      </c>
      <c r="E414" s="69">
        <v>159</v>
      </c>
      <c r="F414" s="70"/>
      <c r="G414" s="70"/>
      <c r="H414" s="70"/>
      <c r="I414" s="70" t="s">
        <v>29</v>
      </c>
      <c r="J414" s="70" t="s">
        <v>51</v>
      </c>
      <c r="K414" s="70" t="s">
        <v>30</v>
      </c>
      <c r="L414" s="69" t="s">
        <v>51</v>
      </c>
      <c r="M414" s="70" t="s">
        <v>60</v>
      </c>
      <c r="N414" s="70" t="s">
        <v>55</v>
      </c>
      <c r="Q414" s="69"/>
      <c r="R414" s="69"/>
      <c r="S414" s="69"/>
      <c r="T414" s="69"/>
      <c r="U414" s="69"/>
      <c r="V414" s="69"/>
      <c r="X414" s="70"/>
      <c r="Y414" s="70">
        <v>1</v>
      </c>
      <c r="Z414" s="70"/>
      <c r="AA414" s="70"/>
      <c r="AB414" s="70"/>
      <c r="AC414" s="70"/>
      <c r="AG414" s="70">
        <v>0</v>
      </c>
      <c r="AH414" s="32"/>
      <c r="AI414" s="32"/>
      <c r="AJ414" s="32"/>
    </row>
    <row r="415" spans="1:36" x14ac:dyDescent="0.2">
      <c r="A415" s="101" t="s">
        <v>67</v>
      </c>
      <c r="B415" s="102"/>
      <c r="C415" s="102"/>
      <c r="D415" s="102"/>
      <c r="E415" s="102"/>
      <c r="F415" s="102"/>
      <c r="G415" s="102"/>
      <c r="H415" s="102"/>
      <c r="I415" s="102"/>
      <c r="J415" s="102"/>
      <c r="K415" s="100"/>
      <c r="L415" s="103"/>
      <c r="M415" s="102"/>
      <c r="N415" s="102"/>
      <c r="Q415" s="103"/>
      <c r="R415" s="103"/>
      <c r="S415" s="103"/>
      <c r="T415" s="103"/>
      <c r="U415" s="103"/>
      <c r="V415" s="103"/>
      <c r="X415" s="100">
        <f>SUM(X7:X414)</f>
        <v>150</v>
      </c>
      <c r="Y415" s="12">
        <f>SUM(Y7:Y414)</f>
        <v>12</v>
      </c>
      <c r="Z415" s="12">
        <f ca="1">SUM(Z7:Z415)</f>
        <v>0</v>
      </c>
      <c r="AA415" s="12">
        <f>SUM(AA7:AA414)</f>
        <v>24</v>
      </c>
      <c r="AB415" s="12">
        <f>SUM(AB7:AB414)</f>
        <v>5</v>
      </c>
      <c r="AC415" s="12">
        <f>SUM(AC7:AC414)</f>
        <v>0</v>
      </c>
      <c r="AD415">
        <f>SUM(AD7:AD414)</f>
        <v>18</v>
      </c>
      <c r="AG415" s="12"/>
    </row>
    <row r="416" spans="1:36" ht="45" x14ac:dyDescent="0.2">
      <c r="Y416" s="98" t="s">
        <v>24</v>
      </c>
      <c r="Z416" s="98" t="s">
        <v>25</v>
      </c>
      <c r="AA416" s="98" t="s">
        <v>26</v>
      </c>
      <c r="AB416" s="99" t="s">
        <v>27</v>
      </c>
      <c r="AC416" s="99" t="s">
        <v>28</v>
      </c>
    </row>
    <row r="417" spans="11:33" x14ac:dyDescent="0.2">
      <c r="K417" t="s">
        <v>68</v>
      </c>
      <c r="X417">
        <f ca="1">X415+Y415+Z415+AA415+AB415+AC415</f>
        <v>191</v>
      </c>
      <c r="AG417">
        <f>SUM(AG7:AG414)</f>
        <v>42900</v>
      </c>
    </row>
    <row r="419" spans="11:33" x14ac:dyDescent="0.2">
      <c r="K419" t="s">
        <v>69</v>
      </c>
      <c r="X419">
        <f>AD415</f>
        <v>18</v>
      </c>
    </row>
    <row r="420" spans="11:33" x14ac:dyDescent="0.2">
      <c r="K420" t="s">
        <v>70</v>
      </c>
      <c r="X420">
        <f ca="1">Y415+Z415+AA415+AB415+AC415</f>
        <v>41</v>
      </c>
    </row>
  </sheetData>
  <autoFilter ref="A6:AF417" xr:uid="{2AF4EA41-488B-4527-BC95-27FBA9A625B6}">
    <sortState xmlns:xlrd2="http://schemas.microsoft.com/office/spreadsheetml/2017/richdata2" ref="A7:AF417">
      <sortCondition descending="1" ref="B6:B417"/>
    </sortState>
  </autoFilter>
  <phoneticPr fontId="7" type="noConversion"/>
  <pageMargins left="0.70866141732283472" right="0.70866141732283472" top="0.74803149606299213" bottom="0.74803149606299213" header="0.31496062992125984" footer="0.31496062992125984"/>
  <pageSetup paperSize="8" scale="6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2097-A475-4B21-968A-AB4F2FB2C3DC}">
  <dimension ref="A1:P191"/>
  <sheetViews>
    <sheetView topLeftCell="A59" workbookViewId="0">
      <selection activeCell="G101" sqref="G101"/>
    </sheetView>
  </sheetViews>
  <sheetFormatPr defaultRowHeight="12.75" x14ac:dyDescent="0.2"/>
  <cols>
    <col min="1" max="1" width="26.140625" customWidth="1"/>
    <col min="2" max="2" width="21.42578125" customWidth="1"/>
    <col min="5" max="5" width="21.42578125" customWidth="1"/>
    <col min="6" max="7" width="18.85546875" customWidth="1"/>
    <col min="8" max="8" width="6.42578125" customWidth="1"/>
    <col min="9" max="9" width="16.140625" customWidth="1"/>
  </cols>
  <sheetData>
    <row r="1" spans="1:10" ht="20.25" x14ac:dyDescent="0.3">
      <c r="A1" s="71" t="s">
        <v>0</v>
      </c>
      <c r="B1" s="72"/>
      <c r="C1" s="72"/>
      <c r="D1" s="72"/>
      <c r="E1" s="73"/>
      <c r="F1" s="74"/>
      <c r="G1" s="74"/>
      <c r="H1" s="75"/>
      <c r="I1" s="75"/>
      <c r="J1" s="76"/>
    </row>
    <row r="2" spans="1:10" x14ac:dyDescent="0.2">
      <c r="A2" s="77" t="s">
        <v>2</v>
      </c>
      <c r="B2" s="78"/>
      <c r="C2" s="79" t="s">
        <v>3</v>
      </c>
      <c r="D2" s="79"/>
      <c r="E2" s="79"/>
      <c r="F2" s="79"/>
      <c r="G2" s="79"/>
      <c r="H2" s="79"/>
      <c r="I2" s="79"/>
      <c r="J2" s="76"/>
    </row>
    <row r="3" spans="1:10" x14ac:dyDescent="0.2">
      <c r="A3" s="77" t="s">
        <v>4</v>
      </c>
      <c r="B3" s="78"/>
      <c r="C3" s="79" t="s">
        <v>5</v>
      </c>
      <c r="D3" s="79"/>
      <c r="E3" s="79"/>
      <c r="F3" s="80"/>
      <c r="G3" s="80"/>
      <c r="H3" s="80"/>
      <c r="I3" s="79"/>
      <c r="J3" s="76"/>
    </row>
    <row r="4" spans="1:10" x14ac:dyDescent="0.2">
      <c r="A4" s="76"/>
      <c r="B4" s="76"/>
      <c r="C4" s="76"/>
      <c r="D4" s="76"/>
      <c r="E4" s="76"/>
      <c r="F4" s="76"/>
      <c r="G4" s="76"/>
      <c r="H4" s="76"/>
      <c r="I4" s="76"/>
      <c r="J4" s="76"/>
    </row>
    <row r="5" spans="1:10" x14ac:dyDescent="0.2">
      <c r="A5" s="76" t="s">
        <v>71</v>
      </c>
      <c r="B5" s="76" t="s">
        <v>11</v>
      </c>
      <c r="C5" s="76" t="s">
        <v>72</v>
      </c>
      <c r="D5" s="76" t="s">
        <v>15</v>
      </c>
      <c r="E5" s="76" t="s">
        <v>73</v>
      </c>
      <c r="F5" s="76" t="s">
        <v>74</v>
      </c>
      <c r="G5" s="76" t="s">
        <v>15</v>
      </c>
      <c r="H5" s="76"/>
      <c r="I5" s="76"/>
      <c r="J5" s="76"/>
    </row>
    <row r="6" spans="1:10" x14ac:dyDescent="0.2">
      <c r="A6" s="76" t="s">
        <v>75</v>
      </c>
      <c r="B6" s="76" t="s">
        <v>76</v>
      </c>
      <c r="C6" s="76" t="s">
        <v>29</v>
      </c>
      <c r="D6" s="76"/>
      <c r="E6" s="76" t="s">
        <v>63</v>
      </c>
      <c r="F6" s="76" t="s">
        <v>77</v>
      </c>
      <c r="G6" s="76">
        <v>1897</v>
      </c>
      <c r="H6" s="76"/>
      <c r="I6" s="76"/>
      <c r="J6" s="76"/>
    </row>
    <row r="7" spans="1:10" x14ac:dyDescent="0.2">
      <c r="A7" s="76" t="s">
        <v>78</v>
      </c>
      <c r="B7" s="76" t="s">
        <v>76</v>
      </c>
      <c r="C7" s="76" t="s">
        <v>29</v>
      </c>
      <c r="D7" s="76"/>
      <c r="E7" s="76" t="s">
        <v>63</v>
      </c>
      <c r="F7" s="76" t="s">
        <v>79</v>
      </c>
      <c r="G7" s="76">
        <v>1897</v>
      </c>
      <c r="H7" s="76"/>
      <c r="I7" s="76"/>
      <c r="J7" s="76"/>
    </row>
    <row r="8" spans="1:10" x14ac:dyDescent="0.2">
      <c r="A8" s="76" t="s">
        <v>80</v>
      </c>
      <c r="B8" s="76" t="s">
        <v>81</v>
      </c>
      <c r="C8" s="76" t="s">
        <v>29</v>
      </c>
      <c r="D8" s="76"/>
      <c r="E8" s="76" t="s">
        <v>63</v>
      </c>
      <c r="F8" s="76" t="s">
        <v>82</v>
      </c>
      <c r="G8" s="76">
        <v>1933</v>
      </c>
      <c r="H8" s="76"/>
      <c r="I8" s="76"/>
      <c r="J8" s="76"/>
    </row>
    <row r="9" spans="1:10" x14ac:dyDescent="0.2">
      <c r="A9" s="76" t="s">
        <v>83</v>
      </c>
      <c r="B9" s="76" t="s">
        <v>84</v>
      </c>
      <c r="C9" s="76" t="s">
        <v>29</v>
      </c>
      <c r="D9" s="76"/>
      <c r="E9" s="76" t="s">
        <v>63</v>
      </c>
      <c r="F9" s="76" t="s">
        <v>85</v>
      </c>
      <c r="G9" s="76">
        <v>1928</v>
      </c>
      <c r="H9" s="76"/>
      <c r="I9" s="76"/>
      <c r="J9" s="76"/>
    </row>
    <row r="10" spans="1:10" x14ac:dyDescent="0.2">
      <c r="A10" s="76" t="s">
        <v>86</v>
      </c>
      <c r="B10" s="76" t="s">
        <v>84</v>
      </c>
      <c r="C10" s="76" t="s">
        <v>29</v>
      </c>
      <c r="D10" s="76"/>
      <c r="E10" s="76" t="s">
        <v>63</v>
      </c>
      <c r="F10" s="76" t="s">
        <v>87</v>
      </c>
      <c r="G10" s="76">
        <v>1968</v>
      </c>
      <c r="H10" s="76"/>
      <c r="I10" s="76"/>
      <c r="J10" s="76"/>
    </row>
    <row r="11" spans="1:10" x14ac:dyDescent="0.2">
      <c r="A11" s="76" t="s">
        <v>88</v>
      </c>
      <c r="B11" s="76" t="s">
        <v>84</v>
      </c>
      <c r="C11" s="76" t="s">
        <v>29</v>
      </c>
      <c r="D11" s="76"/>
      <c r="E11" s="76" t="s">
        <v>89</v>
      </c>
      <c r="F11" s="76" t="s">
        <v>90</v>
      </c>
      <c r="G11" s="76">
        <v>1999</v>
      </c>
      <c r="H11" s="76"/>
      <c r="I11" s="76"/>
      <c r="J11" s="76"/>
    </row>
    <row r="12" spans="1:10" x14ac:dyDescent="0.2">
      <c r="A12" s="76" t="s">
        <v>91</v>
      </c>
      <c r="B12" s="76" t="s">
        <v>84</v>
      </c>
      <c r="C12" s="76" t="s">
        <v>29</v>
      </c>
      <c r="D12" s="76"/>
      <c r="E12" s="76" t="s">
        <v>63</v>
      </c>
      <c r="F12" s="76" t="s">
        <v>92</v>
      </c>
      <c r="G12" s="76">
        <v>1906</v>
      </c>
      <c r="H12" s="76"/>
      <c r="I12" s="76"/>
      <c r="J12" s="76"/>
    </row>
    <row r="13" spans="1:10" x14ac:dyDescent="0.2">
      <c r="A13" s="76" t="s">
        <v>93</v>
      </c>
      <c r="B13" s="76" t="s">
        <v>81</v>
      </c>
      <c r="C13" s="76" t="s">
        <v>29</v>
      </c>
      <c r="D13" s="76"/>
      <c r="E13" s="76" t="s">
        <v>63</v>
      </c>
      <c r="F13" s="76" t="s">
        <v>94</v>
      </c>
      <c r="G13" s="76">
        <v>1955</v>
      </c>
      <c r="H13" s="76"/>
      <c r="I13" s="76"/>
      <c r="J13" s="76"/>
    </row>
    <row r="14" spans="1:10" x14ac:dyDescent="0.2">
      <c r="A14" s="76" t="s">
        <v>95</v>
      </c>
      <c r="B14" s="76" t="s">
        <v>81</v>
      </c>
      <c r="C14" s="76" t="s">
        <v>29</v>
      </c>
      <c r="D14" s="76"/>
      <c r="E14" s="76" t="s">
        <v>63</v>
      </c>
      <c r="F14" s="76" t="s">
        <v>96</v>
      </c>
      <c r="G14" s="76">
        <v>1955</v>
      </c>
      <c r="H14" s="76"/>
      <c r="I14" s="76"/>
      <c r="J14" s="76"/>
    </row>
    <row r="15" spans="1:10" x14ac:dyDescent="0.2">
      <c r="A15" s="76" t="s">
        <v>97</v>
      </c>
      <c r="B15" s="76" t="s">
        <v>81</v>
      </c>
      <c r="C15" s="76" t="s">
        <v>29</v>
      </c>
      <c r="D15" s="76"/>
      <c r="E15" s="76" t="s">
        <v>63</v>
      </c>
      <c r="F15" s="76" t="s">
        <v>98</v>
      </c>
      <c r="G15" s="76">
        <v>1955</v>
      </c>
      <c r="H15" s="76"/>
      <c r="I15" s="76"/>
      <c r="J15" s="76"/>
    </row>
    <row r="16" spans="1:10" x14ac:dyDescent="0.2">
      <c r="A16" s="76" t="s">
        <v>99</v>
      </c>
      <c r="B16" s="76" t="s">
        <v>81</v>
      </c>
      <c r="C16" s="76" t="s">
        <v>29</v>
      </c>
      <c r="D16" s="76"/>
      <c r="E16" s="76" t="s">
        <v>63</v>
      </c>
      <c r="F16" s="76" t="s">
        <v>100</v>
      </c>
      <c r="G16" s="76">
        <v>1955</v>
      </c>
      <c r="H16" s="76"/>
      <c r="I16" s="76"/>
      <c r="J16" s="76"/>
    </row>
    <row r="17" spans="1:15" x14ac:dyDescent="0.2">
      <c r="A17" s="76" t="s">
        <v>101</v>
      </c>
      <c r="B17" s="76" t="s">
        <v>102</v>
      </c>
      <c r="C17" s="76" t="s">
        <v>29</v>
      </c>
      <c r="D17" s="76"/>
      <c r="E17" s="76" t="s">
        <v>63</v>
      </c>
      <c r="F17" s="76" t="s">
        <v>103</v>
      </c>
      <c r="G17" s="76">
        <v>1930</v>
      </c>
      <c r="H17" s="76"/>
      <c r="I17" s="76"/>
      <c r="J17" s="76"/>
    </row>
    <row r="18" spans="1:15" x14ac:dyDescent="0.2">
      <c r="A18" s="76" t="s">
        <v>104</v>
      </c>
      <c r="B18" s="76" t="s">
        <v>102</v>
      </c>
      <c r="C18" s="76" t="s">
        <v>29</v>
      </c>
      <c r="D18" s="76"/>
      <c r="E18" s="76" t="s">
        <v>55</v>
      </c>
      <c r="F18" s="76" t="s">
        <v>105</v>
      </c>
      <c r="G18" s="76">
        <v>1950</v>
      </c>
      <c r="H18" s="76"/>
      <c r="I18" s="76"/>
      <c r="J18" s="76"/>
    </row>
    <row r="19" spans="1:15" x14ac:dyDescent="0.2">
      <c r="A19" s="81"/>
      <c r="B19" s="82"/>
      <c r="C19" s="82"/>
      <c r="D19" s="82"/>
      <c r="E19" s="82"/>
      <c r="F19" s="82"/>
      <c r="G19" s="83"/>
      <c r="H19" s="76"/>
      <c r="I19" s="76"/>
      <c r="J19" s="76"/>
    </row>
    <row r="20" spans="1:15" x14ac:dyDescent="0.2">
      <c r="A20" s="84" t="s">
        <v>106</v>
      </c>
      <c r="B20" s="85" t="s">
        <v>102</v>
      </c>
      <c r="C20" s="85" t="s">
        <v>29</v>
      </c>
      <c r="D20" s="85"/>
      <c r="E20" s="85" t="s">
        <v>63</v>
      </c>
      <c r="F20" s="85" t="s">
        <v>107</v>
      </c>
      <c r="G20" s="86">
        <v>1950</v>
      </c>
      <c r="H20" s="91"/>
      <c r="I20" s="84" t="s">
        <v>106</v>
      </c>
      <c r="J20" s="85" t="s">
        <v>102</v>
      </c>
      <c r="K20" s="85" t="s">
        <v>29</v>
      </c>
      <c r="L20" s="85"/>
      <c r="M20" s="85" t="s">
        <v>63</v>
      </c>
      <c r="N20" s="85" t="s">
        <v>107</v>
      </c>
      <c r="O20" s="86">
        <v>1950</v>
      </c>
    </row>
    <row r="21" spans="1:15" x14ac:dyDescent="0.2">
      <c r="A21" s="76" t="s">
        <v>108</v>
      </c>
      <c r="B21" s="76" t="s">
        <v>102</v>
      </c>
      <c r="C21" s="76" t="s">
        <v>29</v>
      </c>
      <c r="D21" s="76"/>
      <c r="E21" s="76" t="s">
        <v>63</v>
      </c>
      <c r="F21" s="76" t="s">
        <v>109</v>
      </c>
      <c r="G21" s="76">
        <v>1950</v>
      </c>
      <c r="H21" s="76"/>
      <c r="I21" s="76"/>
      <c r="J21" s="76"/>
    </row>
    <row r="22" spans="1:15" x14ac:dyDescent="0.2">
      <c r="A22" s="76" t="s">
        <v>110</v>
      </c>
      <c r="B22" s="76" t="s">
        <v>102</v>
      </c>
      <c r="C22" s="76" t="s">
        <v>29</v>
      </c>
      <c r="D22" s="76"/>
      <c r="E22" s="76" t="s">
        <v>63</v>
      </c>
      <c r="F22" s="76" t="s">
        <v>111</v>
      </c>
      <c r="G22" s="76">
        <v>1930</v>
      </c>
      <c r="H22" s="76"/>
      <c r="I22" s="76"/>
      <c r="J22" s="76"/>
    </row>
    <row r="23" spans="1:15" x14ac:dyDescent="0.2">
      <c r="A23" s="76" t="s">
        <v>112</v>
      </c>
      <c r="B23" s="76" t="s">
        <v>113</v>
      </c>
      <c r="C23" s="76" t="s">
        <v>29</v>
      </c>
      <c r="D23" s="76"/>
      <c r="E23" s="76" t="s">
        <v>55</v>
      </c>
      <c r="F23" s="76" t="s">
        <v>114</v>
      </c>
      <c r="G23" s="76">
        <v>1939</v>
      </c>
      <c r="H23" s="76"/>
      <c r="I23" s="76"/>
      <c r="J23" s="76"/>
    </row>
    <row r="24" spans="1:15" x14ac:dyDescent="0.2">
      <c r="A24" s="76" t="s">
        <v>115</v>
      </c>
      <c r="B24" s="76" t="s">
        <v>113</v>
      </c>
      <c r="C24" s="76" t="s">
        <v>29</v>
      </c>
      <c r="D24" s="76"/>
      <c r="E24" s="76" t="s">
        <v>63</v>
      </c>
      <c r="F24" s="76" t="s">
        <v>116</v>
      </c>
      <c r="G24" s="76">
        <v>1974</v>
      </c>
      <c r="H24" s="76"/>
      <c r="I24" s="76"/>
      <c r="J24" s="76"/>
    </row>
    <row r="25" spans="1:15" x14ac:dyDescent="0.2">
      <c r="A25" s="76" t="s">
        <v>117</v>
      </c>
      <c r="B25" s="76" t="s">
        <v>81</v>
      </c>
      <c r="C25" s="76" t="s">
        <v>29</v>
      </c>
      <c r="D25" s="76"/>
      <c r="E25" s="76" t="s">
        <v>63</v>
      </c>
      <c r="F25" s="76" t="s">
        <v>118</v>
      </c>
      <c r="G25" s="76">
        <v>1980</v>
      </c>
      <c r="H25" s="76"/>
      <c r="I25" s="76"/>
      <c r="J25" s="76"/>
    </row>
    <row r="26" spans="1:15" x14ac:dyDescent="0.2">
      <c r="A26" s="76" t="s">
        <v>119</v>
      </c>
      <c r="B26" s="76" t="s">
        <v>113</v>
      </c>
      <c r="C26" s="76" t="s">
        <v>29</v>
      </c>
      <c r="D26" s="76"/>
      <c r="E26" s="76" t="s">
        <v>63</v>
      </c>
      <c r="F26" s="76" t="s">
        <v>120</v>
      </c>
      <c r="G26" s="76">
        <v>1940</v>
      </c>
      <c r="H26" s="76"/>
      <c r="I26" s="76"/>
      <c r="J26" s="76"/>
    </row>
    <row r="27" spans="1:15" x14ac:dyDescent="0.2">
      <c r="A27" s="76" t="s">
        <v>121</v>
      </c>
      <c r="B27" s="76" t="s">
        <v>81</v>
      </c>
      <c r="C27" s="76" t="s">
        <v>29</v>
      </c>
      <c r="D27" s="76"/>
      <c r="E27" s="76" t="s">
        <v>63</v>
      </c>
      <c r="F27" s="76" t="s">
        <v>122</v>
      </c>
      <c r="G27" s="76">
        <v>1955</v>
      </c>
      <c r="H27" s="76"/>
      <c r="I27" s="76"/>
      <c r="J27" s="76"/>
    </row>
    <row r="28" spans="1:15" x14ac:dyDescent="0.2">
      <c r="A28" s="76" t="s">
        <v>123</v>
      </c>
      <c r="B28" s="76" t="s">
        <v>124</v>
      </c>
      <c r="C28" s="76" t="s">
        <v>29</v>
      </c>
      <c r="D28" s="76"/>
      <c r="E28" s="76" t="s">
        <v>63</v>
      </c>
      <c r="F28" s="76" t="s">
        <v>125</v>
      </c>
      <c r="G28" s="76">
        <v>1994</v>
      </c>
      <c r="H28" s="76"/>
      <c r="I28" s="76"/>
      <c r="J28" s="76"/>
    </row>
    <row r="29" spans="1:15" x14ac:dyDescent="0.2">
      <c r="A29" s="76" t="s">
        <v>126</v>
      </c>
      <c r="B29" s="76" t="s">
        <v>124</v>
      </c>
      <c r="C29" s="76" t="s">
        <v>29</v>
      </c>
      <c r="D29" s="76"/>
      <c r="E29" s="76" t="s">
        <v>63</v>
      </c>
      <c r="F29" s="76" t="s">
        <v>125</v>
      </c>
      <c r="G29" s="76">
        <v>1994</v>
      </c>
      <c r="H29" s="76"/>
      <c r="I29" s="76"/>
      <c r="J29" s="76"/>
    </row>
    <row r="30" spans="1:15" x14ac:dyDescent="0.2">
      <c r="A30" s="76" t="s">
        <v>127</v>
      </c>
      <c r="B30" s="76" t="s">
        <v>124</v>
      </c>
      <c r="C30" s="76" t="s">
        <v>29</v>
      </c>
      <c r="D30" s="76"/>
      <c r="E30" s="76" t="s">
        <v>63</v>
      </c>
      <c r="F30" s="76" t="s">
        <v>125</v>
      </c>
      <c r="G30" s="76">
        <v>1994</v>
      </c>
      <c r="H30" s="76"/>
      <c r="I30" s="76"/>
      <c r="J30" s="76"/>
    </row>
    <row r="31" spans="1:15" x14ac:dyDescent="0.2">
      <c r="A31" s="76" t="s">
        <v>128</v>
      </c>
      <c r="B31" s="76" t="s">
        <v>124</v>
      </c>
      <c r="C31" s="76" t="s">
        <v>29</v>
      </c>
      <c r="D31" s="76"/>
      <c r="E31" s="76" t="s">
        <v>63</v>
      </c>
      <c r="F31" s="76" t="s">
        <v>125</v>
      </c>
      <c r="G31" s="76">
        <v>1994</v>
      </c>
      <c r="H31" s="76"/>
      <c r="I31" s="76"/>
      <c r="J31" s="76"/>
    </row>
    <row r="32" spans="1:15" x14ac:dyDescent="0.2">
      <c r="A32" s="76" t="s">
        <v>129</v>
      </c>
      <c r="B32" s="76" t="s">
        <v>124</v>
      </c>
      <c r="C32" s="76" t="s">
        <v>29</v>
      </c>
      <c r="D32" s="76"/>
      <c r="E32" s="76" t="s">
        <v>63</v>
      </c>
      <c r="F32" s="76" t="s">
        <v>130</v>
      </c>
      <c r="G32" s="76">
        <v>1920</v>
      </c>
      <c r="H32" s="76"/>
      <c r="I32" s="76"/>
      <c r="J32" s="76"/>
    </row>
    <row r="33" spans="1:15" x14ac:dyDescent="0.2">
      <c r="A33" s="76" t="s">
        <v>131</v>
      </c>
      <c r="B33" s="76" t="s">
        <v>81</v>
      </c>
      <c r="C33" s="76" t="s">
        <v>29</v>
      </c>
      <c r="D33" s="76"/>
      <c r="E33" s="76" t="s">
        <v>63</v>
      </c>
      <c r="F33" s="76" t="s">
        <v>132</v>
      </c>
      <c r="G33" s="76">
        <v>1958</v>
      </c>
      <c r="H33" s="76"/>
      <c r="I33" s="76"/>
      <c r="J33" s="76"/>
    </row>
    <row r="34" spans="1:15" x14ac:dyDescent="0.2">
      <c r="A34" s="76" t="s">
        <v>133</v>
      </c>
      <c r="B34" s="76" t="s">
        <v>124</v>
      </c>
      <c r="C34" s="76" t="s">
        <v>29</v>
      </c>
      <c r="D34" s="76"/>
      <c r="E34" s="76" t="s">
        <v>63</v>
      </c>
      <c r="F34" s="76" t="s">
        <v>130</v>
      </c>
      <c r="G34" s="76">
        <v>1920</v>
      </c>
      <c r="H34" s="76"/>
      <c r="I34" s="76"/>
      <c r="J34" s="76"/>
    </row>
    <row r="35" spans="1:15" x14ac:dyDescent="0.2">
      <c r="A35" s="76" t="s">
        <v>134</v>
      </c>
      <c r="B35" s="76" t="s">
        <v>124</v>
      </c>
      <c r="C35" s="76" t="s">
        <v>29</v>
      </c>
      <c r="D35" s="76"/>
      <c r="E35" s="76" t="s">
        <v>63</v>
      </c>
      <c r="F35" s="76" t="s">
        <v>130</v>
      </c>
      <c r="G35" s="76">
        <v>1920</v>
      </c>
      <c r="H35" s="76"/>
      <c r="I35" s="76"/>
      <c r="J35" s="76"/>
    </row>
    <row r="36" spans="1:15" x14ac:dyDescent="0.2">
      <c r="A36" s="76" t="s">
        <v>135</v>
      </c>
      <c r="B36" s="76" t="s">
        <v>124</v>
      </c>
      <c r="C36" s="76" t="s">
        <v>29</v>
      </c>
      <c r="D36" s="76"/>
      <c r="E36" s="76" t="s">
        <v>63</v>
      </c>
      <c r="F36" s="76" t="s">
        <v>130</v>
      </c>
      <c r="G36" s="76">
        <v>1920</v>
      </c>
      <c r="H36" s="76"/>
      <c r="I36" s="76"/>
      <c r="J36" s="76"/>
    </row>
    <row r="37" spans="1:15" x14ac:dyDescent="0.2">
      <c r="A37" s="76" t="s">
        <v>136</v>
      </c>
      <c r="B37" s="76" t="s">
        <v>124</v>
      </c>
      <c r="C37" s="76" t="s">
        <v>29</v>
      </c>
      <c r="D37" s="76"/>
      <c r="E37" s="76" t="s">
        <v>63</v>
      </c>
      <c r="F37" s="76" t="s">
        <v>137</v>
      </c>
      <c r="G37" s="76">
        <v>1937</v>
      </c>
      <c r="H37" s="76"/>
      <c r="I37" s="76"/>
      <c r="J37" s="76"/>
    </row>
    <row r="38" spans="1:15" x14ac:dyDescent="0.2">
      <c r="A38" s="76" t="s">
        <v>138</v>
      </c>
      <c r="B38" s="76" t="s">
        <v>139</v>
      </c>
      <c r="C38" s="76" t="s">
        <v>29</v>
      </c>
      <c r="D38" s="76"/>
      <c r="E38" s="76" t="s">
        <v>63</v>
      </c>
      <c r="F38" s="76" t="s">
        <v>140</v>
      </c>
      <c r="G38" s="76">
        <v>1937</v>
      </c>
      <c r="H38" s="76"/>
      <c r="I38" s="76"/>
      <c r="J38" s="76"/>
    </row>
    <row r="39" spans="1:15" x14ac:dyDescent="0.2">
      <c r="A39" s="81" t="s">
        <v>141</v>
      </c>
      <c r="B39" s="82" t="s">
        <v>139</v>
      </c>
      <c r="C39" s="82" t="s">
        <v>29</v>
      </c>
      <c r="D39" s="82"/>
      <c r="E39" s="82" t="s">
        <v>63</v>
      </c>
      <c r="F39" s="82" t="s">
        <v>142</v>
      </c>
      <c r="G39" s="83">
        <v>1978</v>
      </c>
      <c r="H39" s="91"/>
      <c r="I39" s="81" t="s">
        <v>141</v>
      </c>
      <c r="J39" s="82" t="s">
        <v>139</v>
      </c>
      <c r="K39" s="82" t="s">
        <v>29</v>
      </c>
      <c r="L39" s="82"/>
      <c r="M39" s="82" t="s">
        <v>63</v>
      </c>
      <c r="N39" s="82" t="s">
        <v>142</v>
      </c>
      <c r="O39" s="83">
        <v>1978</v>
      </c>
    </row>
    <row r="40" spans="1:15" x14ac:dyDescent="0.2">
      <c r="A40" s="84"/>
      <c r="B40" s="85"/>
      <c r="C40" s="85"/>
      <c r="D40" s="85"/>
      <c r="E40" s="85"/>
      <c r="F40" s="85"/>
      <c r="G40" s="86"/>
      <c r="H40" s="76"/>
      <c r="I40" s="76"/>
      <c r="J40" s="76"/>
    </row>
    <row r="41" spans="1:15" x14ac:dyDescent="0.2">
      <c r="A41" s="76" t="s">
        <v>143</v>
      </c>
      <c r="B41" s="76" t="s">
        <v>139</v>
      </c>
      <c r="C41" s="76" t="s">
        <v>29</v>
      </c>
      <c r="D41" s="76"/>
      <c r="E41" s="76" t="s">
        <v>63</v>
      </c>
      <c r="F41" s="76" t="s">
        <v>144</v>
      </c>
      <c r="G41" s="76">
        <v>1880</v>
      </c>
      <c r="H41" s="76"/>
      <c r="I41" s="76"/>
      <c r="J41" s="76"/>
    </row>
    <row r="42" spans="1:15" x14ac:dyDescent="0.2">
      <c r="A42" s="76" t="s">
        <v>145</v>
      </c>
      <c r="B42" s="76" t="s">
        <v>139</v>
      </c>
      <c r="C42" s="76" t="s">
        <v>29</v>
      </c>
      <c r="D42" s="76"/>
      <c r="E42" s="76" t="s">
        <v>63</v>
      </c>
      <c r="F42" s="76" t="s">
        <v>146</v>
      </c>
      <c r="G42" s="76">
        <v>1880</v>
      </c>
      <c r="H42" s="76"/>
      <c r="I42" s="76"/>
      <c r="J42" s="76"/>
    </row>
    <row r="43" spans="1:15" x14ac:dyDescent="0.2">
      <c r="A43" s="76" t="s">
        <v>147</v>
      </c>
      <c r="B43" s="76" t="s">
        <v>148</v>
      </c>
      <c r="C43" s="76" t="s">
        <v>29</v>
      </c>
      <c r="D43" s="76"/>
      <c r="E43" s="76" t="s">
        <v>63</v>
      </c>
      <c r="F43" s="76" t="s">
        <v>149</v>
      </c>
      <c r="G43" s="76">
        <v>1977</v>
      </c>
      <c r="H43" s="76"/>
      <c r="I43" s="76"/>
      <c r="J43" s="76"/>
    </row>
    <row r="44" spans="1:15" x14ac:dyDescent="0.2">
      <c r="A44" s="76" t="s">
        <v>150</v>
      </c>
      <c r="B44" s="76" t="s">
        <v>148</v>
      </c>
      <c r="C44" s="76" t="s">
        <v>29</v>
      </c>
      <c r="D44" s="76"/>
      <c r="E44" s="76" t="s">
        <v>63</v>
      </c>
      <c r="F44" s="76" t="s">
        <v>151</v>
      </c>
      <c r="G44" s="76">
        <v>1977</v>
      </c>
      <c r="H44" s="76"/>
      <c r="I44" s="76"/>
      <c r="J44" s="76"/>
    </row>
    <row r="45" spans="1:15" x14ac:dyDescent="0.2">
      <c r="A45" s="76" t="s">
        <v>152</v>
      </c>
      <c r="B45" s="76" t="s">
        <v>148</v>
      </c>
      <c r="C45" s="76" t="s">
        <v>29</v>
      </c>
      <c r="D45" s="76"/>
      <c r="E45" s="76" t="s">
        <v>63</v>
      </c>
      <c r="F45" s="76" t="s">
        <v>153</v>
      </c>
      <c r="G45" s="76">
        <v>1977</v>
      </c>
      <c r="H45" s="76"/>
      <c r="I45" s="76"/>
      <c r="J45" s="76"/>
    </row>
    <row r="46" spans="1:15" x14ac:dyDescent="0.2">
      <c r="A46" s="76" t="s">
        <v>154</v>
      </c>
      <c r="B46" s="76" t="s">
        <v>148</v>
      </c>
      <c r="C46" s="76" t="s">
        <v>29</v>
      </c>
      <c r="D46" s="76"/>
      <c r="E46" s="76" t="s">
        <v>63</v>
      </c>
      <c r="F46" s="76" t="s">
        <v>155</v>
      </c>
      <c r="G46" s="76">
        <v>1930</v>
      </c>
      <c r="H46" s="76"/>
      <c r="I46" s="76"/>
      <c r="J46" s="76"/>
    </row>
    <row r="47" spans="1:15" x14ac:dyDescent="0.2">
      <c r="A47" s="76" t="s">
        <v>156</v>
      </c>
      <c r="B47" s="76" t="s">
        <v>148</v>
      </c>
      <c r="C47" s="76" t="s">
        <v>29</v>
      </c>
      <c r="D47" s="76"/>
      <c r="E47" s="76" t="s">
        <v>63</v>
      </c>
      <c r="F47" s="76" t="s">
        <v>157</v>
      </c>
      <c r="G47" s="76">
        <v>1900</v>
      </c>
      <c r="H47" s="76"/>
      <c r="I47" s="76"/>
      <c r="J47" s="76"/>
    </row>
    <row r="48" spans="1:15" x14ac:dyDescent="0.2">
      <c r="A48" s="76" t="s">
        <v>158</v>
      </c>
      <c r="B48" s="76" t="s">
        <v>148</v>
      </c>
      <c r="C48" s="76" t="s">
        <v>29</v>
      </c>
      <c r="D48" s="76"/>
      <c r="E48" s="76" t="s">
        <v>63</v>
      </c>
      <c r="F48" s="76" t="s">
        <v>159</v>
      </c>
      <c r="G48" s="76">
        <v>1999</v>
      </c>
      <c r="H48" s="76"/>
      <c r="I48" s="76"/>
      <c r="J48" s="76"/>
    </row>
    <row r="49" spans="1:10" x14ac:dyDescent="0.2">
      <c r="A49" s="76" t="s">
        <v>160</v>
      </c>
      <c r="B49" s="76" t="s">
        <v>148</v>
      </c>
      <c r="C49" s="76" t="s">
        <v>29</v>
      </c>
      <c r="D49" s="76"/>
      <c r="E49" s="76" t="s">
        <v>63</v>
      </c>
      <c r="F49" s="76" t="s">
        <v>161</v>
      </c>
      <c r="G49" s="76">
        <v>1979</v>
      </c>
      <c r="H49" s="76"/>
      <c r="I49" s="76"/>
      <c r="J49" s="76"/>
    </row>
    <row r="50" spans="1:10" x14ac:dyDescent="0.2">
      <c r="A50" s="76" t="s">
        <v>162</v>
      </c>
      <c r="B50" s="76" t="s">
        <v>163</v>
      </c>
      <c r="C50" s="76" t="s">
        <v>29</v>
      </c>
      <c r="D50" s="76"/>
      <c r="E50" s="76" t="s">
        <v>63</v>
      </c>
      <c r="F50" s="76" t="s">
        <v>164</v>
      </c>
      <c r="G50" s="76">
        <v>1950</v>
      </c>
      <c r="H50" s="76"/>
      <c r="I50" s="76"/>
      <c r="J50" s="76"/>
    </row>
    <row r="51" spans="1:10" x14ac:dyDescent="0.2">
      <c r="A51" s="76" t="s">
        <v>165</v>
      </c>
      <c r="B51" s="76" t="s">
        <v>163</v>
      </c>
      <c r="C51" s="76" t="s">
        <v>29</v>
      </c>
      <c r="D51" s="76"/>
      <c r="E51" s="76" t="s">
        <v>63</v>
      </c>
      <c r="F51" s="76" t="s">
        <v>166</v>
      </c>
      <c r="G51" s="76">
        <v>1956</v>
      </c>
      <c r="H51" s="76"/>
      <c r="I51" s="76"/>
      <c r="J51" s="76"/>
    </row>
    <row r="52" spans="1:10" x14ac:dyDescent="0.2">
      <c r="A52" s="76" t="s">
        <v>167</v>
      </c>
      <c r="B52" s="76" t="s">
        <v>168</v>
      </c>
      <c r="C52" s="76" t="s">
        <v>29</v>
      </c>
      <c r="D52" s="76"/>
      <c r="E52" s="76" t="s">
        <v>63</v>
      </c>
      <c r="F52" s="76" t="s">
        <v>169</v>
      </c>
      <c r="G52" s="76">
        <v>1910</v>
      </c>
      <c r="H52" s="76"/>
      <c r="I52" s="76"/>
      <c r="J52" s="76"/>
    </row>
    <row r="53" spans="1:10" x14ac:dyDescent="0.2">
      <c r="A53" s="76" t="s">
        <v>170</v>
      </c>
      <c r="B53" s="76" t="s">
        <v>168</v>
      </c>
      <c r="C53" s="76" t="s">
        <v>29</v>
      </c>
      <c r="D53" s="76"/>
      <c r="E53" s="76" t="s">
        <v>63</v>
      </c>
      <c r="F53" s="76" t="s">
        <v>171</v>
      </c>
      <c r="G53" s="76">
        <v>1965</v>
      </c>
      <c r="H53" s="76"/>
      <c r="I53" s="76"/>
      <c r="J53" s="76"/>
    </row>
    <row r="54" spans="1:10" x14ac:dyDescent="0.2">
      <c r="A54" s="76" t="s">
        <v>172</v>
      </c>
      <c r="B54" s="76" t="s">
        <v>168</v>
      </c>
      <c r="C54" s="76" t="s">
        <v>29</v>
      </c>
      <c r="D54" s="76"/>
      <c r="E54" s="76" t="s">
        <v>63</v>
      </c>
      <c r="F54" s="76" t="s">
        <v>173</v>
      </c>
      <c r="G54" s="76">
        <v>1960</v>
      </c>
      <c r="H54" s="76"/>
      <c r="I54" s="76"/>
      <c r="J54" s="76"/>
    </row>
    <row r="55" spans="1:10" x14ac:dyDescent="0.2">
      <c r="A55" s="76" t="s">
        <v>174</v>
      </c>
      <c r="B55" s="76" t="s">
        <v>168</v>
      </c>
      <c r="C55" s="76" t="s">
        <v>29</v>
      </c>
      <c r="D55" s="76"/>
      <c r="E55" s="76" t="s">
        <v>63</v>
      </c>
      <c r="F55" s="76" t="s">
        <v>175</v>
      </c>
      <c r="G55" s="76">
        <v>1971</v>
      </c>
      <c r="H55" s="76"/>
      <c r="I55" s="76"/>
      <c r="J55" s="76"/>
    </row>
    <row r="56" spans="1:10" x14ac:dyDescent="0.2">
      <c r="A56" s="76" t="s">
        <v>176</v>
      </c>
      <c r="B56" s="76" t="s">
        <v>168</v>
      </c>
      <c r="C56" s="76" t="s">
        <v>29</v>
      </c>
      <c r="D56" s="76"/>
      <c r="E56" s="76" t="s">
        <v>63</v>
      </c>
      <c r="F56" s="76" t="s">
        <v>177</v>
      </c>
      <c r="G56" s="76">
        <v>1970</v>
      </c>
      <c r="H56" s="76"/>
      <c r="I56" s="76"/>
      <c r="J56" s="76"/>
    </row>
    <row r="57" spans="1:10" x14ac:dyDescent="0.2">
      <c r="A57" s="76" t="s">
        <v>178</v>
      </c>
      <c r="B57" s="76" t="s">
        <v>179</v>
      </c>
      <c r="C57" s="76" t="s">
        <v>29</v>
      </c>
      <c r="D57" s="76"/>
      <c r="E57" s="76" t="s">
        <v>63</v>
      </c>
      <c r="F57" s="76" t="s">
        <v>180</v>
      </c>
      <c r="G57" s="76">
        <v>1899</v>
      </c>
      <c r="H57" s="76"/>
      <c r="I57" s="76"/>
      <c r="J57" s="76"/>
    </row>
    <row r="58" spans="1:10" x14ac:dyDescent="0.2">
      <c r="A58" s="76" t="s">
        <v>181</v>
      </c>
      <c r="B58" s="76" t="s">
        <v>179</v>
      </c>
      <c r="C58" s="76" t="s">
        <v>29</v>
      </c>
      <c r="D58" s="76"/>
      <c r="E58" s="76" t="s">
        <v>63</v>
      </c>
      <c r="F58" s="76" t="s">
        <v>182</v>
      </c>
      <c r="G58" s="76">
        <v>1899</v>
      </c>
      <c r="H58" s="76"/>
      <c r="I58" s="76"/>
      <c r="J58" s="76"/>
    </row>
    <row r="59" spans="1:10" x14ac:dyDescent="0.2">
      <c r="A59" s="76" t="s">
        <v>183</v>
      </c>
      <c r="B59" s="76" t="s">
        <v>179</v>
      </c>
      <c r="C59" s="76" t="s">
        <v>29</v>
      </c>
      <c r="D59" s="76"/>
      <c r="E59" s="76" t="s">
        <v>63</v>
      </c>
      <c r="F59" s="76" t="s">
        <v>184</v>
      </c>
      <c r="G59" s="76">
        <v>1912</v>
      </c>
      <c r="H59" s="76"/>
      <c r="I59" s="76"/>
      <c r="J59" s="76"/>
    </row>
    <row r="60" spans="1:10" x14ac:dyDescent="0.2">
      <c r="A60" s="76" t="s">
        <v>185</v>
      </c>
      <c r="B60" s="76" t="s">
        <v>179</v>
      </c>
      <c r="C60" s="76" t="s">
        <v>29</v>
      </c>
      <c r="D60" s="76"/>
      <c r="E60" s="76" t="s">
        <v>63</v>
      </c>
      <c r="F60" s="76" t="s">
        <v>186</v>
      </c>
      <c r="G60" s="76">
        <v>1910</v>
      </c>
      <c r="H60" s="76"/>
      <c r="I60" s="76"/>
      <c r="J60" s="76"/>
    </row>
    <row r="61" spans="1:10" x14ac:dyDescent="0.2">
      <c r="A61" s="76" t="s">
        <v>187</v>
      </c>
      <c r="B61" s="76" t="s">
        <v>179</v>
      </c>
      <c r="C61" s="76" t="s">
        <v>29</v>
      </c>
      <c r="D61" s="76"/>
      <c r="E61" s="76" t="s">
        <v>63</v>
      </c>
      <c r="F61" s="76" t="s">
        <v>188</v>
      </c>
      <c r="G61" s="76">
        <v>1910</v>
      </c>
      <c r="H61" s="76"/>
      <c r="I61" s="76"/>
      <c r="J61" s="76"/>
    </row>
    <row r="62" spans="1:10" x14ac:dyDescent="0.2">
      <c r="A62" s="76" t="s">
        <v>189</v>
      </c>
      <c r="B62" s="76" t="s">
        <v>179</v>
      </c>
      <c r="C62" s="76" t="s">
        <v>29</v>
      </c>
      <c r="D62" s="76"/>
      <c r="E62" s="76" t="s">
        <v>63</v>
      </c>
      <c r="F62" s="76" t="s">
        <v>190</v>
      </c>
      <c r="G62" s="76">
        <v>1910</v>
      </c>
      <c r="H62" s="76"/>
      <c r="I62" s="76"/>
      <c r="J62" s="76"/>
    </row>
    <row r="63" spans="1:10" x14ac:dyDescent="0.2">
      <c r="A63" s="76" t="s">
        <v>191</v>
      </c>
      <c r="B63" s="76" t="s">
        <v>179</v>
      </c>
      <c r="C63" s="76" t="s">
        <v>29</v>
      </c>
      <c r="D63" s="76"/>
      <c r="E63" s="76" t="s">
        <v>63</v>
      </c>
      <c r="F63" s="76" t="s">
        <v>192</v>
      </c>
      <c r="G63" s="76">
        <v>1910</v>
      </c>
      <c r="H63" s="76"/>
      <c r="I63" s="76"/>
      <c r="J63" s="76"/>
    </row>
    <row r="64" spans="1:10" x14ac:dyDescent="0.2">
      <c r="A64" s="76" t="s">
        <v>193</v>
      </c>
      <c r="B64" s="76" t="s">
        <v>179</v>
      </c>
      <c r="C64" s="76" t="s">
        <v>29</v>
      </c>
      <c r="D64" s="76"/>
      <c r="E64" s="76" t="s">
        <v>63</v>
      </c>
      <c r="F64" s="76" t="s">
        <v>194</v>
      </c>
      <c r="G64" s="76">
        <v>1910</v>
      </c>
      <c r="H64" s="76"/>
      <c r="I64" s="76"/>
      <c r="J64" s="76"/>
    </row>
    <row r="65" spans="1:15" x14ac:dyDescent="0.2">
      <c r="A65" s="76" t="s">
        <v>195</v>
      </c>
      <c r="B65" s="76" t="s">
        <v>179</v>
      </c>
      <c r="C65" s="76" t="s">
        <v>29</v>
      </c>
      <c r="D65" s="76"/>
      <c r="E65" s="76" t="s">
        <v>63</v>
      </c>
      <c r="F65" s="76" t="s">
        <v>196</v>
      </c>
      <c r="G65" s="76">
        <v>1920</v>
      </c>
      <c r="H65" s="76"/>
      <c r="I65" s="76"/>
      <c r="J65" s="76"/>
    </row>
    <row r="66" spans="1:15" x14ac:dyDescent="0.2">
      <c r="A66" s="76" t="s">
        <v>197</v>
      </c>
      <c r="B66" s="76" t="s">
        <v>179</v>
      </c>
      <c r="C66" s="76" t="s">
        <v>29</v>
      </c>
      <c r="D66" s="76"/>
      <c r="E66" s="76" t="s">
        <v>63</v>
      </c>
      <c r="F66" s="76" t="s">
        <v>198</v>
      </c>
      <c r="G66" s="76">
        <v>1910</v>
      </c>
      <c r="H66" s="76"/>
      <c r="I66" s="76"/>
      <c r="J66" s="76"/>
    </row>
    <row r="67" spans="1:15" x14ac:dyDescent="0.2">
      <c r="A67" s="76" t="s">
        <v>199</v>
      </c>
      <c r="B67" s="76" t="s">
        <v>179</v>
      </c>
      <c r="C67" s="76" t="s">
        <v>29</v>
      </c>
      <c r="D67" s="76"/>
      <c r="E67" s="76" t="s">
        <v>63</v>
      </c>
      <c r="F67" s="76" t="s">
        <v>200</v>
      </c>
      <c r="G67" s="76">
        <v>1928</v>
      </c>
      <c r="H67" s="76"/>
      <c r="I67" s="76"/>
      <c r="J67" s="76"/>
    </row>
    <row r="68" spans="1:15" x14ac:dyDescent="0.2">
      <c r="A68" s="81"/>
      <c r="B68" s="82"/>
      <c r="C68" s="82"/>
      <c r="D68" s="82"/>
      <c r="E68" s="82"/>
      <c r="F68" s="82"/>
      <c r="G68" s="83"/>
      <c r="H68" s="76"/>
      <c r="I68" s="76"/>
      <c r="J68" s="76"/>
    </row>
    <row r="69" spans="1:15" x14ac:dyDescent="0.2">
      <c r="A69" s="84" t="s">
        <v>201</v>
      </c>
      <c r="B69" s="85" t="s">
        <v>202</v>
      </c>
      <c r="C69" s="85" t="s">
        <v>29</v>
      </c>
      <c r="D69" s="85"/>
      <c r="E69" s="85" t="s">
        <v>63</v>
      </c>
      <c r="F69" s="85" t="s">
        <v>203</v>
      </c>
      <c r="G69" s="86">
        <v>1974</v>
      </c>
      <c r="H69" s="91"/>
      <c r="I69" s="84" t="s">
        <v>201</v>
      </c>
      <c r="J69" s="85" t="s">
        <v>202</v>
      </c>
      <c r="K69" s="85" t="s">
        <v>29</v>
      </c>
      <c r="L69" s="85"/>
      <c r="M69" s="85" t="s">
        <v>63</v>
      </c>
      <c r="N69" s="85" t="s">
        <v>203</v>
      </c>
      <c r="O69" s="86">
        <v>1974</v>
      </c>
    </row>
    <row r="70" spans="1:15" x14ac:dyDescent="0.2">
      <c r="A70" s="76" t="s">
        <v>204</v>
      </c>
      <c r="B70" s="76" t="s">
        <v>202</v>
      </c>
      <c r="C70" s="76" t="s">
        <v>29</v>
      </c>
      <c r="D70" s="76"/>
      <c r="E70" s="76" t="s">
        <v>63</v>
      </c>
      <c r="F70" s="76" t="s">
        <v>205</v>
      </c>
      <c r="G70" s="76">
        <v>1920</v>
      </c>
      <c r="H70" s="76"/>
      <c r="I70" s="76"/>
      <c r="J70" s="76"/>
    </row>
    <row r="71" spans="1:15" x14ac:dyDescent="0.2">
      <c r="A71" s="76" t="s">
        <v>206</v>
      </c>
      <c r="B71" s="76" t="s">
        <v>202</v>
      </c>
      <c r="C71" s="76" t="s">
        <v>29</v>
      </c>
      <c r="D71" s="76"/>
      <c r="E71" s="76" t="s">
        <v>63</v>
      </c>
      <c r="F71" s="76" t="s">
        <v>207</v>
      </c>
      <c r="G71" s="76">
        <v>1950</v>
      </c>
      <c r="H71" s="76"/>
      <c r="I71" s="76"/>
      <c r="J71" s="76"/>
    </row>
    <row r="72" spans="1:15" x14ac:dyDescent="0.2">
      <c r="A72" s="76" t="s">
        <v>208</v>
      </c>
      <c r="B72" s="76" t="s">
        <v>202</v>
      </c>
      <c r="C72" s="76" t="s">
        <v>29</v>
      </c>
      <c r="D72" s="76"/>
      <c r="E72" s="76" t="s">
        <v>63</v>
      </c>
      <c r="F72" s="76" t="s">
        <v>209</v>
      </c>
      <c r="G72" s="76">
        <v>1910</v>
      </c>
      <c r="H72" s="76"/>
      <c r="I72" s="76"/>
      <c r="J72" s="76"/>
    </row>
    <row r="73" spans="1:15" x14ac:dyDescent="0.2">
      <c r="A73" s="76" t="s">
        <v>210</v>
      </c>
      <c r="B73" s="76" t="s">
        <v>202</v>
      </c>
      <c r="C73" s="76" t="s">
        <v>29</v>
      </c>
      <c r="D73" s="76"/>
      <c r="E73" s="76" t="s">
        <v>63</v>
      </c>
      <c r="F73" s="76" t="s">
        <v>211</v>
      </c>
      <c r="G73" s="76">
        <v>2013</v>
      </c>
      <c r="H73" s="76"/>
      <c r="I73" s="76"/>
      <c r="J73" s="76"/>
    </row>
    <row r="74" spans="1:15" x14ac:dyDescent="0.2">
      <c r="A74" s="76" t="s">
        <v>212</v>
      </c>
      <c r="B74" s="76" t="s">
        <v>202</v>
      </c>
      <c r="C74" s="76" t="s">
        <v>29</v>
      </c>
      <c r="D74" s="76"/>
      <c r="E74" s="76" t="s">
        <v>63</v>
      </c>
      <c r="F74" s="76" t="s">
        <v>213</v>
      </c>
      <c r="G74" s="76">
        <v>1920</v>
      </c>
      <c r="H74" s="76"/>
      <c r="I74" s="76"/>
      <c r="J74" s="76"/>
    </row>
    <row r="75" spans="1:15" x14ac:dyDescent="0.2">
      <c r="A75" s="76" t="s">
        <v>214</v>
      </c>
      <c r="B75" s="76" t="s">
        <v>202</v>
      </c>
      <c r="C75" s="76" t="s">
        <v>29</v>
      </c>
      <c r="D75" s="76"/>
      <c r="E75" s="76" t="s">
        <v>63</v>
      </c>
      <c r="F75" s="76" t="s">
        <v>215</v>
      </c>
      <c r="G75" s="76">
        <v>1998</v>
      </c>
      <c r="H75" s="76"/>
      <c r="I75" s="76"/>
      <c r="J75" s="76"/>
    </row>
    <row r="76" spans="1:15" x14ac:dyDescent="0.2">
      <c r="A76" s="76" t="s">
        <v>216</v>
      </c>
      <c r="B76" s="76" t="s">
        <v>202</v>
      </c>
      <c r="C76" s="76" t="s">
        <v>29</v>
      </c>
      <c r="D76" s="76"/>
      <c r="E76" s="76" t="s">
        <v>63</v>
      </c>
      <c r="F76" s="76" t="s">
        <v>217</v>
      </c>
      <c r="G76" s="76">
        <v>1975</v>
      </c>
      <c r="H76" s="76"/>
      <c r="I76" s="76"/>
      <c r="J76" s="76"/>
    </row>
    <row r="77" spans="1:15" x14ac:dyDescent="0.2">
      <c r="A77" s="76" t="s">
        <v>218</v>
      </c>
      <c r="B77" s="76" t="s">
        <v>202</v>
      </c>
      <c r="C77" s="76" t="s">
        <v>29</v>
      </c>
      <c r="D77" s="76"/>
      <c r="E77" s="76" t="s">
        <v>63</v>
      </c>
      <c r="F77" s="76" t="s">
        <v>219</v>
      </c>
      <c r="G77" s="76">
        <v>1978</v>
      </c>
      <c r="H77" s="76"/>
      <c r="I77" s="76"/>
      <c r="J77" s="76"/>
    </row>
    <row r="78" spans="1:15" x14ac:dyDescent="0.2">
      <c r="A78" s="76" t="s">
        <v>220</v>
      </c>
      <c r="B78" s="76" t="s">
        <v>202</v>
      </c>
      <c r="C78" s="76" t="s">
        <v>29</v>
      </c>
      <c r="D78" s="76"/>
      <c r="E78" s="76" t="s">
        <v>63</v>
      </c>
      <c r="F78" s="76" t="s">
        <v>221</v>
      </c>
      <c r="G78" s="76">
        <v>1978</v>
      </c>
      <c r="H78" s="76"/>
      <c r="I78" s="76"/>
      <c r="J78" s="76"/>
    </row>
    <row r="79" spans="1:15" x14ac:dyDescent="0.2">
      <c r="A79" s="76" t="s">
        <v>222</v>
      </c>
      <c r="B79" s="76" t="s">
        <v>202</v>
      </c>
      <c r="C79" s="76" t="s">
        <v>29</v>
      </c>
      <c r="D79" s="76"/>
      <c r="E79" s="76" t="s">
        <v>63</v>
      </c>
      <c r="F79" s="76" t="s">
        <v>223</v>
      </c>
      <c r="G79" s="76">
        <v>1988</v>
      </c>
      <c r="H79" s="76"/>
      <c r="I79" s="76"/>
      <c r="J79" s="76"/>
    </row>
    <row r="80" spans="1:15" x14ac:dyDescent="0.2">
      <c r="A80" s="76" t="s">
        <v>224</v>
      </c>
      <c r="B80" s="76" t="s">
        <v>148</v>
      </c>
      <c r="C80" s="76" t="s">
        <v>29</v>
      </c>
      <c r="D80" s="76"/>
      <c r="E80" s="76" t="s">
        <v>63</v>
      </c>
      <c r="F80" s="76" t="s">
        <v>225</v>
      </c>
      <c r="G80" s="76">
        <v>1899</v>
      </c>
      <c r="H80" s="76"/>
      <c r="I80" s="76"/>
      <c r="J80" s="76"/>
    </row>
    <row r="81" spans="1:15" x14ac:dyDescent="0.2">
      <c r="A81" s="76" t="s">
        <v>226</v>
      </c>
      <c r="B81" s="76" t="s">
        <v>227</v>
      </c>
      <c r="C81" s="76" t="s">
        <v>29</v>
      </c>
      <c r="D81" s="76"/>
      <c r="E81" s="76" t="s">
        <v>63</v>
      </c>
      <c r="F81" s="76" t="s">
        <v>228</v>
      </c>
      <c r="G81" s="76">
        <v>1960</v>
      </c>
      <c r="H81" s="76"/>
      <c r="I81" s="76"/>
      <c r="J81" s="76"/>
    </row>
    <row r="82" spans="1:15" x14ac:dyDescent="0.2">
      <c r="A82" s="76" t="s">
        <v>229</v>
      </c>
      <c r="B82" s="76" t="s">
        <v>227</v>
      </c>
      <c r="C82" s="76" t="s">
        <v>29</v>
      </c>
      <c r="D82" s="76"/>
      <c r="E82" s="76" t="s">
        <v>230</v>
      </c>
      <c r="F82" s="76" t="s">
        <v>231</v>
      </c>
      <c r="G82" s="76">
        <v>1960</v>
      </c>
      <c r="H82" s="76"/>
      <c r="I82" s="76"/>
      <c r="J82" s="76"/>
    </row>
    <row r="83" spans="1:15" x14ac:dyDescent="0.2">
      <c r="A83" s="76" t="s">
        <v>232</v>
      </c>
      <c r="B83" s="76" t="s">
        <v>227</v>
      </c>
      <c r="C83" s="76" t="s">
        <v>29</v>
      </c>
      <c r="D83" s="76"/>
      <c r="E83" s="76" t="s">
        <v>63</v>
      </c>
      <c r="F83" s="76" t="s">
        <v>233</v>
      </c>
      <c r="G83" s="76">
        <v>1995</v>
      </c>
      <c r="H83" s="76"/>
      <c r="I83" s="76"/>
      <c r="J83" s="76"/>
    </row>
    <row r="84" spans="1:15" x14ac:dyDescent="0.2">
      <c r="A84" s="76" t="s">
        <v>234</v>
      </c>
      <c r="B84" s="76" t="s">
        <v>227</v>
      </c>
      <c r="C84" s="76" t="s">
        <v>29</v>
      </c>
      <c r="D84" s="76"/>
      <c r="E84" s="76" t="s">
        <v>63</v>
      </c>
      <c r="F84" s="76" t="s">
        <v>235</v>
      </c>
      <c r="G84" s="76">
        <v>1995</v>
      </c>
      <c r="H84" s="76"/>
      <c r="I84" s="76"/>
      <c r="J84" s="76"/>
    </row>
    <row r="85" spans="1:15" x14ac:dyDescent="0.2">
      <c r="A85" s="76" t="s">
        <v>236</v>
      </c>
      <c r="B85" s="76" t="s">
        <v>237</v>
      </c>
      <c r="C85" s="76" t="s">
        <v>29</v>
      </c>
      <c r="D85" s="76"/>
      <c r="E85" s="76" t="s">
        <v>63</v>
      </c>
      <c r="F85" s="76" t="s">
        <v>238</v>
      </c>
      <c r="G85" s="76">
        <v>1951</v>
      </c>
      <c r="H85" s="76"/>
      <c r="I85" s="76"/>
      <c r="J85" s="76"/>
    </row>
    <row r="86" spans="1:15" x14ac:dyDescent="0.2">
      <c r="A86" s="76" t="s">
        <v>239</v>
      </c>
      <c r="B86" s="76" t="s">
        <v>237</v>
      </c>
      <c r="C86" s="76" t="s">
        <v>29</v>
      </c>
      <c r="D86" s="76"/>
      <c r="E86" s="76" t="s">
        <v>63</v>
      </c>
      <c r="F86" s="76" t="s">
        <v>238</v>
      </c>
      <c r="G86" s="76">
        <v>1951</v>
      </c>
      <c r="H86" s="76"/>
      <c r="I86" s="76"/>
      <c r="J86" s="76"/>
    </row>
    <row r="87" spans="1:15" x14ac:dyDescent="0.2">
      <c r="A87" s="76" t="s">
        <v>240</v>
      </c>
      <c r="B87" s="76" t="s">
        <v>237</v>
      </c>
      <c r="C87" s="76" t="s">
        <v>29</v>
      </c>
      <c r="D87" s="76"/>
      <c r="E87" s="76" t="s">
        <v>63</v>
      </c>
      <c r="F87" s="76" t="s">
        <v>241</v>
      </c>
      <c r="G87" s="76">
        <v>1951</v>
      </c>
      <c r="H87" s="76"/>
      <c r="I87" s="76"/>
      <c r="J87" s="76"/>
    </row>
    <row r="88" spans="1:15" x14ac:dyDescent="0.2">
      <c r="A88" s="76" t="s">
        <v>242</v>
      </c>
      <c r="B88" s="76" t="s">
        <v>237</v>
      </c>
      <c r="C88" s="76" t="s">
        <v>29</v>
      </c>
      <c r="D88" s="76"/>
      <c r="E88" s="76" t="s">
        <v>63</v>
      </c>
      <c r="F88" s="76" t="s">
        <v>243</v>
      </c>
      <c r="G88" s="76">
        <v>1986</v>
      </c>
      <c r="H88" s="76"/>
      <c r="I88" s="76"/>
      <c r="J88" s="76"/>
    </row>
    <row r="89" spans="1:15" x14ac:dyDescent="0.2">
      <c r="A89" s="81"/>
      <c r="B89" s="82"/>
      <c r="C89" s="82"/>
      <c r="D89" s="82"/>
      <c r="E89" s="82"/>
      <c r="F89" s="82"/>
      <c r="G89" s="83"/>
      <c r="H89" s="76"/>
      <c r="I89" s="76"/>
      <c r="J89" s="76"/>
    </row>
    <row r="90" spans="1:15" x14ac:dyDescent="0.2">
      <c r="A90" s="84" t="s">
        <v>244</v>
      </c>
      <c r="B90" s="85" t="s">
        <v>237</v>
      </c>
      <c r="C90" s="85" t="s">
        <v>29</v>
      </c>
      <c r="D90" s="85"/>
      <c r="E90" s="85" t="s">
        <v>63</v>
      </c>
      <c r="F90" s="85" t="s">
        <v>245</v>
      </c>
      <c r="G90" s="86">
        <v>1986</v>
      </c>
      <c r="H90" s="91"/>
      <c r="I90" s="84" t="s">
        <v>244</v>
      </c>
      <c r="J90" s="85" t="s">
        <v>237</v>
      </c>
      <c r="K90" s="85" t="s">
        <v>29</v>
      </c>
      <c r="L90" s="85"/>
      <c r="M90" s="85" t="s">
        <v>63</v>
      </c>
      <c r="N90" s="85" t="s">
        <v>245</v>
      </c>
      <c r="O90" s="86">
        <v>1986</v>
      </c>
    </row>
    <row r="91" spans="1:15" x14ac:dyDescent="0.2">
      <c r="A91" s="76" t="s">
        <v>246</v>
      </c>
      <c r="B91" s="76" t="s">
        <v>247</v>
      </c>
      <c r="C91" s="76" t="s">
        <v>29</v>
      </c>
      <c r="D91" s="76"/>
      <c r="E91" s="76" t="s">
        <v>63</v>
      </c>
      <c r="F91" s="76" t="s">
        <v>248</v>
      </c>
      <c r="G91" s="76">
        <v>1899</v>
      </c>
      <c r="H91" s="76"/>
      <c r="I91" s="76"/>
      <c r="J91" s="76"/>
    </row>
    <row r="92" spans="1:15" x14ac:dyDescent="0.2">
      <c r="A92" s="76" t="s">
        <v>249</v>
      </c>
      <c r="B92" s="76" t="s">
        <v>247</v>
      </c>
      <c r="C92" s="76" t="s">
        <v>29</v>
      </c>
      <c r="D92" s="76"/>
      <c r="E92" s="76" t="s">
        <v>230</v>
      </c>
      <c r="F92" s="76" t="s">
        <v>250</v>
      </c>
      <c r="G92" s="76">
        <v>1994</v>
      </c>
      <c r="H92" s="76"/>
      <c r="I92" s="76"/>
      <c r="J92" s="76"/>
    </row>
    <row r="93" spans="1:15" x14ac:dyDescent="0.2">
      <c r="A93" s="76" t="s">
        <v>251</v>
      </c>
      <c r="B93" s="76" t="s">
        <v>247</v>
      </c>
      <c r="C93" s="76" t="s">
        <v>29</v>
      </c>
      <c r="D93" s="76"/>
      <c r="E93" s="76" t="s">
        <v>63</v>
      </c>
      <c r="F93" s="76" t="s">
        <v>252</v>
      </c>
      <c r="G93" s="76">
        <v>1909</v>
      </c>
      <c r="H93" s="76"/>
      <c r="I93" s="76"/>
      <c r="J93" s="76"/>
    </row>
    <row r="94" spans="1:15" x14ac:dyDescent="0.2">
      <c r="A94" s="76" t="s">
        <v>253</v>
      </c>
      <c r="B94" s="76" t="s">
        <v>247</v>
      </c>
      <c r="C94" s="76" t="s">
        <v>29</v>
      </c>
      <c r="D94" s="76"/>
      <c r="E94" s="76" t="s">
        <v>254</v>
      </c>
      <c r="F94" s="76" t="s">
        <v>255</v>
      </c>
      <c r="G94" s="76">
        <v>1911</v>
      </c>
      <c r="H94" s="76"/>
      <c r="I94" s="76"/>
      <c r="J94" s="76"/>
    </row>
    <row r="95" spans="1:15" x14ac:dyDescent="0.2">
      <c r="A95" s="76" t="s">
        <v>256</v>
      </c>
      <c r="B95" s="76" t="s">
        <v>247</v>
      </c>
      <c r="C95" s="76" t="s">
        <v>29</v>
      </c>
      <c r="D95" s="76"/>
      <c r="E95" s="76" t="s">
        <v>63</v>
      </c>
      <c r="F95" s="76" t="s">
        <v>257</v>
      </c>
      <c r="G95" s="76">
        <v>1928</v>
      </c>
      <c r="H95" s="76"/>
      <c r="I95" s="76"/>
      <c r="J95" s="76"/>
    </row>
    <row r="96" spans="1:15" x14ac:dyDescent="0.2">
      <c r="A96" s="76" t="s">
        <v>258</v>
      </c>
      <c r="B96" s="76" t="s">
        <v>247</v>
      </c>
      <c r="C96" s="76" t="s">
        <v>29</v>
      </c>
      <c r="D96" s="76"/>
      <c r="E96" s="76" t="s">
        <v>63</v>
      </c>
      <c r="F96" s="76" t="s">
        <v>259</v>
      </c>
      <c r="G96" s="76">
        <v>1932</v>
      </c>
      <c r="H96" s="76"/>
      <c r="I96" s="76"/>
      <c r="J96" s="76"/>
    </row>
    <row r="97" spans="1:10" x14ac:dyDescent="0.2">
      <c r="A97" s="76" t="s">
        <v>260</v>
      </c>
      <c r="B97" s="76" t="s">
        <v>247</v>
      </c>
      <c r="C97" s="76" t="s">
        <v>29</v>
      </c>
      <c r="D97" s="76"/>
      <c r="E97" s="76" t="s">
        <v>63</v>
      </c>
      <c r="F97" s="76" t="s">
        <v>261</v>
      </c>
      <c r="G97" s="76">
        <v>1914</v>
      </c>
      <c r="H97" s="76"/>
      <c r="I97" s="76"/>
      <c r="J97" s="76"/>
    </row>
    <row r="98" spans="1:10" x14ac:dyDescent="0.2">
      <c r="A98" s="76" t="s">
        <v>262</v>
      </c>
      <c r="B98" s="76" t="s">
        <v>247</v>
      </c>
      <c r="C98" s="76" t="s">
        <v>29</v>
      </c>
      <c r="D98" s="76"/>
      <c r="E98" s="76" t="s">
        <v>230</v>
      </c>
      <c r="F98" s="76" t="s">
        <v>263</v>
      </c>
      <c r="G98" s="76">
        <v>1835</v>
      </c>
      <c r="H98" s="76"/>
      <c r="I98" s="76"/>
      <c r="J98" s="76"/>
    </row>
    <row r="99" spans="1:10" x14ac:dyDescent="0.2">
      <c r="A99" s="76" t="s">
        <v>264</v>
      </c>
      <c r="B99" s="76" t="s">
        <v>247</v>
      </c>
      <c r="C99" s="76" t="s">
        <v>29</v>
      </c>
      <c r="D99" s="76"/>
      <c r="E99" s="76" t="s">
        <v>63</v>
      </c>
      <c r="F99" s="76" t="s">
        <v>265</v>
      </c>
      <c r="G99" s="76">
        <v>1951</v>
      </c>
      <c r="H99" s="76"/>
      <c r="I99" s="76"/>
      <c r="J99" s="76"/>
    </row>
    <row r="100" spans="1:10" x14ac:dyDescent="0.2">
      <c r="A100" s="76" t="s">
        <v>266</v>
      </c>
      <c r="B100" s="76" t="s">
        <v>227</v>
      </c>
      <c r="C100" s="76" t="s">
        <v>29</v>
      </c>
      <c r="D100" s="76"/>
      <c r="E100" s="76" t="s">
        <v>63</v>
      </c>
      <c r="F100" s="76" t="s">
        <v>267</v>
      </c>
      <c r="G100" s="76">
        <v>1920</v>
      </c>
      <c r="H100" s="76"/>
      <c r="I100" s="76"/>
      <c r="J100" s="76"/>
    </row>
    <row r="101" spans="1:10" x14ac:dyDescent="0.2">
      <c r="A101" s="76" t="s">
        <v>268</v>
      </c>
      <c r="B101" s="76" t="s">
        <v>269</v>
      </c>
      <c r="C101" s="76" t="s">
        <v>29</v>
      </c>
      <c r="D101" s="76"/>
      <c r="E101" s="76" t="s">
        <v>270</v>
      </c>
      <c r="F101" s="76" t="s">
        <v>271</v>
      </c>
      <c r="G101" s="76">
        <v>1852</v>
      </c>
      <c r="H101" s="76"/>
      <c r="I101" s="76"/>
      <c r="J101" s="76"/>
    </row>
    <row r="102" spans="1:10" x14ac:dyDescent="0.2">
      <c r="A102" s="76" t="s">
        <v>272</v>
      </c>
      <c r="B102" s="76" t="s">
        <v>269</v>
      </c>
      <c r="C102" s="76" t="s">
        <v>29</v>
      </c>
      <c r="D102" s="76"/>
      <c r="E102" s="76" t="s">
        <v>63</v>
      </c>
      <c r="F102" s="76" t="s">
        <v>273</v>
      </c>
      <c r="G102" s="76">
        <v>1918</v>
      </c>
      <c r="H102" s="76"/>
      <c r="I102" s="76"/>
      <c r="J102" s="76"/>
    </row>
    <row r="103" spans="1:10" x14ac:dyDescent="0.2">
      <c r="A103" s="76" t="s">
        <v>274</v>
      </c>
      <c r="B103" s="76" t="s">
        <v>269</v>
      </c>
      <c r="C103" s="76" t="s">
        <v>29</v>
      </c>
      <c r="D103" s="76"/>
      <c r="E103" s="76" t="s">
        <v>63</v>
      </c>
      <c r="F103" s="76" t="s">
        <v>275</v>
      </c>
      <c r="G103" s="76">
        <v>1986</v>
      </c>
      <c r="H103" s="76"/>
      <c r="I103" s="76"/>
      <c r="J103" s="76"/>
    </row>
    <row r="104" spans="1:10" x14ac:dyDescent="0.2">
      <c r="A104" s="76" t="s">
        <v>276</v>
      </c>
      <c r="B104" s="76" t="s">
        <v>269</v>
      </c>
      <c r="C104" s="76" t="s">
        <v>29</v>
      </c>
      <c r="D104" s="76"/>
      <c r="E104" s="76" t="s">
        <v>63</v>
      </c>
      <c r="F104" s="76" t="s">
        <v>277</v>
      </c>
      <c r="G104" s="76">
        <v>1880</v>
      </c>
      <c r="H104" s="76"/>
      <c r="I104" s="76"/>
      <c r="J104" s="76"/>
    </row>
    <row r="105" spans="1:10" x14ac:dyDescent="0.2">
      <c r="A105" s="76" t="s">
        <v>278</v>
      </c>
      <c r="B105" s="76" t="s">
        <v>269</v>
      </c>
      <c r="C105" s="76" t="s">
        <v>29</v>
      </c>
      <c r="D105" s="76"/>
      <c r="E105" s="76" t="s">
        <v>63</v>
      </c>
      <c r="F105" s="76" t="s">
        <v>279</v>
      </c>
      <c r="G105" s="76">
        <v>1925</v>
      </c>
      <c r="H105" s="76"/>
      <c r="I105" s="76"/>
      <c r="J105" s="76"/>
    </row>
    <row r="106" spans="1:10" x14ac:dyDescent="0.2">
      <c r="A106" s="76" t="s">
        <v>280</v>
      </c>
      <c r="B106" s="76" t="s">
        <v>269</v>
      </c>
      <c r="C106" s="76" t="s">
        <v>29</v>
      </c>
      <c r="D106" s="76"/>
      <c r="E106" s="76" t="s">
        <v>63</v>
      </c>
      <c r="F106" s="76" t="s">
        <v>281</v>
      </c>
      <c r="G106" s="76">
        <v>1902</v>
      </c>
      <c r="H106" s="76"/>
      <c r="I106" s="76"/>
      <c r="J106" s="76"/>
    </row>
    <row r="107" spans="1:10" x14ac:dyDescent="0.2">
      <c r="A107" s="76" t="s">
        <v>282</v>
      </c>
      <c r="B107" s="76" t="s">
        <v>269</v>
      </c>
      <c r="C107" s="76" t="s">
        <v>29</v>
      </c>
      <c r="D107" s="76"/>
      <c r="E107" s="76" t="s">
        <v>63</v>
      </c>
      <c r="F107" s="76" t="s">
        <v>283</v>
      </c>
      <c r="G107" s="76">
        <v>1935</v>
      </c>
      <c r="H107" s="76"/>
      <c r="I107" s="76"/>
      <c r="J107" s="76"/>
    </row>
    <row r="108" spans="1:10" x14ac:dyDescent="0.2">
      <c r="A108" s="76" t="s">
        <v>284</v>
      </c>
      <c r="B108" s="76" t="s">
        <v>269</v>
      </c>
      <c r="C108" s="76" t="s">
        <v>29</v>
      </c>
      <c r="D108" s="76"/>
      <c r="E108" s="76" t="s">
        <v>63</v>
      </c>
      <c r="F108" s="76" t="s">
        <v>285</v>
      </c>
      <c r="G108" s="76">
        <v>1955</v>
      </c>
      <c r="H108" s="76"/>
      <c r="I108" s="76"/>
      <c r="J108" s="76"/>
    </row>
    <row r="109" spans="1:10" x14ac:dyDescent="0.2">
      <c r="A109" s="76" t="s">
        <v>286</v>
      </c>
      <c r="B109" s="76" t="s">
        <v>269</v>
      </c>
      <c r="C109" s="76" t="s">
        <v>29</v>
      </c>
      <c r="D109" s="76"/>
      <c r="E109" s="76" t="s">
        <v>63</v>
      </c>
      <c r="F109" s="76" t="s">
        <v>287</v>
      </c>
      <c r="G109" s="76">
        <v>1948</v>
      </c>
      <c r="H109" s="76"/>
      <c r="I109" s="76"/>
      <c r="J109" s="76"/>
    </row>
    <row r="110" spans="1:10" x14ac:dyDescent="0.2">
      <c r="A110" s="76" t="s">
        <v>288</v>
      </c>
      <c r="B110" s="76" t="s">
        <v>227</v>
      </c>
      <c r="C110" s="76" t="s">
        <v>29</v>
      </c>
      <c r="D110" s="76"/>
      <c r="E110" s="76" t="s">
        <v>289</v>
      </c>
      <c r="F110" s="76" t="s">
        <v>290</v>
      </c>
      <c r="G110" s="76">
        <v>1923</v>
      </c>
      <c r="H110" s="76"/>
      <c r="I110" s="76"/>
      <c r="J110" s="76"/>
    </row>
    <row r="111" spans="1:10" x14ac:dyDescent="0.2">
      <c r="A111" s="76" t="s">
        <v>291</v>
      </c>
      <c r="B111" s="76" t="s">
        <v>292</v>
      </c>
      <c r="C111" s="76" t="s">
        <v>29</v>
      </c>
      <c r="D111" s="76"/>
      <c r="E111" s="76" t="s">
        <v>63</v>
      </c>
      <c r="F111" s="76" t="s">
        <v>293</v>
      </c>
      <c r="G111" s="76">
        <v>1899</v>
      </c>
      <c r="H111" s="76"/>
      <c r="I111" s="76"/>
      <c r="J111" s="76"/>
    </row>
    <row r="112" spans="1:10" x14ac:dyDescent="0.2">
      <c r="A112" s="76" t="s">
        <v>294</v>
      </c>
      <c r="B112" s="76" t="s">
        <v>292</v>
      </c>
      <c r="C112" s="76" t="s">
        <v>29</v>
      </c>
      <c r="D112" s="76"/>
      <c r="E112" s="76" t="s">
        <v>230</v>
      </c>
      <c r="F112" s="76" t="s">
        <v>295</v>
      </c>
      <c r="G112" s="76">
        <v>1910</v>
      </c>
      <c r="H112" s="76"/>
      <c r="I112" s="76"/>
      <c r="J112" s="76"/>
    </row>
    <row r="113" spans="1:16" x14ac:dyDescent="0.2">
      <c r="A113" s="76" t="s">
        <v>296</v>
      </c>
      <c r="B113" s="76" t="s">
        <v>292</v>
      </c>
      <c r="C113" s="76" t="s">
        <v>29</v>
      </c>
      <c r="D113" s="76"/>
      <c r="E113" s="76" t="s">
        <v>297</v>
      </c>
      <c r="F113" s="76" t="s">
        <v>298</v>
      </c>
      <c r="G113" s="76">
        <v>1964</v>
      </c>
      <c r="H113" s="76"/>
      <c r="I113" s="76"/>
      <c r="J113" s="76"/>
    </row>
    <row r="114" spans="1:16" x14ac:dyDescent="0.2">
      <c r="A114" s="76" t="s">
        <v>299</v>
      </c>
      <c r="B114" s="76" t="s">
        <v>300</v>
      </c>
      <c r="C114" s="76" t="s">
        <v>29</v>
      </c>
      <c r="D114" s="76"/>
      <c r="E114" s="76" t="s">
        <v>63</v>
      </c>
      <c r="F114" s="76" t="s">
        <v>301</v>
      </c>
      <c r="G114" s="76">
        <v>1910</v>
      </c>
      <c r="H114" s="76"/>
      <c r="I114" s="76"/>
      <c r="J114" s="76"/>
    </row>
    <row r="115" spans="1:16" x14ac:dyDescent="0.2">
      <c r="A115" s="76" t="s">
        <v>302</v>
      </c>
      <c r="B115" s="76" t="s">
        <v>292</v>
      </c>
      <c r="C115" s="76" t="s">
        <v>29</v>
      </c>
      <c r="D115" s="76"/>
      <c r="E115" s="76" t="s">
        <v>63</v>
      </c>
      <c r="F115" s="76" t="s">
        <v>303</v>
      </c>
      <c r="G115" s="76">
        <v>1915</v>
      </c>
      <c r="H115" s="76"/>
      <c r="I115" s="76"/>
      <c r="J115" s="76"/>
    </row>
    <row r="116" spans="1:16" x14ac:dyDescent="0.2">
      <c r="A116" s="76" t="s">
        <v>304</v>
      </c>
      <c r="B116" s="76" t="s">
        <v>292</v>
      </c>
      <c r="C116" s="76" t="s">
        <v>29</v>
      </c>
      <c r="D116" s="76"/>
      <c r="E116" s="76" t="s">
        <v>63</v>
      </c>
      <c r="F116" s="76" t="s">
        <v>305</v>
      </c>
      <c r="G116" s="76">
        <v>1915</v>
      </c>
      <c r="H116" s="76"/>
      <c r="I116" s="76"/>
      <c r="J116" s="76"/>
    </row>
    <row r="117" spans="1:16" x14ac:dyDescent="0.2">
      <c r="A117" s="76" t="s">
        <v>306</v>
      </c>
      <c r="B117" s="76" t="s">
        <v>292</v>
      </c>
      <c r="C117" s="76" t="s">
        <v>29</v>
      </c>
      <c r="D117" s="76"/>
      <c r="E117" s="76" t="s">
        <v>63</v>
      </c>
      <c r="F117" s="76" t="s">
        <v>307</v>
      </c>
      <c r="G117" s="76">
        <v>1984</v>
      </c>
      <c r="H117" s="76"/>
      <c r="I117" s="76"/>
      <c r="J117" s="76"/>
    </row>
    <row r="118" spans="1:16" x14ac:dyDescent="0.2">
      <c r="A118" s="76" t="s">
        <v>308</v>
      </c>
      <c r="B118" s="76" t="s">
        <v>292</v>
      </c>
      <c r="C118" s="76" t="s">
        <v>29</v>
      </c>
      <c r="D118" s="76"/>
      <c r="E118" s="76" t="s">
        <v>63</v>
      </c>
      <c r="F118" s="76" t="s">
        <v>309</v>
      </c>
      <c r="G118" s="76">
        <v>1984</v>
      </c>
      <c r="H118" s="76"/>
      <c r="I118" s="76"/>
      <c r="J118" s="76"/>
    </row>
    <row r="119" spans="1:16" x14ac:dyDescent="0.2">
      <c r="A119" s="76" t="s">
        <v>310</v>
      </c>
      <c r="B119" s="76" t="s">
        <v>292</v>
      </c>
      <c r="C119" s="76" t="s">
        <v>29</v>
      </c>
      <c r="D119" s="76"/>
      <c r="E119" s="76" t="s">
        <v>63</v>
      </c>
      <c r="F119" s="76" t="s">
        <v>311</v>
      </c>
      <c r="G119" s="76">
        <v>1910</v>
      </c>
      <c r="H119" s="76"/>
      <c r="I119" s="76"/>
      <c r="J119" s="76"/>
    </row>
    <row r="120" spans="1:16" x14ac:dyDescent="0.2">
      <c r="A120" s="76" t="s">
        <v>312</v>
      </c>
      <c r="B120" s="76" t="s">
        <v>292</v>
      </c>
      <c r="C120" s="76" t="s">
        <v>29</v>
      </c>
      <c r="D120" s="76"/>
      <c r="E120" s="76" t="s">
        <v>63</v>
      </c>
      <c r="F120" s="76" t="s">
        <v>313</v>
      </c>
      <c r="G120" s="76">
        <v>1910</v>
      </c>
      <c r="H120" s="76"/>
      <c r="I120" s="76"/>
      <c r="J120" s="76"/>
    </row>
    <row r="121" spans="1:16" x14ac:dyDescent="0.2">
      <c r="A121" s="76" t="s">
        <v>314</v>
      </c>
      <c r="B121" s="76" t="s">
        <v>300</v>
      </c>
      <c r="C121" s="76" t="s">
        <v>29</v>
      </c>
      <c r="D121" s="76"/>
      <c r="E121" s="76" t="s">
        <v>254</v>
      </c>
      <c r="F121" s="76" t="s">
        <v>315</v>
      </c>
      <c r="G121" s="76">
        <v>1955</v>
      </c>
      <c r="H121" s="76"/>
      <c r="I121" s="76"/>
      <c r="J121" s="76"/>
    </row>
    <row r="122" spans="1:16" x14ac:dyDescent="0.2">
      <c r="A122" s="76" t="s">
        <v>316</v>
      </c>
      <c r="B122" s="76" t="s">
        <v>292</v>
      </c>
      <c r="C122" s="76" t="s">
        <v>29</v>
      </c>
      <c r="D122" s="76"/>
      <c r="E122" s="76" t="s">
        <v>63</v>
      </c>
      <c r="F122" s="76" t="s">
        <v>317</v>
      </c>
      <c r="G122" s="76">
        <v>1975</v>
      </c>
      <c r="H122" s="76"/>
      <c r="I122" s="76"/>
      <c r="J122" s="76"/>
    </row>
    <row r="123" spans="1:16" x14ac:dyDescent="0.2">
      <c r="A123" s="76" t="s">
        <v>318</v>
      </c>
      <c r="B123" s="76" t="s">
        <v>292</v>
      </c>
      <c r="C123" s="76" t="s">
        <v>29</v>
      </c>
      <c r="D123" s="76"/>
      <c r="E123" s="76" t="s">
        <v>63</v>
      </c>
      <c r="F123" s="76" t="s">
        <v>319</v>
      </c>
      <c r="G123" s="76">
        <v>1958</v>
      </c>
      <c r="H123" s="76"/>
      <c r="I123" s="76"/>
      <c r="J123" s="76"/>
    </row>
    <row r="124" spans="1:16" x14ac:dyDescent="0.2">
      <c r="A124" s="76" t="s">
        <v>320</v>
      </c>
      <c r="B124" s="76" t="s">
        <v>292</v>
      </c>
      <c r="C124" s="76" t="s">
        <v>29</v>
      </c>
      <c r="D124" s="76"/>
      <c r="E124" s="76" t="s">
        <v>63</v>
      </c>
      <c r="F124" s="76" t="s">
        <v>321</v>
      </c>
      <c r="G124" s="76">
        <v>1976</v>
      </c>
      <c r="H124" s="76"/>
      <c r="I124" s="76"/>
      <c r="J124" s="76"/>
    </row>
    <row r="125" spans="1:16" x14ac:dyDescent="0.2">
      <c r="A125" s="81" t="s">
        <v>322</v>
      </c>
      <c r="B125" s="82" t="s">
        <v>292</v>
      </c>
      <c r="C125" s="82" t="s">
        <v>29</v>
      </c>
      <c r="D125" s="82"/>
      <c r="E125" s="82" t="s">
        <v>63</v>
      </c>
      <c r="F125" s="82" t="s">
        <v>323</v>
      </c>
      <c r="G125" s="83">
        <v>1930</v>
      </c>
      <c r="H125" s="91"/>
      <c r="I125" s="81" t="s">
        <v>322</v>
      </c>
      <c r="J125" s="82" t="s">
        <v>292</v>
      </c>
      <c r="K125" s="82" t="s">
        <v>29</v>
      </c>
      <c r="L125" s="82"/>
      <c r="M125" s="82" t="s">
        <v>63</v>
      </c>
      <c r="N125" s="82" t="s">
        <v>323</v>
      </c>
      <c r="O125" s="83">
        <v>1930</v>
      </c>
      <c r="P125" s="91"/>
    </row>
    <row r="126" spans="1:16" x14ac:dyDescent="0.2">
      <c r="A126" s="87"/>
      <c r="B126" s="76"/>
      <c r="C126" s="76"/>
      <c r="D126" s="76"/>
      <c r="E126" s="76"/>
      <c r="F126" s="76"/>
      <c r="G126" s="88"/>
      <c r="H126" s="76"/>
      <c r="I126" s="76"/>
      <c r="J126" s="76"/>
    </row>
    <row r="127" spans="1:16" x14ac:dyDescent="0.2">
      <c r="A127" s="84"/>
      <c r="B127" s="85"/>
      <c r="C127" s="85"/>
      <c r="D127" s="85"/>
      <c r="E127" s="85"/>
      <c r="F127" s="85"/>
      <c r="G127" s="86"/>
      <c r="H127" s="76"/>
      <c r="I127" s="76"/>
      <c r="J127" s="76"/>
    </row>
    <row r="128" spans="1:16" x14ac:dyDescent="0.2">
      <c r="A128" s="76" t="s">
        <v>324</v>
      </c>
      <c r="B128" s="76" t="s">
        <v>292</v>
      </c>
      <c r="C128" s="76" t="s">
        <v>29</v>
      </c>
      <c r="D128" s="76"/>
      <c r="E128" s="76" t="s">
        <v>63</v>
      </c>
      <c r="F128" s="76" t="s">
        <v>325</v>
      </c>
      <c r="G128" s="76">
        <v>1992</v>
      </c>
      <c r="H128" s="76"/>
      <c r="I128" s="76"/>
      <c r="J128" s="76"/>
    </row>
    <row r="129" spans="1:15" x14ac:dyDescent="0.2">
      <c r="A129" s="76" t="s">
        <v>326</v>
      </c>
      <c r="B129" s="76" t="s">
        <v>300</v>
      </c>
      <c r="C129" s="76" t="s">
        <v>29</v>
      </c>
      <c r="D129" s="76"/>
      <c r="E129" s="76" t="s">
        <v>63</v>
      </c>
      <c r="F129" s="76" t="s">
        <v>327</v>
      </c>
      <c r="G129" s="76">
        <v>2020</v>
      </c>
      <c r="H129" s="76"/>
      <c r="I129" s="76"/>
      <c r="J129" s="76"/>
    </row>
    <row r="130" spans="1:15" x14ac:dyDescent="0.2">
      <c r="A130" s="76" t="s">
        <v>328</v>
      </c>
      <c r="B130" s="76" t="s">
        <v>300</v>
      </c>
      <c r="C130" s="76" t="s">
        <v>29</v>
      </c>
      <c r="D130" s="76"/>
      <c r="E130" s="76" t="s">
        <v>63</v>
      </c>
      <c r="F130" s="76" t="s">
        <v>329</v>
      </c>
      <c r="G130" s="76">
        <v>2020</v>
      </c>
      <c r="H130" s="76"/>
      <c r="I130" s="76"/>
      <c r="J130" s="76"/>
    </row>
    <row r="131" spans="1:15" x14ac:dyDescent="0.2">
      <c r="A131" s="76" t="s">
        <v>330</v>
      </c>
      <c r="B131" s="76" t="s">
        <v>227</v>
      </c>
      <c r="C131" s="76" t="s">
        <v>29</v>
      </c>
      <c r="D131" s="76"/>
      <c r="E131" s="76" t="s">
        <v>331</v>
      </c>
      <c r="F131" s="76" t="s">
        <v>332</v>
      </c>
      <c r="G131" s="76">
        <v>1930</v>
      </c>
      <c r="H131" s="76"/>
      <c r="I131" s="76"/>
      <c r="J131" s="76"/>
    </row>
    <row r="132" spans="1:15" x14ac:dyDescent="0.2">
      <c r="A132" s="76" t="s">
        <v>333</v>
      </c>
      <c r="B132" s="76" t="s">
        <v>300</v>
      </c>
      <c r="C132" s="76" t="s">
        <v>29</v>
      </c>
      <c r="D132" s="76"/>
      <c r="E132" s="76" t="s">
        <v>63</v>
      </c>
      <c r="F132" s="76" t="s">
        <v>334</v>
      </c>
      <c r="G132" s="76">
        <v>2020</v>
      </c>
      <c r="H132" s="76"/>
      <c r="I132" s="76"/>
      <c r="J132" s="76"/>
    </row>
    <row r="133" spans="1:15" x14ac:dyDescent="0.2">
      <c r="A133" s="76" t="s">
        <v>335</v>
      </c>
      <c r="B133" s="76" t="s">
        <v>300</v>
      </c>
      <c r="C133" s="76" t="s">
        <v>29</v>
      </c>
      <c r="D133" s="76"/>
      <c r="E133" s="76" t="s">
        <v>63</v>
      </c>
      <c r="F133" s="76" t="s">
        <v>336</v>
      </c>
      <c r="G133" s="76">
        <v>2020</v>
      </c>
      <c r="H133" s="76"/>
      <c r="I133" s="76"/>
      <c r="J133" s="76"/>
    </row>
    <row r="134" spans="1:15" x14ac:dyDescent="0.2">
      <c r="A134" s="76" t="s">
        <v>337</v>
      </c>
      <c r="B134" s="76" t="s">
        <v>300</v>
      </c>
      <c r="C134" s="76" t="s">
        <v>29</v>
      </c>
      <c r="D134" s="76"/>
      <c r="E134" s="76" t="s">
        <v>230</v>
      </c>
      <c r="F134" s="76" t="s">
        <v>338</v>
      </c>
      <c r="G134" s="76">
        <v>1968</v>
      </c>
      <c r="H134" s="76"/>
      <c r="I134" s="76"/>
      <c r="J134" s="76"/>
    </row>
    <row r="135" spans="1:15" x14ac:dyDescent="0.2">
      <c r="A135" s="76" t="s">
        <v>339</v>
      </c>
      <c r="B135" s="76" t="s">
        <v>300</v>
      </c>
      <c r="C135" s="76" t="s">
        <v>29</v>
      </c>
      <c r="D135" s="76"/>
      <c r="E135" s="76" t="s">
        <v>63</v>
      </c>
      <c r="F135" s="76" t="s">
        <v>340</v>
      </c>
      <c r="G135" s="76">
        <v>1910</v>
      </c>
      <c r="H135" s="76"/>
      <c r="I135" s="76"/>
      <c r="J135" s="76"/>
    </row>
    <row r="136" spans="1:15" x14ac:dyDescent="0.2">
      <c r="A136" s="76" t="s">
        <v>341</v>
      </c>
      <c r="B136" s="76" t="s">
        <v>300</v>
      </c>
      <c r="C136" s="76" t="s">
        <v>29</v>
      </c>
      <c r="D136" s="76"/>
      <c r="E136" s="76" t="s">
        <v>63</v>
      </c>
      <c r="F136" s="76" t="s">
        <v>342</v>
      </c>
      <c r="G136" s="76">
        <v>1910</v>
      </c>
      <c r="H136" s="76"/>
      <c r="I136" s="76"/>
      <c r="J136" s="76"/>
    </row>
    <row r="137" spans="1:15" x14ac:dyDescent="0.2">
      <c r="A137" s="81" t="s">
        <v>343</v>
      </c>
      <c r="B137" s="82" t="s">
        <v>300</v>
      </c>
      <c r="C137" s="82" t="s">
        <v>29</v>
      </c>
      <c r="D137" s="82"/>
      <c r="E137" s="82" t="s">
        <v>63</v>
      </c>
      <c r="F137" s="82" t="s">
        <v>344</v>
      </c>
      <c r="G137" s="83">
        <v>1975</v>
      </c>
      <c r="H137" s="91"/>
      <c r="I137" s="81" t="s">
        <v>343</v>
      </c>
      <c r="J137" s="82" t="s">
        <v>300</v>
      </c>
      <c r="K137" s="82" t="s">
        <v>29</v>
      </c>
      <c r="L137" s="82"/>
      <c r="M137" s="82" t="s">
        <v>63</v>
      </c>
      <c r="N137" s="82" t="s">
        <v>344</v>
      </c>
      <c r="O137" s="83">
        <v>1975</v>
      </c>
    </row>
    <row r="138" spans="1:15" x14ac:dyDescent="0.2">
      <c r="A138" s="84"/>
      <c r="B138" s="85"/>
      <c r="C138" s="85"/>
      <c r="D138" s="85"/>
      <c r="E138" s="85"/>
      <c r="F138" s="85"/>
      <c r="G138" s="86"/>
      <c r="H138" s="76"/>
      <c r="I138" s="76"/>
      <c r="J138" s="76"/>
    </row>
    <row r="139" spans="1:15" x14ac:dyDescent="0.2">
      <c r="A139" s="76" t="s">
        <v>345</v>
      </c>
      <c r="B139" s="76" t="s">
        <v>300</v>
      </c>
      <c r="C139" s="76" t="s">
        <v>29</v>
      </c>
      <c r="D139" s="76"/>
      <c r="E139" s="76" t="s">
        <v>63</v>
      </c>
      <c r="F139" s="76" t="s">
        <v>346</v>
      </c>
      <c r="G139" s="76">
        <v>1975</v>
      </c>
      <c r="H139" s="76"/>
      <c r="I139" s="76"/>
      <c r="J139" s="76"/>
    </row>
    <row r="140" spans="1:15" x14ac:dyDescent="0.2">
      <c r="A140" s="76" t="s">
        <v>347</v>
      </c>
      <c r="B140" s="76" t="s">
        <v>300</v>
      </c>
      <c r="C140" s="76" t="s">
        <v>29</v>
      </c>
      <c r="D140" s="76"/>
      <c r="E140" s="76" t="s">
        <v>63</v>
      </c>
      <c r="F140" s="76" t="s">
        <v>348</v>
      </c>
      <c r="G140" s="76">
        <v>1975</v>
      </c>
      <c r="H140" s="76"/>
      <c r="I140" s="76"/>
      <c r="J140" s="76"/>
    </row>
    <row r="141" spans="1:15" x14ac:dyDescent="0.2">
      <c r="A141" s="76" t="s">
        <v>349</v>
      </c>
      <c r="B141" s="76" t="s">
        <v>300</v>
      </c>
      <c r="C141" s="76" t="s">
        <v>29</v>
      </c>
      <c r="D141" s="76"/>
      <c r="E141" s="76" t="s">
        <v>63</v>
      </c>
      <c r="F141" s="76" t="s">
        <v>350</v>
      </c>
      <c r="G141" s="76">
        <v>1975</v>
      </c>
      <c r="H141" s="76"/>
      <c r="I141" s="76"/>
      <c r="J141" s="76"/>
    </row>
    <row r="142" spans="1:15" x14ac:dyDescent="0.2">
      <c r="A142" s="76" t="s">
        <v>351</v>
      </c>
      <c r="B142" s="76" t="s">
        <v>300</v>
      </c>
      <c r="C142" s="76" t="s">
        <v>29</v>
      </c>
      <c r="D142" s="76"/>
      <c r="E142" s="76" t="s">
        <v>63</v>
      </c>
      <c r="F142" s="76" t="s">
        <v>352</v>
      </c>
      <c r="G142" s="76">
        <v>1975</v>
      </c>
      <c r="H142" s="76"/>
      <c r="I142" s="76"/>
      <c r="J142" s="76"/>
    </row>
    <row r="143" spans="1:15" x14ac:dyDescent="0.2">
      <c r="A143" s="76" t="s">
        <v>353</v>
      </c>
      <c r="B143" s="76" t="s">
        <v>300</v>
      </c>
      <c r="C143" s="76" t="s">
        <v>29</v>
      </c>
      <c r="D143" s="76"/>
      <c r="E143" s="76" t="s">
        <v>63</v>
      </c>
      <c r="F143" s="76" t="s">
        <v>354</v>
      </c>
      <c r="G143" s="76">
        <v>1975</v>
      </c>
      <c r="H143" s="76"/>
      <c r="I143" s="76"/>
      <c r="J143" s="76"/>
    </row>
    <row r="144" spans="1:15" x14ac:dyDescent="0.2">
      <c r="A144" s="76" t="s">
        <v>355</v>
      </c>
      <c r="B144" s="76" t="s">
        <v>300</v>
      </c>
      <c r="C144" s="76" t="s">
        <v>29</v>
      </c>
      <c r="D144" s="76"/>
      <c r="E144" s="76" t="s">
        <v>63</v>
      </c>
      <c r="F144" s="76" t="s">
        <v>356</v>
      </c>
      <c r="G144" s="76">
        <v>1975</v>
      </c>
      <c r="H144" s="76"/>
      <c r="I144" s="76"/>
      <c r="J144" s="76"/>
    </row>
    <row r="145" spans="1:15" x14ac:dyDescent="0.2">
      <c r="A145" s="76" t="s">
        <v>357</v>
      </c>
      <c r="B145" s="76" t="s">
        <v>300</v>
      </c>
      <c r="C145" s="76" t="s">
        <v>29</v>
      </c>
      <c r="D145" s="76"/>
      <c r="E145" s="76" t="s">
        <v>63</v>
      </c>
      <c r="F145" s="76" t="s">
        <v>358</v>
      </c>
      <c r="G145" s="76">
        <v>1975</v>
      </c>
      <c r="H145" s="76"/>
      <c r="I145" s="76"/>
      <c r="J145" s="76"/>
    </row>
    <row r="146" spans="1:15" x14ac:dyDescent="0.2">
      <c r="A146" s="81"/>
      <c r="B146" s="82"/>
      <c r="C146" s="82"/>
      <c r="D146" s="82"/>
      <c r="E146" s="82"/>
      <c r="F146" s="82"/>
      <c r="G146" s="83"/>
      <c r="H146" s="76"/>
      <c r="I146" s="76"/>
      <c r="J146" s="76"/>
    </row>
    <row r="147" spans="1:15" x14ac:dyDescent="0.2">
      <c r="A147" s="84" t="s">
        <v>359</v>
      </c>
      <c r="B147" s="85" t="s">
        <v>300</v>
      </c>
      <c r="C147" s="85" t="s">
        <v>29</v>
      </c>
      <c r="D147" s="85"/>
      <c r="E147" s="85" t="s">
        <v>63</v>
      </c>
      <c r="F147" s="85" t="s">
        <v>360</v>
      </c>
      <c r="G147" s="86">
        <v>1975</v>
      </c>
      <c r="H147" s="91"/>
      <c r="I147" s="84" t="s">
        <v>359</v>
      </c>
      <c r="J147" s="85" t="s">
        <v>300</v>
      </c>
      <c r="K147" s="85" t="s">
        <v>29</v>
      </c>
      <c r="L147" s="85"/>
      <c r="M147" s="85" t="s">
        <v>63</v>
      </c>
      <c r="N147" s="85" t="s">
        <v>360</v>
      </c>
      <c r="O147" s="86">
        <v>1975</v>
      </c>
    </row>
    <row r="148" spans="1:15" x14ac:dyDescent="0.2">
      <c r="A148" s="76" t="s">
        <v>361</v>
      </c>
      <c r="B148" s="76" t="s">
        <v>300</v>
      </c>
      <c r="C148" s="76" t="s">
        <v>29</v>
      </c>
      <c r="D148" s="76"/>
      <c r="E148" s="76" t="s">
        <v>63</v>
      </c>
      <c r="F148" s="76" t="s">
        <v>362</v>
      </c>
      <c r="G148" s="76">
        <v>1975</v>
      </c>
      <c r="H148" s="76"/>
      <c r="I148" s="76"/>
      <c r="J148" s="76"/>
    </row>
    <row r="149" spans="1:15" x14ac:dyDescent="0.2">
      <c r="A149" s="76" t="s">
        <v>363</v>
      </c>
      <c r="B149" s="76" t="s">
        <v>364</v>
      </c>
      <c r="C149" s="76" t="s">
        <v>29</v>
      </c>
      <c r="D149" s="76"/>
      <c r="E149" s="76" t="s">
        <v>63</v>
      </c>
      <c r="F149" s="76" t="s">
        <v>365</v>
      </c>
      <c r="G149" s="76">
        <v>1953</v>
      </c>
      <c r="H149" s="76"/>
      <c r="I149" s="76"/>
      <c r="J149" s="76"/>
    </row>
    <row r="150" spans="1:15" x14ac:dyDescent="0.2">
      <c r="A150" s="81" t="s">
        <v>366</v>
      </c>
      <c r="B150" s="82" t="s">
        <v>364</v>
      </c>
      <c r="C150" s="82" t="s">
        <v>29</v>
      </c>
      <c r="D150" s="82"/>
      <c r="E150" s="82" t="s">
        <v>63</v>
      </c>
      <c r="F150" s="82" t="s">
        <v>367</v>
      </c>
      <c r="G150" s="83">
        <v>1953</v>
      </c>
      <c r="H150" s="91"/>
      <c r="I150" s="81" t="s">
        <v>366</v>
      </c>
      <c r="J150" s="82" t="s">
        <v>364</v>
      </c>
      <c r="K150" s="82" t="s">
        <v>29</v>
      </c>
      <c r="L150" s="82"/>
      <c r="M150" s="82" t="s">
        <v>63</v>
      </c>
      <c r="N150" s="82" t="s">
        <v>367</v>
      </c>
      <c r="O150" s="83">
        <v>1953</v>
      </c>
    </row>
    <row r="151" spans="1:15" x14ac:dyDescent="0.2">
      <c r="A151" s="84"/>
      <c r="B151" s="85"/>
      <c r="C151" s="85"/>
      <c r="D151" s="85"/>
      <c r="E151" s="85"/>
      <c r="F151" s="85"/>
      <c r="G151" s="86"/>
      <c r="H151" s="76"/>
      <c r="I151" s="76"/>
      <c r="J151" s="76"/>
    </row>
    <row r="152" spans="1:15" x14ac:dyDescent="0.2">
      <c r="A152" s="76" t="s">
        <v>368</v>
      </c>
      <c r="B152" s="76" t="s">
        <v>364</v>
      </c>
      <c r="C152" s="76" t="s">
        <v>29</v>
      </c>
      <c r="D152" s="76"/>
      <c r="E152" s="76" t="s">
        <v>63</v>
      </c>
      <c r="F152" s="76" t="s">
        <v>369</v>
      </c>
      <c r="G152" s="76">
        <v>1905</v>
      </c>
      <c r="H152" s="76"/>
      <c r="I152" s="76"/>
      <c r="J152" s="76"/>
    </row>
    <row r="153" spans="1:15" x14ac:dyDescent="0.2">
      <c r="A153" s="76" t="s">
        <v>370</v>
      </c>
      <c r="B153" s="76" t="s">
        <v>364</v>
      </c>
      <c r="C153" s="76" t="s">
        <v>29</v>
      </c>
      <c r="D153" s="76"/>
      <c r="E153" s="76" t="s">
        <v>63</v>
      </c>
      <c r="F153" s="76" t="s">
        <v>371</v>
      </c>
      <c r="G153" s="76">
        <v>1930</v>
      </c>
      <c r="H153" s="76"/>
      <c r="I153" s="76"/>
      <c r="J153" s="76"/>
    </row>
    <row r="154" spans="1:15" x14ac:dyDescent="0.2">
      <c r="A154" s="76" t="s">
        <v>372</v>
      </c>
      <c r="B154" s="76" t="s">
        <v>364</v>
      </c>
      <c r="C154" s="76" t="s">
        <v>29</v>
      </c>
      <c r="D154" s="76"/>
      <c r="E154" s="76" t="s">
        <v>63</v>
      </c>
      <c r="F154" s="76" t="s">
        <v>373</v>
      </c>
      <c r="G154" s="76">
        <v>1930</v>
      </c>
      <c r="H154" s="76"/>
      <c r="I154" s="76"/>
      <c r="J154" s="76"/>
    </row>
    <row r="155" spans="1:15" x14ac:dyDescent="0.2">
      <c r="A155" s="76" t="s">
        <v>374</v>
      </c>
      <c r="B155" s="76" t="s">
        <v>364</v>
      </c>
      <c r="C155" s="76" t="s">
        <v>29</v>
      </c>
      <c r="D155" s="76"/>
      <c r="E155" s="76" t="s">
        <v>63</v>
      </c>
      <c r="F155" s="76" t="s">
        <v>375</v>
      </c>
      <c r="G155" s="76">
        <v>1930</v>
      </c>
      <c r="H155" s="76"/>
      <c r="I155" s="76"/>
      <c r="J155" s="76"/>
    </row>
    <row r="156" spans="1:15" x14ac:dyDescent="0.2">
      <c r="A156" s="89" t="s">
        <v>376</v>
      </c>
      <c r="B156" s="89" t="s">
        <v>364</v>
      </c>
      <c r="C156" s="89" t="s">
        <v>29</v>
      </c>
      <c r="D156" s="89"/>
      <c r="E156" s="89" t="s">
        <v>63</v>
      </c>
      <c r="F156" s="89" t="s">
        <v>377</v>
      </c>
      <c r="G156" s="90">
        <v>2016</v>
      </c>
      <c r="H156" s="76"/>
      <c r="I156" s="76"/>
      <c r="J156" s="76"/>
    </row>
    <row r="157" spans="1:15" x14ac:dyDescent="0.2">
      <c r="A157" s="89" t="s">
        <v>378</v>
      </c>
      <c r="B157" s="89" t="s">
        <v>364</v>
      </c>
      <c r="C157" s="89" t="s">
        <v>29</v>
      </c>
      <c r="D157" s="89"/>
      <c r="E157" s="89" t="s">
        <v>63</v>
      </c>
      <c r="F157" s="89" t="s">
        <v>379</v>
      </c>
      <c r="G157" s="90">
        <v>2016</v>
      </c>
      <c r="H157" s="76"/>
      <c r="I157" s="76"/>
      <c r="J157" s="76"/>
    </row>
    <row r="158" spans="1:15" x14ac:dyDescent="0.2">
      <c r="A158" s="76" t="s">
        <v>380</v>
      </c>
      <c r="B158" s="76" t="s">
        <v>364</v>
      </c>
      <c r="C158" s="76" t="s">
        <v>29</v>
      </c>
      <c r="D158" s="76"/>
      <c r="E158" s="76" t="s">
        <v>63</v>
      </c>
      <c r="F158" s="76" t="s">
        <v>381</v>
      </c>
      <c r="G158" s="76">
        <v>1860</v>
      </c>
      <c r="H158" s="76"/>
      <c r="I158" s="76"/>
      <c r="J158" s="76"/>
    </row>
    <row r="159" spans="1:15" x14ac:dyDescent="0.2">
      <c r="A159" s="76" t="s">
        <v>382</v>
      </c>
      <c r="B159" s="76" t="s">
        <v>364</v>
      </c>
      <c r="C159" s="76" t="s">
        <v>29</v>
      </c>
      <c r="D159" s="76"/>
      <c r="E159" s="76" t="s">
        <v>63</v>
      </c>
      <c r="F159" s="76" t="s">
        <v>383</v>
      </c>
      <c r="G159" s="76">
        <v>2017</v>
      </c>
      <c r="H159" s="76"/>
      <c r="I159" s="76"/>
      <c r="J159" s="76"/>
    </row>
    <row r="160" spans="1:15" x14ac:dyDescent="0.2">
      <c r="A160" s="76" t="s">
        <v>384</v>
      </c>
      <c r="B160" s="76" t="s">
        <v>364</v>
      </c>
      <c r="C160" s="76" t="s">
        <v>29</v>
      </c>
      <c r="D160" s="76"/>
      <c r="E160" s="76" t="s">
        <v>63</v>
      </c>
      <c r="F160" s="76" t="s">
        <v>385</v>
      </c>
      <c r="G160" s="76">
        <v>2017</v>
      </c>
      <c r="H160" s="76"/>
      <c r="I160" s="76"/>
      <c r="J160" s="76"/>
    </row>
    <row r="161" spans="1:15" x14ac:dyDescent="0.2">
      <c r="A161" s="76" t="s">
        <v>386</v>
      </c>
      <c r="B161" s="76" t="s">
        <v>364</v>
      </c>
      <c r="C161" s="76" t="s">
        <v>29</v>
      </c>
      <c r="D161" s="76"/>
      <c r="E161" s="76" t="s">
        <v>63</v>
      </c>
      <c r="F161" s="76" t="s">
        <v>387</v>
      </c>
      <c r="G161" s="76">
        <v>2017</v>
      </c>
      <c r="H161" s="76"/>
      <c r="I161" s="76"/>
      <c r="J161" s="76"/>
    </row>
    <row r="162" spans="1:15" x14ac:dyDescent="0.2">
      <c r="A162" s="76" t="s">
        <v>388</v>
      </c>
      <c r="B162" s="76" t="s">
        <v>364</v>
      </c>
      <c r="C162" s="76" t="s">
        <v>29</v>
      </c>
      <c r="D162" s="76"/>
      <c r="E162" s="76" t="s">
        <v>63</v>
      </c>
      <c r="F162" s="76" t="s">
        <v>389</v>
      </c>
      <c r="G162" s="76">
        <v>2017</v>
      </c>
      <c r="H162" s="76"/>
      <c r="I162" s="76"/>
      <c r="J162" s="76"/>
    </row>
    <row r="163" spans="1:15" x14ac:dyDescent="0.2">
      <c r="A163" s="76" t="s">
        <v>390</v>
      </c>
      <c r="B163" s="76" t="s">
        <v>364</v>
      </c>
      <c r="C163" s="76" t="s">
        <v>29</v>
      </c>
      <c r="D163" s="76"/>
      <c r="E163" s="76" t="s">
        <v>63</v>
      </c>
      <c r="F163" s="76" t="s">
        <v>391</v>
      </c>
      <c r="G163" s="76">
        <v>2017</v>
      </c>
      <c r="H163" s="76"/>
      <c r="I163" s="76"/>
      <c r="J163" s="76"/>
    </row>
    <row r="164" spans="1:15" x14ac:dyDescent="0.2">
      <c r="A164" s="76" t="s">
        <v>392</v>
      </c>
      <c r="B164" s="76" t="s">
        <v>364</v>
      </c>
      <c r="C164" s="76" t="s">
        <v>29</v>
      </c>
      <c r="D164" s="76"/>
      <c r="E164" s="76" t="s">
        <v>63</v>
      </c>
      <c r="F164" s="76" t="s">
        <v>393</v>
      </c>
      <c r="G164" s="76">
        <v>2017</v>
      </c>
      <c r="H164" s="76"/>
      <c r="I164" s="76"/>
      <c r="J164" s="76"/>
    </row>
    <row r="165" spans="1:15" x14ac:dyDescent="0.2">
      <c r="A165" s="76" t="s">
        <v>394</v>
      </c>
      <c r="B165" s="76" t="s">
        <v>364</v>
      </c>
      <c r="C165" s="76" t="s">
        <v>29</v>
      </c>
      <c r="D165" s="76"/>
      <c r="E165" s="76" t="s">
        <v>63</v>
      </c>
      <c r="F165" s="76" t="s">
        <v>395</v>
      </c>
      <c r="G165" s="76">
        <v>2017</v>
      </c>
      <c r="H165" s="76"/>
      <c r="I165" s="76"/>
      <c r="J165" s="76"/>
    </row>
    <row r="166" spans="1:15" x14ac:dyDescent="0.2">
      <c r="A166" s="81"/>
      <c r="B166" s="82"/>
      <c r="C166" s="82"/>
      <c r="D166" s="82"/>
      <c r="E166" s="82"/>
      <c r="F166" s="82"/>
      <c r="G166" s="83"/>
      <c r="H166" s="76"/>
      <c r="I166" s="76"/>
      <c r="J166" s="76"/>
    </row>
    <row r="167" spans="1:15" x14ac:dyDescent="0.2">
      <c r="A167" s="87" t="s">
        <v>396</v>
      </c>
      <c r="B167" s="76" t="s">
        <v>397</v>
      </c>
      <c r="C167" s="76" t="s">
        <v>29</v>
      </c>
      <c r="D167" s="76"/>
      <c r="E167" s="76" t="s">
        <v>63</v>
      </c>
      <c r="F167" s="76" t="s">
        <v>398</v>
      </c>
      <c r="G167" s="88">
        <v>2014</v>
      </c>
      <c r="H167" s="91"/>
      <c r="I167" s="87" t="s">
        <v>396</v>
      </c>
      <c r="J167" s="76" t="s">
        <v>397</v>
      </c>
      <c r="K167" s="76" t="s">
        <v>29</v>
      </c>
      <c r="L167" s="76"/>
      <c r="M167" s="76" t="s">
        <v>63</v>
      </c>
      <c r="N167" s="76" t="s">
        <v>398</v>
      </c>
      <c r="O167" s="88">
        <v>2014</v>
      </c>
    </row>
    <row r="168" spans="1:15" x14ac:dyDescent="0.2">
      <c r="A168" s="84"/>
      <c r="B168" s="85"/>
      <c r="C168" s="85"/>
      <c r="D168" s="85"/>
      <c r="E168" s="85"/>
      <c r="F168" s="85"/>
      <c r="G168" s="86"/>
      <c r="H168" s="76"/>
      <c r="I168" s="76"/>
      <c r="J168" s="76"/>
    </row>
    <row r="169" spans="1:15" x14ac:dyDescent="0.2">
      <c r="A169" s="76" t="s">
        <v>399</v>
      </c>
      <c r="B169" s="76" t="s">
        <v>397</v>
      </c>
      <c r="C169" s="76" t="s">
        <v>29</v>
      </c>
      <c r="D169" s="76"/>
      <c r="E169" s="76" t="s">
        <v>63</v>
      </c>
      <c r="F169" s="76" t="s">
        <v>400</v>
      </c>
      <c r="G169" s="76">
        <v>1928</v>
      </c>
      <c r="H169" s="76"/>
      <c r="I169" s="76"/>
      <c r="J169" s="76"/>
    </row>
    <row r="170" spans="1:15" x14ac:dyDescent="0.2">
      <c r="A170" s="76" t="s">
        <v>401</v>
      </c>
      <c r="B170" s="76" t="s">
        <v>397</v>
      </c>
      <c r="C170" s="76" t="s">
        <v>29</v>
      </c>
      <c r="D170" s="76"/>
      <c r="E170" s="76" t="s">
        <v>63</v>
      </c>
      <c r="F170" s="76" t="s">
        <v>402</v>
      </c>
      <c r="G170" s="76">
        <v>1928</v>
      </c>
      <c r="H170" s="76"/>
      <c r="I170" s="76"/>
      <c r="J170" s="76"/>
    </row>
    <row r="171" spans="1:15" x14ac:dyDescent="0.2">
      <c r="A171" s="89" t="s">
        <v>403</v>
      </c>
      <c r="B171" s="89" t="s">
        <v>227</v>
      </c>
      <c r="C171" s="89" t="s">
        <v>29</v>
      </c>
      <c r="D171" s="89"/>
      <c r="E171" s="89" t="s">
        <v>89</v>
      </c>
      <c r="F171" s="89" t="s">
        <v>404</v>
      </c>
      <c r="G171" s="89">
        <v>1908</v>
      </c>
      <c r="H171" s="76"/>
      <c r="I171" s="76"/>
      <c r="J171" s="76"/>
    </row>
    <row r="172" spans="1:15" x14ac:dyDescent="0.2">
      <c r="A172" s="76" t="s">
        <v>405</v>
      </c>
      <c r="B172" s="76" t="s">
        <v>397</v>
      </c>
      <c r="C172" s="76" t="s">
        <v>29</v>
      </c>
      <c r="D172" s="76"/>
      <c r="E172" s="76" t="s">
        <v>63</v>
      </c>
      <c r="F172" s="76" t="s">
        <v>406</v>
      </c>
      <c r="G172" s="76">
        <v>1930</v>
      </c>
      <c r="H172" s="76"/>
      <c r="I172" s="76"/>
      <c r="J172" s="76"/>
    </row>
    <row r="173" spans="1:15" x14ac:dyDescent="0.2">
      <c r="A173" s="76" t="s">
        <v>407</v>
      </c>
      <c r="B173" s="76" t="s">
        <v>397</v>
      </c>
      <c r="C173" s="76" t="s">
        <v>29</v>
      </c>
      <c r="D173" s="76"/>
      <c r="E173" s="76" t="s">
        <v>63</v>
      </c>
      <c r="F173" s="76" t="s">
        <v>408</v>
      </c>
      <c r="G173" s="76">
        <v>1910</v>
      </c>
      <c r="H173" s="76"/>
      <c r="I173" s="76"/>
      <c r="J173" s="76"/>
    </row>
    <row r="174" spans="1:15" x14ac:dyDescent="0.2">
      <c r="A174" s="76" t="s">
        <v>409</v>
      </c>
      <c r="B174" s="76" t="s">
        <v>397</v>
      </c>
      <c r="C174" s="76" t="s">
        <v>29</v>
      </c>
      <c r="D174" s="76"/>
      <c r="E174" s="76" t="s">
        <v>63</v>
      </c>
      <c r="F174" s="76" t="s">
        <v>410</v>
      </c>
      <c r="G174" s="76">
        <v>1987</v>
      </c>
      <c r="H174" s="76"/>
      <c r="I174" s="76"/>
      <c r="J174" s="76"/>
    </row>
    <row r="175" spans="1:15" x14ac:dyDescent="0.2">
      <c r="A175" s="76" t="s">
        <v>411</v>
      </c>
      <c r="B175" s="76" t="s">
        <v>397</v>
      </c>
      <c r="C175" s="76" t="s">
        <v>29</v>
      </c>
      <c r="D175" s="76"/>
      <c r="E175" s="76" t="s">
        <v>63</v>
      </c>
      <c r="F175" s="76" t="s">
        <v>412</v>
      </c>
      <c r="G175" s="76">
        <v>1987</v>
      </c>
      <c r="H175" s="76"/>
      <c r="I175" s="76"/>
      <c r="J175" s="76"/>
    </row>
    <row r="176" spans="1:15" x14ac:dyDescent="0.2">
      <c r="A176" s="76" t="s">
        <v>413</v>
      </c>
      <c r="B176" s="76" t="s">
        <v>397</v>
      </c>
      <c r="C176" s="76" t="s">
        <v>29</v>
      </c>
      <c r="D176" s="76"/>
      <c r="E176" s="76" t="s">
        <v>63</v>
      </c>
      <c r="F176" s="76" t="s">
        <v>414</v>
      </c>
      <c r="G176" s="76">
        <v>1987</v>
      </c>
      <c r="H176" s="76"/>
      <c r="I176" s="76"/>
      <c r="J176" s="76"/>
    </row>
    <row r="177" spans="1:10" x14ac:dyDescent="0.2">
      <c r="A177" s="76" t="s">
        <v>415</v>
      </c>
      <c r="B177" s="76" t="s">
        <v>227</v>
      </c>
      <c r="C177" s="76" t="s">
        <v>29</v>
      </c>
      <c r="D177" s="76"/>
      <c r="E177" s="76" t="s">
        <v>63</v>
      </c>
      <c r="F177" s="76" t="s">
        <v>416</v>
      </c>
      <c r="G177" s="76">
        <v>1920</v>
      </c>
      <c r="H177" s="76"/>
      <c r="I177" s="76"/>
      <c r="J177" s="76"/>
    </row>
    <row r="178" spans="1:10" x14ac:dyDescent="0.2">
      <c r="A178" s="76" t="s">
        <v>417</v>
      </c>
      <c r="B178" s="76" t="s">
        <v>418</v>
      </c>
      <c r="C178" s="76" t="s">
        <v>29</v>
      </c>
      <c r="D178" s="76"/>
      <c r="E178" s="76" t="s">
        <v>63</v>
      </c>
      <c r="F178" s="76" t="s">
        <v>419</v>
      </c>
      <c r="G178" s="76">
        <v>1938</v>
      </c>
      <c r="H178" s="76"/>
      <c r="I178" s="76"/>
      <c r="J178" s="76"/>
    </row>
    <row r="179" spans="1:10" x14ac:dyDescent="0.2">
      <c r="A179" s="76" t="s">
        <v>420</v>
      </c>
      <c r="B179" s="76" t="s">
        <v>418</v>
      </c>
      <c r="C179" s="76" t="s">
        <v>29</v>
      </c>
      <c r="D179" s="76"/>
      <c r="E179" s="76" t="s">
        <v>63</v>
      </c>
      <c r="F179" s="76" t="s">
        <v>421</v>
      </c>
      <c r="G179" s="76">
        <v>1938</v>
      </c>
      <c r="H179" s="76"/>
      <c r="I179" s="76"/>
      <c r="J179" s="76"/>
    </row>
    <row r="180" spans="1:10" x14ac:dyDescent="0.2">
      <c r="A180" s="76" t="s">
        <v>422</v>
      </c>
      <c r="B180" s="76" t="s">
        <v>418</v>
      </c>
      <c r="C180" s="76" t="s">
        <v>29</v>
      </c>
      <c r="D180" s="76"/>
      <c r="E180" s="76" t="s">
        <v>63</v>
      </c>
      <c r="F180" s="76" t="s">
        <v>423</v>
      </c>
      <c r="G180" s="76">
        <v>1939</v>
      </c>
      <c r="H180" s="76"/>
      <c r="I180" s="76"/>
      <c r="J180" s="76"/>
    </row>
    <row r="181" spans="1:10" x14ac:dyDescent="0.2">
      <c r="A181" s="76" t="s">
        <v>424</v>
      </c>
      <c r="B181" s="76" t="s">
        <v>418</v>
      </c>
      <c r="C181" s="76" t="s">
        <v>29</v>
      </c>
      <c r="D181" s="76"/>
      <c r="E181" s="76" t="s">
        <v>63</v>
      </c>
      <c r="F181" s="76" t="s">
        <v>425</v>
      </c>
      <c r="G181" s="76">
        <v>1939</v>
      </c>
      <c r="H181" s="76"/>
      <c r="I181" s="76"/>
      <c r="J181" s="76"/>
    </row>
    <row r="182" spans="1:10" x14ac:dyDescent="0.2">
      <c r="A182" s="76" t="s">
        <v>426</v>
      </c>
      <c r="B182" s="76" t="s">
        <v>418</v>
      </c>
      <c r="C182" s="76" t="s">
        <v>29</v>
      </c>
      <c r="D182" s="76"/>
      <c r="E182" s="76" t="s">
        <v>63</v>
      </c>
      <c r="F182" s="76" t="s">
        <v>427</v>
      </c>
      <c r="G182" s="76">
        <v>1939</v>
      </c>
      <c r="H182" s="76"/>
      <c r="I182" s="76"/>
      <c r="J182" s="76"/>
    </row>
    <row r="183" spans="1:10" x14ac:dyDescent="0.2">
      <c r="A183" s="76" t="s">
        <v>428</v>
      </c>
      <c r="B183" s="76" t="s">
        <v>418</v>
      </c>
      <c r="C183" s="76" t="s">
        <v>29</v>
      </c>
      <c r="D183" s="76"/>
      <c r="E183" s="76" t="s">
        <v>63</v>
      </c>
      <c r="F183" s="76" t="s">
        <v>429</v>
      </c>
      <c r="G183" s="76">
        <v>1939</v>
      </c>
      <c r="H183" s="76"/>
      <c r="I183" s="76"/>
      <c r="J183" s="76"/>
    </row>
    <row r="184" spans="1:10" x14ac:dyDescent="0.2">
      <c r="A184" s="76" t="s">
        <v>430</v>
      </c>
      <c r="B184" s="76" t="s">
        <v>418</v>
      </c>
      <c r="C184" s="76" t="s">
        <v>29</v>
      </c>
      <c r="D184" s="76"/>
      <c r="E184" s="76" t="s">
        <v>63</v>
      </c>
      <c r="F184" s="76" t="s">
        <v>431</v>
      </c>
      <c r="G184" s="76">
        <v>1910</v>
      </c>
      <c r="H184" s="76"/>
      <c r="I184" s="76"/>
      <c r="J184" s="76"/>
    </row>
    <row r="185" spans="1:10" x14ac:dyDescent="0.2">
      <c r="A185" s="76" t="s">
        <v>432</v>
      </c>
      <c r="B185" s="76" t="s">
        <v>418</v>
      </c>
      <c r="C185" s="76" t="s">
        <v>29</v>
      </c>
      <c r="D185" s="76"/>
      <c r="E185" s="76" t="s">
        <v>63</v>
      </c>
      <c r="F185" s="76" t="s">
        <v>433</v>
      </c>
      <c r="G185" s="76">
        <v>1926</v>
      </c>
      <c r="H185" s="76"/>
      <c r="I185" s="76"/>
      <c r="J185" s="76"/>
    </row>
    <row r="186" spans="1:10" x14ac:dyDescent="0.2">
      <c r="A186" s="76" t="s">
        <v>434</v>
      </c>
      <c r="B186" s="76" t="s">
        <v>418</v>
      </c>
      <c r="C186" s="76" t="s">
        <v>29</v>
      </c>
      <c r="D186" s="76"/>
      <c r="E186" s="76" t="s">
        <v>63</v>
      </c>
      <c r="F186" s="76" t="s">
        <v>435</v>
      </c>
      <c r="G186" s="76">
        <v>1974</v>
      </c>
      <c r="H186" s="76"/>
      <c r="I186" s="76"/>
      <c r="J186" s="76"/>
    </row>
    <row r="187" spans="1:10" x14ac:dyDescent="0.2">
      <c r="A187" s="76" t="str">
        <f>'Bijlage 1'!$C$219</f>
        <v>Zuidkade 16</v>
      </c>
      <c r="B187" s="76" t="str">
        <f>'Bijlage 1'!$H$219</f>
        <v>2741JJ</v>
      </c>
      <c r="C187" s="76" t="s">
        <v>29</v>
      </c>
      <c r="D187" s="76"/>
      <c r="E187" s="76" t="s">
        <v>63</v>
      </c>
      <c r="F187" s="76" t="str">
        <f>'Bijlage 1'!$J$219</f>
        <v>WDV01F1349</v>
      </c>
      <c r="G187" s="76">
        <v>2003</v>
      </c>
      <c r="H187" s="76"/>
      <c r="I187" s="76"/>
      <c r="J187" s="76"/>
    </row>
    <row r="188" spans="1:10" x14ac:dyDescent="0.2">
      <c r="A188" s="76"/>
      <c r="B188" s="76"/>
      <c r="C188" s="76"/>
      <c r="D188" s="76"/>
      <c r="E188" s="76"/>
      <c r="F188" s="76"/>
      <c r="G188" s="76"/>
      <c r="H188" s="76"/>
      <c r="I188" s="76"/>
      <c r="J188" s="76"/>
    </row>
    <row r="189" spans="1:10" x14ac:dyDescent="0.2">
      <c r="A189" s="76"/>
      <c r="B189" s="76"/>
      <c r="C189" s="76"/>
      <c r="D189" s="76"/>
      <c r="E189" s="76"/>
      <c r="F189" s="76"/>
      <c r="G189" s="76"/>
      <c r="H189" s="76"/>
      <c r="I189" s="76"/>
      <c r="J189" s="76"/>
    </row>
    <row r="190" spans="1:10" x14ac:dyDescent="0.2">
      <c r="A190" s="76"/>
      <c r="B190" s="76"/>
      <c r="C190" s="76"/>
      <c r="D190" s="76"/>
      <c r="E190" s="76"/>
      <c r="F190" s="76"/>
      <c r="G190" s="76"/>
      <c r="H190" s="76"/>
      <c r="I190" s="76"/>
      <c r="J190" s="76"/>
    </row>
    <row r="191" spans="1:10" x14ac:dyDescent="0.2">
      <c r="A191" s="76"/>
      <c r="B191" s="76"/>
      <c r="C191" s="76"/>
      <c r="D191" s="76"/>
      <c r="E191" s="76"/>
      <c r="F191" s="76"/>
      <c r="G191" s="76"/>
      <c r="H191" s="76"/>
      <c r="I191" s="76"/>
      <c r="J191" s="7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5CB1C-B506-4809-8B1E-40A63F9C0A8C}">
  <dimension ref="A1:AV543"/>
  <sheetViews>
    <sheetView topLeftCell="A221" zoomScaleNormal="100" workbookViewId="0">
      <selection activeCell="A276" sqref="A276"/>
    </sheetView>
  </sheetViews>
  <sheetFormatPr defaultRowHeight="12.75" x14ac:dyDescent="0.2"/>
  <cols>
    <col min="2" max="2" width="22" customWidth="1"/>
    <col min="3" max="3" width="7.5703125" customWidth="1"/>
    <col min="4" max="4" width="10" customWidth="1"/>
    <col min="5" max="5" width="9.140625" style="32" hidden="1" customWidth="1"/>
    <col min="6" max="6" width="8.7109375" style="32" hidden="1" customWidth="1"/>
    <col min="7" max="7" width="10.7109375" style="32" hidden="1" customWidth="1"/>
    <col min="8" max="8" width="9.140625" style="32" hidden="1" customWidth="1"/>
    <col min="9" max="9" width="8.140625" style="32" hidden="1" customWidth="1"/>
    <col min="10" max="10" width="10.7109375" style="32" hidden="1" customWidth="1"/>
    <col min="11" max="11" width="7.28515625" style="32" hidden="1" customWidth="1"/>
    <col min="12" max="12" width="10" customWidth="1"/>
    <col min="13" max="13" width="9.42578125" customWidth="1"/>
    <col min="14" max="14" width="5.85546875" hidden="1" customWidth="1"/>
    <col min="15" max="15" width="10.42578125" customWidth="1"/>
    <col min="17" max="17" width="9.140625" hidden="1" customWidth="1"/>
    <col min="18" max="18" width="10.28515625" customWidth="1"/>
    <col min="19" max="22" width="9.140625" hidden="1" customWidth="1"/>
    <col min="23" max="29" width="8.7109375" hidden="1" customWidth="1"/>
    <col min="30" max="34" width="9.140625" hidden="1" customWidth="1"/>
    <col min="36" max="38" width="9.140625" hidden="1" customWidth="1"/>
    <col min="39" max="39" width="10.7109375" customWidth="1"/>
    <col min="40" max="43" width="8.7109375" hidden="1" customWidth="1"/>
    <col min="44" max="44" width="10.85546875" hidden="1" customWidth="1"/>
    <col min="45" max="45" width="5" hidden="1" customWidth="1"/>
  </cols>
  <sheetData>
    <row r="1" spans="1:47" x14ac:dyDescent="0.2">
      <c r="A1" s="1" t="s">
        <v>436</v>
      </c>
      <c r="C1" s="2"/>
      <c r="D1" s="2"/>
      <c r="E1" s="30"/>
      <c r="F1" s="30"/>
      <c r="G1" s="30"/>
      <c r="H1" s="30"/>
      <c r="I1" s="30"/>
      <c r="J1" s="30"/>
      <c r="K1" s="30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47" x14ac:dyDescent="0.2">
      <c r="C2" s="2"/>
      <c r="D2" s="2"/>
      <c r="E2" s="30"/>
      <c r="F2" s="30"/>
      <c r="G2" s="30"/>
      <c r="H2" s="30"/>
      <c r="I2" s="30"/>
      <c r="J2" s="30"/>
      <c r="K2" s="3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47" ht="26.1" customHeight="1" x14ac:dyDescent="0.2">
      <c r="A3" s="3" t="s">
        <v>7</v>
      </c>
      <c r="B3" s="4" t="s">
        <v>437</v>
      </c>
      <c r="C3" s="5" t="s">
        <v>438</v>
      </c>
      <c r="D3" s="34" t="s">
        <v>439</v>
      </c>
      <c r="E3" s="111" t="s">
        <v>440</v>
      </c>
      <c r="F3" s="112"/>
      <c r="G3" s="113"/>
      <c r="H3" s="111" t="s">
        <v>441</v>
      </c>
      <c r="I3" s="112"/>
      <c r="J3" s="113"/>
      <c r="K3" s="29" t="s">
        <v>30</v>
      </c>
      <c r="L3" s="29" t="s">
        <v>30</v>
      </c>
      <c r="M3" s="108" t="s">
        <v>442</v>
      </c>
      <c r="N3" s="109"/>
      <c r="O3" s="110"/>
      <c r="P3" s="23" t="s">
        <v>443</v>
      </c>
      <c r="Q3" s="24"/>
      <c r="R3" s="25"/>
      <c r="S3" s="105" t="s">
        <v>444</v>
      </c>
      <c r="T3" s="106"/>
      <c r="U3" s="16"/>
      <c r="V3" s="15" t="s">
        <v>445</v>
      </c>
      <c r="W3" s="15"/>
      <c r="X3" s="15"/>
      <c r="Y3" s="105" t="s">
        <v>446</v>
      </c>
      <c r="Z3" s="106"/>
      <c r="AA3" s="106"/>
      <c r="AB3" s="106"/>
      <c r="AC3" s="107"/>
      <c r="AD3" s="105" t="s">
        <v>447</v>
      </c>
      <c r="AE3" s="106"/>
      <c r="AF3" s="106"/>
      <c r="AG3" s="106"/>
      <c r="AH3" s="107"/>
      <c r="AI3" s="108" t="s">
        <v>448</v>
      </c>
      <c r="AJ3" s="109"/>
      <c r="AK3" s="109"/>
      <c r="AL3" s="109"/>
      <c r="AM3" s="110"/>
      <c r="AN3" s="105" t="s">
        <v>449</v>
      </c>
      <c r="AO3" s="106"/>
      <c r="AP3" s="106"/>
      <c r="AQ3" s="106"/>
      <c r="AR3" s="107"/>
      <c r="AS3" s="18" t="s">
        <v>450</v>
      </c>
      <c r="AT3" s="19" t="s">
        <v>450</v>
      </c>
    </row>
    <row r="4" spans="1:47" ht="34.5" customHeight="1" x14ac:dyDescent="0.2">
      <c r="A4" s="6"/>
      <c r="B4" s="7"/>
      <c r="C4" s="8"/>
      <c r="D4" s="9" t="s">
        <v>451</v>
      </c>
      <c r="E4" s="13" t="s">
        <v>451</v>
      </c>
      <c r="F4" s="13" t="s">
        <v>452</v>
      </c>
      <c r="G4" s="14" t="s">
        <v>453</v>
      </c>
      <c r="H4" s="13" t="s">
        <v>451</v>
      </c>
      <c r="I4" s="13" t="s">
        <v>452</v>
      </c>
      <c r="J4" s="14" t="s">
        <v>454</v>
      </c>
      <c r="K4" s="10" t="s">
        <v>453</v>
      </c>
      <c r="L4" s="10" t="s">
        <v>453</v>
      </c>
      <c r="M4" s="21" t="s">
        <v>451</v>
      </c>
      <c r="N4" s="22" t="s">
        <v>452</v>
      </c>
      <c r="O4" s="28" t="s">
        <v>453</v>
      </c>
      <c r="P4" s="10" t="s">
        <v>451</v>
      </c>
      <c r="Q4" s="9" t="s">
        <v>452</v>
      </c>
      <c r="R4" s="10" t="s">
        <v>453</v>
      </c>
      <c r="S4" s="105" t="s">
        <v>451</v>
      </c>
      <c r="T4" s="106" t="s">
        <v>452</v>
      </c>
      <c r="U4" s="10" t="s">
        <v>453</v>
      </c>
      <c r="V4" s="14" t="s">
        <v>451</v>
      </c>
      <c r="W4" s="13" t="s">
        <v>452</v>
      </c>
      <c r="X4" s="14" t="s">
        <v>453</v>
      </c>
      <c r="Y4" s="10" t="s">
        <v>451</v>
      </c>
      <c r="Z4" s="10" t="s">
        <v>452</v>
      </c>
      <c r="AA4" s="17" t="s">
        <v>455</v>
      </c>
      <c r="AB4" s="17" t="s">
        <v>456</v>
      </c>
      <c r="AC4" s="10" t="s">
        <v>454</v>
      </c>
      <c r="AD4" s="14" t="s">
        <v>451</v>
      </c>
      <c r="AE4" s="13" t="s">
        <v>452</v>
      </c>
      <c r="AF4" s="17" t="s">
        <v>455</v>
      </c>
      <c r="AG4" s="17" t="s">
        <v>456</v>
      </c>
      <c r="AH4" s="10" t="s">
        <v>454</v>
      </c>
      <c r="AI4" s="26" t="s">
        <v>451</v>
      </c>
      <c r="AJ4" s="26" t="s">
        <v>452</v>
      </c>
      <c r="AK4" s="27" t="s">
        <v>455</v>
      </c>
      <c r="AL4" s="27" t="s">
        <v>456</v>
      </c>
      <c r="AM4" s="26" t="s">
        <v>454</v>
      </c>
      <c r="AN4" s="10" t="s">
        <v>451</v>
      </c>
      <c r="AO4" s="10" t="s">
        <v>452</v>
      </c>
      <c r="AP4" s="17" t="s">
        <v>455</v>
      </c>
      <c r="AQ4" s="17" t="s">
        <v>456</v>
      </c>
      <c r="AR4" s="10" t="s">
        <v>454</v>
      </c>
      <c r="AS4" s="18"/>
      <c r="AT4" s="20" t="s">
        <v>457</v>
      </c>
    </row>
    <row r="5" spans="1:47" ht="12.6" customHeight="1" x14ac:dyDescent="0.2">
      <c r="A5" s="12" t="str">
        <f>'N207 50km'!A4</f>
        <v>Z9_C</v>
      </c>
      <c r="B5" s="12" t="str">
        <f>'N207 50km'!B4</f>
        <v>Zuidkade 9</v>
      </c>
      <c r="C5" s="11">
        <f>'N207 50km'!C4</f>
        <v>7.5</v>
      </c>
      <c r="D5" s="11">
        <f>'N207'!D4</f>
        <v>60.5</v>
      </c>
      <c r="E5" s="31">
        <f>IF('N207 50km'!D4="--",6,'N207 50km'!D4)</f>
        <v>60.4</v>
      </c>
      <c r="F5" s="31">
        <f>IF(MOD(E5,1)=0.5,INT(E5)+MOD(INT(E5),2),ROUND(E5,0))</f>
        <v>60</v>
      </c>
      <c r="G5" s="33">
        <f>F5-5</f>
        <v>55</v>
      </c>
      <c r="H5" s="31">
        <f>IF('N207 80km'!D4="--",6,'N207 80km'!D4)</f>
        <v>42</v>
      </c>
      <c r="I5" s="31">
        <f>IF(MOD(H5,1)=0.5,INT(H5)+MOD(INT(H5),2),ROUND(H5,0))</f>
        <v>42</v>
      </c>
      <c r="J5" s="33" cm="1">
        <f t="array" ref="J5">_xlfn.IFS(I5=56,53,I5=57,53,OR(I5&gt;57,I5&lt;56),I5-2)</f>
        <v>40</v>
      </c>
      <c r="K5" s="33">
        <f t="shared" ref="K5:K68" si="0">10*LOG(10^(G5/10)+(10^(J5/10)))</f>
        <v>55.135209221080387</v>
      </c>
      <c r="L5" s="11">
        <f>IF(MOD(K5,1)=0.5,INT(K5)+MOD(INT(K5),2),ROUND(K5,0))</f>
        <v>55</v>
      </c>
      <c r="M5" s="11">
        <f>IF('Brugweg 30km'!D4="--",6,'Brugweg 30km'!D4)</f>
        <v>36.4</v>
      </c>
      <c r="N5" s="11">
        <f>IF(MOD(M5,1)=0.5,INT(M5)+MOD(INT(M5),2),ROUND(M5,0))</f>
        <v>36</v>
      </c>
      <c r="O5" s="11">
        <f>N5-5</f>
        <v>31</v>
      </c>
      <c r="P5" s="11">
        <f>IF('Hefbrug (50 km uur)'!D4="--",6,'Hefbrug (50 km uur)'!D4)</f>
        <v>48.4</v>
      </c>
      <c r="Q5" s="11">
        <f>IF(MOD(P5,1)=0.5,INT(P5)+MOD(INT(P5),2),ROUND(P5,0))</f>
        <v>48</v>
      </c>
      <c r="R5" s="11">
        <f>Q5-5</f>
        <v>43</v>
      </c>
      <c r="S5" s="11">
        <f>'Kerkweg oost 50 km'!D4</f>
        <v>24.9</v>
      </c>
      <c r="T5" s="11">
        <f>IF(MOD(S5,1)=0.5,INT(S5)+MOD(INT(S5),2),ROUND(S5,0))</f>
        <v>25</v>
      </c>
      <c r="U5" s="11">
        <f>T5-5</f>
        <v>20</v>
      </c>
      <c r="V5" s="11">
        <f>'N454 Kanaaldijk 50 km'!D4</f>
        <v>5.8</v>
      </c>
      <c r="W5" s="11">
        <f>IF(MOD(V5,1)=0.5,INT(V5)+MOD(INT(V5),2),ROUND(V5,0))</f>
        <v>6</v>
      </c>
      <c r="X5" s="11">
        <f>W5-5</f>
        <v>1</v>
      </c>
      <c r="Y5" s="11">
        <f>'N454 Kanaaldijk 80 km'!D4</f>
        <v>17</v>
      </c>
      <c r="Z5" s="11">
        <f>IF(MOD(Y5,1)=0.5,INT(Y5)+MOD(INT(Y5),2),ROUND(Y5,0))</f>
        <v>17</v>
      </c>
      <c r="AA5" s="11">
        <f>IF(AND(Z5&gt;55.49,Z5&lt;56.51),Z5,)</f>
        <v>0</v>
      </c>
      <c r="AB5" s="11">
        <f>IF(AND(Z5&gt;56.5,Z5&lt;57.5),Z5,)</f>
        <v>0</v>
      </c>
      <c r="AC5" s="11">
        <f>IF(AA5&gt;0,AA5-3,IF(AB5&gt;0,AB5-4,Z5-2))</f>
        <v>15</v>
      </c>
      <c r="AD5" s="11">
        <f>'N451 80 km'!D4</f>
        <v>20.6</v>
      </c>
      <c r="AE5" s="11">
        <f>IF(MOD(AD5,1)=0.5,INT(AD5)+MOD(INT(AD5),2),ROUND(AD5,0))</f>
        <v>21</v>
      </c>
      <c r="AF5" s="11">
        <f>IF(AND(AE5&gt;55.49,AE5&lt;56.51),AE5,)</f>
        <v>0</v>
      </c>
      <c r="AG5" s="11">
        <f>IF(AND(AE5&gt;56.5,AE5&lt;57.5),AE5,)</f>
        <v>0</v>
      </c>
      <c r="AH5" s="11">
        <f>IF(AF5&gt;0,AF5-3,IF(AG5&gt;0,AG5-4,AE5-2))</f>
        <v>19</v>
      </c>
      <c r="AI5" s="11">
        <f>IF('A12'!D4="--",6,'A12'!D4)</f>
        <v>38.299999999999997</v>
      </c>
      <c r="AJ5" s="11">
        <f>IF(MOD(AI5,1)=0.5,INT(AI5)+MOD(INT(AI5),2),ROUND(AI5,0))</f>
        <v>38</v>
      </c>
      <c r="AK5" s="11">
        <f>IF(AND(AJ5&gt;55.49,AJ5&lt;56.51),AJ5,)</f>
        <v>0</v>
      </c>
      <c r="AL5" s="11">
        <f>IF(AND(AJ5&gt;56.5,AJ5&lt;57.5),AJ5,)</f>
        <v>0</v>
      </c>
      <c r="AM5" s="11">
        <f>IF(AK5&gt;0,AK5-3,IF(AL5&gt;0,AL5-4,AJ5-2))</f>
        <v>36</v>
      </c>
      <c r="AN5" s="11">
        <f>'A20'!D4</f>
        <v>33.4</v>
      </c>
      <c r="AO5" s="11">
        <f>IF(MOD(AN5,1)=0.5,INT(AN5)+MOD(INT(AN5),2),ROUND(AN5,0))</f>
        <v>33</v>
      </c>
      <c r="AP5" s="11">
        <f>IF(AND(AO5&gt;55.49,AO5&lt;56.51),AO5,)</f>
        <v>0</v>
      </c>
      <c r="AQ5" s="11">
        <f>IF(AND(AO5&gt;56.5,AO5&lt;57.5),AO5,)</f>
        <v>0</v>
      </c>
      <c r="AR5" s="11">
        <f>IF(AP5&gt;0,AP5-3,IF(AQ5&gt;0,AQ5-4,AO5-2))</f>
        <v>31</v>
      </c>
      <c r="AS5" s="12"/>
      <c r="AT5" s="11"/>
      <c r="AU5" cm="1">
        <f t="array" ref="AU5">_xlfn.IFS(I5=56,53,I5=57,53,OR(I5&gt;57,I5&lt;56),I5-2)</f>
        <v>40</v>
      </c>
    </row>
    <row r="6" spans="1:47" x14ac:dyDescent="0.2">
      <c r="A6" s="12" t="str">
        <f>'N207 50km'!A5</f>
        <v>Z9_B</v>
      </c>
      <c r="B6" s="12" t="str">
        <f>'N207 50km'!B5</f>
        <v>Zuidkade 9</v>
      </c>
      <c r="C6" s="11">
        <f>'N207 50km'!C5</f>
        <v>4.5</v>
      </c>
      <c r="D6" s="11">
        <f>'N207'!D5</f>
        <v>60.1</v>
      </c>
      <c r="E6" s="31">
        <f>IF('N207 50km'!D5="--",6,'N207 50km'!D5)</f>
        <v>60.1</v>
      </c>
      <c r="F6" s="31">
        <f t="shared" ref="F6:F69" si="1">IF(MOD(E6,1)=0.5,INT(E6)+MOD(INT(E6),2),ROUND(E6,0))</f>
        <v>60</v>
      </c>
      <c r="G6" s="33">
        <f t="shared" ref="G6:G69" si="2">F6-5</f>
        <v>55</v>
      </c>
      <c r="H6" s="31">
        <f>IF('N207 80km'!D5="--",6,'N207 80km'!D5)</f>
        <v>42.1</v>
      </c>
      <c r="I6" s="31">
        <f t="shared" ref="I6:I69" si="3">IF(MOD(H6,1)=0.5,INT(H6)+MOD(INT(H6),2),ROUND(H6,0))</f>
        <v>42</v>
      </c>
      <c r="J6" s="33" cm="1">
        <f t="array" ref="J6">_xlfn.IFS(I6=56,53,I6=57,53,OR(I6&gt;57,I6&lt;56),I6-2)</f>
        <v>40</v>
      </c>
      <c r="K6" s="33">
        <f t="shared" si="0"/>
        <v>55.135209221080387</v>
      </c>
      <c r="L6" s="11">
        <f t="shared" ref="L6:L69" si="4">IF(MOD(K6,1)=0.5,INT(K6)+MOD(INT(K6),2),ROUND(K6,0))</f>
        <v>55</v>
      </c>
      <c r="M6" s="11">
        <f>IF('Brugweg 30km'!D5="--",6,'Brugweg 30km'!D5)</f>
        <v>35.5</v>
      </c>
      <c r="N6" s="11">
        <f t="shared" ref="N6:N69" si="5">IF(MOD(M6,1)=0.5,INT(M6)+MOD(INT(M6),2),ROUND(M6,0))</f>
        <v>36</v>
      </c>
      <c r="O6" s="11">
        <f t="shared" ref="O6:O69" si="6">N6-5</f>
        <v>31</v>
      </c>
      <c r="P6" s="11">
        <f>IF('Hefbrug (50 km uur)'!D5="--",6,'Hefbrug (50 km uur)'!D5)</f>
        <v>47.4</v>
      </c>
      <c r="Q6" s="11">
        <f t="shared" ref="Q6:Q69" si="7">IF(MOD(P6,1)=0.5,INT(P6)+MOD(INT(P6),2),ROUND(P6,0))</f>
        <v>47</v>
      </c>
      <c r="R6" s="11">
        <f t="shared" ref="R6:R69" si="8">Q6-5</f>
        <v>42</v>
      </c>
      <c r="S6" s="11">
        <f>'Kerkweg oost 50 km'!D5</f>
        <v>22.3</v>
      </c>
      <c r="T6" s="11">
        <f t="shared" ref="T6:T69" si="9">IF(MOD(S6,1)=0.5,INT(S6)+MOD(INT(S6),2),ROUND(S6,0))</f>
        <v>22</v>
      </c>
      <c r="U6" s="11">
        <f t="shared" ref="U6:U69" si="10">T6-5</f>
        <v>17</v>
      </c>
      <c r="V6" s="11">
        <f>'N454 Kanaaldijk 50 km'!D5</f>
        <v>7.9</v>
      </c>
      <c r="W6" s="11">
        <f t="shared" ref="W6:W69" si="11">IF(MOD(V6,1)=0.5,INT(V6)+MOD(INT(V6),2),ROUND(V6,0))</f>
        <v>8</v>
      </c>
      <c r="X6" s="11">
        <f t="shared" ref="X6:X69" si="12">W6-5</f>
        <v>3</v>
      </c>
      <c r="Y6" s="11">
        <f>'N454 Kanaaldijk 80 km'!D5</f>
        <v>17.100000000000001</v>
      </c>
      <c r="Z6" s="11">
        <f t="shared" ref="Z6:Z69" si="13">IF(MOD(Y6,1)=0.5,INT(Y6)+MOD(INT(Y6),2),ROUND(Y6,0))</f>
        <v>17</v>
      </c>
      <c r="AA6" s="11">
        <f t="shared" ref="AA6:AA69" si="14">IF(AND(Z6&gt;55.49,Z6&lt;56.51),Z6,)</f>
        <v>0</v>
      </c>
      <c r="AB6" s="11">
        <f t="shared" ref="AB6:AB69" si="15">IF(AND(Z6&gt;56.5,Z6&lt;57.5),Z6,)</f>
        <v>0</v>
      </c>
      <c r="AC6" s="11">
        <f t="shared" ref="AC6:AC69" si="16">IF(AA6&gt;0,AA6-3,IF(AB6&gt;0,AB6-4,Z6-2))</f>
        <v>15</v>
      </c>
      <c r="AD6" s="11">
        <f>'N451 80 km'!D5</f>
        <v>19.7</v>
      </c>
      <c r="AE6" s="11">
        <f t="shared" ref="AE6:AE69" si="17">IF(MOD(AD6,1)=0.5,INT(AD6)+MOD(INT(AD6),2),ROUND(AD6,0))</f>
        <v>20</v>
      </c>
      <c r="AF6" s="11">
        <f t="shared" ref="AF6:AF69" si="18">IF(AND(AE6&gt;55.49,AE6&lt;56.51),AE6,)</f>
        <v>0</v>
      </c>
      <c r="AG6" s="11">
        <f t="shared" ref="AG6:AG69" si="19">IF(AND(AE6&gt;56.5,AE6&lt;57.5),AE6,)</f>
        <v>0</v>
      </c>
      <c r="AH6" s="11">
        <f t="shared" ref="AH6:AH69" si="20">IF(AF6&gt;0,AF6-3,IF(AG6&gt;0,AG6-4,AE6-2))</f>
        <v>18</v>
      </c>
      <c r="AI6" s="11">
        <f>IF('A12'!D5="--",6,'A12'!D5)</f>
        <v>36.799999999999997</v>
      </c>
      <c r="AJ6" s="11">
        <f t="shared" ref="AJ6:AJ69" si="21">IF(MOD(AI6,1)=0.5,INT(AI6)+MOD(INT(AI6),2),ROUND(AI6,0))</f>
        <v>37</v>
      </c>
      <c r="AK6" s="11">
        <f t="shared" ref="AK6:AK69" si="22">IF(AND(AJ6&gt;55.49,AJ6&lt;56.51),AJ6,)</f>
        <v>0</v>
      </c>
      <c r="AL6" s="11">
        <f t="shared" ref="AL6:AL69" si="23">IF(AND(AJ6&gt;56.5,AJ6&lt;57.5),AJ6,)</f>
        <v>0</v>
      </c>
      <c r="AM6" s="11">
        <f t="shared" ref="AM6:AM69" si="24">IF(AK6&gt;0,AK6-3,IF(AL6&gt;0,AL6-4,AJ6-2))</f>
        <v>35</v>
      </c>
      <c r="AN6" s="11">
        <f>'A20'!D5</f>
        <v>31.9</v>
      </c>
      <c r="AO6" s="11">
        <f t="shared" ref="AO6:AO69" si="25">IF(MOD(AN6,1)=0.5,INT(AN6)+MOD(INT(AN6),2),ROUND(AN6,0))</f>
        <v>32</v>
      </c>
      <c r="AP6" s="11">
        <f t="shared" ref="AP6:AP69" si="26">IF(AND(AO6&gt;55.49,AO6&lt;56.51),AO6,)</f>
        <v>0</v>
      </c>
      <c r="AQ6" s="11">
        <f t="shared" ref="AQ6:AQ69" si="27">IF(AND(AO6&gt;56.5,AO6&lt;57.5),AO6,)</f>
        <v>0</v>
      </c>
      <c r="AR6" s="11">
        <f t="shared" ref="AR6:AR69" si="28">IF(AP6&gt;0,AP6-3,IF(AQ6&gt;0,AQ6-4,AO6-2))</f>
        <v>30</v>
      </c>
      <c r="AS6" s="12"/>
      <c r="AT6" s="11"/>
      <c r="AU6" cm="1">
        <f t="array" ref="AU6">_xlfn.IFS(I6=56,53,I6=57,53,OR(I6&gt;57,I6&lt;56),I6-2)</f>
        <v>40</v>
      </c>
    </row>
    <row r="7" spans="1:47" x14ac:dyDescent="0.2">
      <c r="A7" s="12" t="str">
        <f>'N207 50km'!A6</f>
        <v>Z9_A</v>
      </c>
      <c r="B7" s="12" t="str">
        <f>'N207 50km'!B6</f>
        <v>Zuidkade 9</v>
      </c>
      <c r="C7" s="11">
        <f>'N207 50km'!C6</f>
        <v>1.5</v>
      </c>
      <c r="D7" s="11">
        <f>'N207'!D6</f>
        <v>58.7</v>
      </c>
      <c r="E7" s="31">
        <f>IF('N207 50km'!D6="--",6,'N207 50km'!D6)</f>
        <v>58.6</v>
      </c>
      <c r="F7" s="31">
        <f t="shared" si="1"/>
        <v>59</v>
      </c>
      <c r="G7" s="33">
        <f t="shared" si="2"/>
        <v>54</v>
      </c>
      <c r="H7" s="31">
        <f>IF('N207 80km'!D6="--",6,'N207 80km'!D6)</f>
        <v>42.2</v>
      </c>
      <c r="I7" s="31">
        <f t="shared" si="3"/>
        <v>42</v>
      </c>
      <c r="J7" s="33" cm="1">
        <f t="array" ref="J7">_xlfn.IFS(I7=56,53,I7=57,53,OR(I7&gt;57,I7&lt;56),I7-2)</f>
        <v>40</v>
      </c>
      <c r="K7" s="33">
        <f t="shared" si="0"/>
        <v>54.169542892795342</v>
      </c>
      <c r="L7" s="11">
        <f t="shared" si="4"/>
        <v>54</v>
      </c>
      <c r="M7" s="11">
        <f>IF('Brugweg 30km'!D6="--",6,'Brugweg 30km'!D6)</f>
        <v>34.6</v>
      </c>
      <c r="N7" s="11">
        <f t="shared" si="5"/>
        <v>35</v>
      </c>
      <c r="O7" s="11">
        <f t="shared" si="6"/>
        <v>30</v>
      </c>
      <c r="P7" s="11">
        <f>IF('Hefbrug (50 km uur)'!D6="--",6,'Hefbrug (50 km uur)'!D6)</f>
        <v>46.7</v>
      </c>
      <c r="Q7" s="11">
        <f t="shared" si="7"/>
        <v>47</v>
      </c>
      <c r="R7" s="11">
        <f t="shared" si="8"/>
        <v>42</v>
      </c>
      <c r="S7" s="11">
        <f>'Kerkweg oost 50 km'!D6</f>
        <v>18.8</v>
      </c>
      <c r="T7" s="11">
        <f t="shared" si="9"/>
        <v>19</v>
      </c>
      <c r="U7" s="11">
        <f t="shared" si="10"/>
        <v>14</v>
      </c>
      <c r="V7" s="11">
        <f>'N454 Kanaaldijk 50 km'!D6</f>
        <v>7.3</v>
      </c>
      <c r="W7" s="11">
        <f t="shared" si="11"/>
        <v>7</v>
      </c>
      <c r="X7" s="11">
        <f t="shared" si="12"/>
        <v>2</v>
      </c>
      <c r="Y7" s="11">
        <f>'N454 Kanaaldijk 80 km'!D6</f>
        <v>16.3</v>
      </c>
      <c r="Z7" s="11">
        <f t="shared" si="13"/>
        <v>16</v>
      </c>
      <c r="AA7" s="11">
        <f t="shared" si="14"/>
        <v>0</v>
      </c>
      <c r="AB7" s="11">
        <f t="shared" si="15"/>
        <v>0</v>
      </c>
      <c r="AC7" s="11">
        <f t="shared" si="16"/>
        <v>14</v>
      </c>
      <c r="AD7" s="11">
        <f>'N451 80 km'!D6</f>
        <v>17.899999999999999</v>
      </c>
      <c r="AE7" s="11">
        <f t="shared" si="17"/>
        <v>18</v>
      </c>
      <c r="AF7" s="11">
        <f t="shared" si="18"/>
        <v>0</v>
      </c>
      <c r="AG7" s="11">
        <f t="shared" si="19"/>
        <v>0</v>
      </c>
      <c r="AH7" s="11">
        <f t="shared" si="20"/>
        <v>16</v>
      </c>
      <c r="AI7" s="11">
        <f>IF('A12'!D6="--",6,'A12'!D6)</f>
        <v>33.6</v>
      </c>
      <c r="AJ7" s="11">
        <f t="shared" si="21"/>
        <v>34</v>
      </c>
      <c r="AK7" s="11">
        <f t="shared" si="22"/>
        <v>0</v>
      </c>
      <c r="AL7" s="11">
        <f t="shared" si="23"/>
        <v>0</v>
      </c>
      <c r="AM7" s="11">
        <f t="shared" si="24"/>
        <v>32</v>
      </c>
      <c r="AN7" s="11">
        <f>'A20'!D6</f>
        <v>29.6</v>
      </c>
      <c r="AO7" s="11">
        <f t="shared" si="25"/>
        <v>30</v>
      </c>
      <c r="AP7" s="11">
        <f t="shared" si="26"/>
        <v>0</v>
      </c>
      <c r="AQ7" s="11">
        <f t="shared" si="27"/>
        <v>0</v>
      </c>
      <c r="AR7" s="11">
        <f t="shared" si="28"/>
        <v>28</v>
      </c>
      <c r="AS7" s="12"/>
      <c r="AT7" s="11"/>
      <c r="AU7" cm="1">
        <f t="array" ref="AU7">_xlfn.IFS(I7=56,53,I7=57,53,OR(I7&gt;57,I7&lt;56),I7-2)</f>
        <v>40</v>
      </c>
    </row>
    <row r="8" spans="1:47" x14ac:dyDescent="0.2">
      <c r="A8" s="12" t="str">
        <f>'N207 50km'!A7</f>
        <v>Z95_B</v>
      </c>
      <c r="B8" s="12" t="str">
        <f>'N207 50km'!B7</f>
        <v>Zuidkade 95</v>
      </c>
      <c r="C8" s="11">
        <f>'N207 50km'!C7</f>
        <v>4.5</v>
      </c>
      <c r="D8" s="11">
        <f>'N207'!D7</f>
        <v>57.1</v>
      </c>
      <c r="E8" s="31">
        <f>IF('N207 50km'!D7="--",6,'N207 50km'!D7)</f>
        <v>50.2</v>
      </c>
      <c r="F8" s="31">
        <f t="shared" si="1"/>
        <v>50</v>
      </c>
      <c r="G8" s="33">
        <f t="shared" si="2"/>
        <v>45</v>
      </c>
      <c r="H8" s="31">
        <f>IF('N207 80km'!D7="--",6,'N207 80km'!D7)</f>
        <v>56.1</v>
      </c>
      <c r="I8" s="31">
        <f t="shared" si="3"/>
        <v>56</v>
      </c>
      <c r="J8" s="33" cm="1">
        <f t="array" ref="J8">_xlfn.IFS(I8=56,53,I8=57,53,OR(I8&gt;57,I8&lt;56),I8-2)</f>
        <v>53</v>
      </c>
      <c r="K8" s="33">
        <f t="shared" si="0"/>
        <v>53.638920341433796</v>
      </c>
      <c r="L8" s="11">
        <f t="shared" si="4"/>
        <v>54</v>
      </c>
      <c r="M8" s="11">
        <f>IF('Brugweg 30km'!D7="--",6,'Brugweg 30km'!D7)</f>
        <v>18.3</v>
      </c>
      <c r="N8" s="11">
        <f t="shared" si="5"/>
        <v>18</v>
      </c>
      <c r="O8" s="11">
        <f t="shared" si="6"/>
        <v>13</v>
      </c>
      <c r="P8" s="11">
        <f>IF('Hefbrug (50 km uur)'!D7="--",6,'Hefbrug (50 km uur)'!D7)</f>
        <v>20.100000000000001</v>
      </c>
      <c r="Q8" s="11">
        <f t="shared" si="7"/>
        <v>20</v>
      </c>
      <c r="R8" s="11">
        <f t="shared" si="8"/>
        <v>15</v>
      </c>
      <c r="S8" s="11">
        <f>'Kerkweg oost 50 km'!D7</f>
        <v>18.100000000000001</v>
      </c>
      <c r="T8" s="11">
        <f t="shared" si="9"/>
        <v>18</v>
      </c>
      <c r="U8" s="11">
        <f t="shared" si="10"/>
        <v>13</v>
      </c>
      <c r="V8" s="11">
        <f>'N454 Kanaaldijk 50 km'!D7</f>
        <v>25.3</v>
      </c>
      <c r="W8" s="11">
        <f t="shared" si="11"/>
        <v>25</v>
      </c>
      <c r="X8" s="11">
        <f t="shared" si="12"/>
        <v>20</v>
      </c>
      <c r="Y8" s="11">
        <f>'N454 Kanaaldijk 80 km'!D7</f>
        <v>24.6</v>
      </c>
      <c r="Z8" s="11">
        <f t="shared" si="13"/>
        <v>25</v>
      </c>
      <c r="AA8" s="11">
        <f t="shared" si="14"/>
        <v>0</v>
      </c>
      <c r="AB8" s="11">
        <f t="shared" si="15"/>
        <v>0</v>
      </c>
      <c r="AC8" s="11">
        <f t="shared" si="16"/>
        <v>23</v>
      </c>
      <c r="AD8" s="11">
        <f>'N451 80 km'!D7</f>
        <v>27.4</v>
      </c>
      <c r="AE8" s="11">
        <f t="shared" si="17"/>
        <v>27</v>
      </c>
      <c r="AF8" s="11">
        <f t="shared" si="18"/>
        <v>0</v>
      </c>
      <c r="AG8" s="11">
        <f t="shared" si="19"/>
        <v>0</v>
      </c>
      <c r="AH8" s="11">
        <f t="shared" si="20"/>
        <v>25</v>
      </c>
      <c r="AI8" s="11">
        <f>IF('A12'!D7="--",6,'A12'!D7)</f>
        <v>45</v>
      </c>
      <c r="AJ8" s="11">
        <f t="shared" si="21"/>
        <v>45</v>
      </c>
      <c r="AK8" s="11">
        <f t="shared" si="22"/>
        <v>0</v>
      </c>
      <c r="AL8" s="11">
        <f t="shared" si="23"/>
        <v>0</v>
      </c>
      <c r="AM8" s="11">
        <f t="shared" si="24"/>
        <v>43</v>
      </c>
      <c r="AN8" s="11">
        <f>'A20'!D7</f>
        <v>40.1</v>
      </c>
      <c r="AO8" s="11">
        <f t="shared" si="25"/>
        <v>40</v>
      </c>
      <c r="AP8" s="11">
        <f t="shared" si="26"/>
        <v>0</v>
      </c>
      <c r="AQ8" s="11">
        <f t="shared" si="27"/>
        <v>0</v>
      </c>
      <c r="AR8" s="11">
        <f t="shared" si="28"/>
        <v>38</v>
      </c>
      <c r="AS8" s="12"/>
      <c r="AT8" s="11"/>
      <c r="AU8" cm="1">
        <f t="array" ref="AU8">_xlfn.IFS(I8=56,53,I8=57,53,OR(I8&gt;57,I8&lt;56),I8-2)</f>
        <v>53</v>
      </c>
    </row>
    <row r="9" spans="1:47" x14ac:dyDescent="0.2">
      <c r="A9" s="12" t="str">
        <f>'N207 50km'!A8</f>
        <v>Z95_A</v>
      </c>
      <c r="B9" s="12" t="str">
        <f>'N207 50km'!B8</f>
        <v>Zuidkade 95</v>
      </c>
      <c r="C9" s="11">
        <f>'N207 50km'!C8</f>
        <v>1.5</v>
      </c>
      <c r="D9" s="11">
        <f>'N207'!D8</f>
        <v>56.1</v>
      </c>
      <c r="E9" s="31">
        <f>IF('N207 50km'!D8="--",6,'N207 50km'!D8)</f>
        <v>49.8</v>
      </c>
      <c r="F9" s="31">
        <f t="shared" si="1"/>
        <v>50</v>
      </c>
      <c r="G9" s="33">
        <f t="shared" si="2"/>
        <v>45</v>
      </c>
      <c r="H9" s="31">
        <f>IF('N207 80km'!D8="--",6,'N207 80km'!D8)</f>
        <v>54.9</v>
      </c>
      <c r="I9" s="31">
        <f t="shared" si="3"/>
        <v>55</v>
      </c>
      <c r="J9" s="33" cm="1">
        <f t="array" ref="J9">_xlfn.IFS(I9=56,53,I9=57,53,OR(I9&gt;57,I9&lt;56),I9-2)</f>
        <v>53</v>
      </c>
      <c r="K9" s="33">
        <f t="shared" si="0"/>
        <v>53.638920341433796</v>
      </c>
      <c r="L9" s="11">
        <f t="shared" si="4"/>
        <v>54</v>
      </c>
      <c r="M9" s="11">
        <f>IF('Brugweg 30km'!D8="--",6,'Brugweg 30km'!D8)</f>
        <v>17.600000000000001</v>
      </c>
      <c r="N9" s="11">
        <f t="shared" si="5"/>
        <v>18</v>
      </c>
      <c r="O9" s="11">
        <f t="shared" si="6"/>
        <v>13</v>
      </c>
      <c r="P9" s="11">
        <f>IF('Hefbrug (50 km uur)'!D8="--",6,'Hefbrug (50 km uur)'!D8)</f>
        <v>20</v>
      </c>
      <c r="Q9" s="11">
        <f t="shared" si="7"/>
        <v>20</v>
      </c>
      <c r="R9" s="11">
        <f t="shared" si="8"/>
        <v>15</v>
      </c>
      <c r="S9" s="11">
        <f>'Kerkweg oost 50 km'!D8</f>
        <v>16.100000000000001</v>
      </c>
      <c r="T9" s="11">
        <f t="shared" si="9"/>
        <v>16</v>
      </c>
      <c r="U9" s="11">
        <f t="shared" si="10"/>
        <v>11</v>
      </c>
      <c r="V9" s="11">
        <f>'N454 Kanaaldijk 50 km'!D8</f>
        <v>25.8</v>
      </c>
      <c r="W9" s="11">
        <f t="shared" si="11"/>
        <v>26</v>
      </c>
      <c r="X9" s="11">
        <f t="shared" si="12"/>
        <v>21</v>
      </c>
      <c r="Y9" s="11">
        <f>'N454 Kanaaldijk 80 km'!D8</f>
        <v>24</v>
      </c>
      <c r="Z9" s="11">
        <f t="shared" si="13"/>
        <v>24</v>
      </c>
      <c r="AA9" s="11">
        <f t="shared" si="14"/>
        <v>0</v>
      </c>
      <c r="AB9" s="11">
        <f t="shared" si="15"/>
        <v>0</v>
      </c>
      <c r="AC9" s="11">
        <f t="shared" si="16"/>
        <v>22</v>
      </c>
      <c r="AD9" s="11">
        <f>'N451 80 km'!D8</f>
        <v>27.1</v>
      </c>
      <c r="AE9" s="11">
        <f t="shared" si="17"/>
        <v>27</v>
      </c>
      <c r="AF9" s="11">
        <f t="shared" si="18"/>
        <v>0</v>
      </c>
      <c r="AG9" s="11">
        <f t="shared" si="19"/>
        <v>0</v>
      </c>
      <c r="AH9" s="11">
        <f t="shared" si="20"/>
        <v>25</v>
      </c>
      <c r="AI9" s="11">
        <f>IF('A12'!D8="--",6,'A12'!D8)</f>
        <v>44.7</v>
      </c>
      <c r="AJ9" s="11">
        <f t="shared" si="21"/>
        <v>45</v>
      </c>
      <c r="AK9" s="11">
        <f t="shared" si="22"/>
        <v>0</v>
      </c>
      <c r="AL9" s="11">
        <f t="shared" si="23"/>
        <v>0</v>
      </c>
      <c r="AM9" s="11">
        <f t="shared" si="24"/>
        <v>43</v>
      </c>
      <c r="AN9" s="11">
        <f>'A20'!D8</f>
        <v>39.799999999999997</v>
      </c>
      <c r="AO9" s="11">
        <f t="shared" si="25"/>
        <v>40</v>
      </c>
      <c r="AP9" s="11">
        <f t="shared" si="26"/>
        <v>0</v>
      </c>
      <c r="AQ9" s="11">
        <f t="shared" si="27"/>
        <v>0</v>
      </c>
      <c r="AR9" s="11">
        <f t="shared" si="28"/>
        <v>38</v>
      </c>
      <c r="AS9" s="12"/>
      <c r="AT9" s="11"/>
      <c r="AU9" cm="1">
        <f t="array" ref="AU9">_xlfn.IFS(I9=56,53,I9=57,53,OR(I9&gt;57,I9&lt;56),I9-2)</f>
        <v>53</v>
      </c>
    </row>
    <row r="10" spans="1:47" x14ac:dyDescent="0.2">
      <c r="A10" s="12" t="str">
        <f>'N207 50km'!A9</f>
        <v>Z93_B</v>
      </c>
      <c r="B10" s="12" t="str">
        <f>'N207 50km'!B9</f>
        <v>Zuidkade 93</v>
      </c>
      <c r="C10" s="11">
        <f>'N207 50km'!C9</f>
        <v>4.5</v>
      </c>
      <c r="D10" s="11">
        <f>'N207'!D9</f>
        <v>57.1</v>
      </c>
      <c r="E10" s="31">
        <f>IF('N207 50km'!D9="--",6,'N207 50km'!D9)</f>
        <v>52.1</v>
      </c>
      <c r="F10" s="31">
        <f t="shared" si="1"/>
        <v>52</v>
      </c>
      <c r="G10" s="33">
        <f t="shared" si="2"/>
        <v>47</v>
      </c>
      <c r="H10" s="31">
        <f>IF('N207 80km'!D9="--",6,'N207 80km'!D9)</f>
        <v>55.4</v>
      </c>
      <c r="I10" s="31">
        <f t="shared" si="3"/>
        <v>55</v>
      </c>
      <c r="J10" s="33" cm="1">
        <f t="array" ref="J10">_xlfn.IFS(I10=56,53,I10=57,53,OR(I10&gt;57,I10&lt;56),I10-2)</f>
        <v>53</v>
      </c>
      <c r="K10" s="33">
        <f t="shared" si="0"/>
        <v>53.973227937086961</v>
      </c>
      <c r="L10" s="11">
        <f t="shared" si="4"/>
        <v>54</v>
      </c>
      <c r="M10" s="11">
        <f>IF('Brugweg 30km'!D9="--",6,'Brugweg 30km'!D9)</f>
        <v>18</v>
      </c>
      <c r="N10" s="11">
        <f t="shared" si="5"/>
        <v>18</v>
      </c>
      <c r="O10" s="11">
        <f t="shared" si="6"/>
        <v>13</v>
      </c>
      <c r="P10" s="11">
        <f>IF('Hefbrug (50 km uur)'!D9="--",6,'Hefbrug (50 km uur)'!D9)</f>
        <v>13.4</v>
      </c>
      <c r="Q10" s="11">
        <f t="shared" si="7"/>
        <v>13</v>
      </c>
      <c r="R10" s="11">
        <f t="shared" si="8"/>
        <v>8</v>
      </c>
      <c r="S10" s="11">
        <f>'Kerkweg oost 50 km'!D9</f>
        <v>16.8</v>
      </c>
      <c r="T10" s="11">
        <f t="shared" si="9"/>
        <v>17</v>
      </c>
      <c r="U10" s="11">
        <f t="shared" si="10"/>
        <v>12</v>
      </c>
      <c r="V10" s="11">
        <f>'N454 Kanaaldijk 50 km'!D9</f>
        <v>26.9</v>
      </c>
      <c r="W10" s="11">
        <f t="shared" si="11"/>
        <v>27</v>
      </c>
      <c r="X10" s="11">
        <f t="shared" si="12"/>
        <v>22</v>
      </c>
      <c r="Y10" s="11">
        <f>'N454 Kanaaldijk 80 km'!D9</f>
        <v>25.7</v>
      </c>
      <c r="Z10" s="11">
        <f t="shared" si="13"/>
        <v>26</v>
      </c>
      <c r="AA10" s="11">
        <f t="shared" si="14"/>
        <v>0</v>
      </c>
      <c r="AB10" s="11">
        <f t="shared" si="15"/>
        <v>0</v>
      </c>
      <c r="AC10" s="11">
        <f t="shared" si="16"/>
        <v>24</v>
      </c>
      <c r="AD10" s="11">
        <f>'N451 80 km'!D9</f>
        <v>27.7</v>
      </c>
      <c r="AE10" s="11">
        <f t="shared" si="17"/>
        <v>28</v>
      </c>
      <c r="AF10" s="11">
        <f t="shared" si="18"/>
        <v>0</v>
      </c>
      <c r="AG10" s="11">
        <f t="shared" si="19"/>
        <v>0</v>
      </c>
      <c r="AH10" s="11">
        <f t="shared" si="20"/>
        <v>26</v>
      </c>
      <c r="AI10" s="11">
        <f>IF('A12'!D9="--",6,'A12'!D9)</f>
        <v>45.5</v>
      </c>
      <c r="AJ10" s="11">
        <f t="shared" si="21"/>
        <v>46</v>
      </c>
      <c r="AK10" s="11">
        <f t="shared" si="22"/>
        <v>0</v>
      </c>
      <c r="AL10" s="11">
        <f t="shared" si="23"/>
        <v>0</v>
      </c>
      <c r="AM10" s="11">
        <f t="shared" si="24"/>
        <v>44</v>
      </c>
      <c r="AN10" s="11">
        <f>'A20'!D9</f>
        <v>41.2</v>
      </c>
      <c r="AO10" s="11">
        <f t="shared" si="25"/>
        <v>41</v>
      </c>
      <c r="AP10" s="11">
        <f t="shared" si="26"/>
        <v>0</v>
      </c>
      <c r="AQ10" s="11">
        <f t="shared" si="27"/>
        <v>0</v>
      </c>
      <c r="AR10" s="11">
        <f t="shared" si="28"/>
        <v>39</v>
      </c>
      <c r="AS10" s="12"/>
      <c r="AT10" s="11"/>
    </row>
    <row r="11" spans="1:47" x14ac:dyDescent="0.2">
      <c r="A11" s="12" t="str">
        <f>'N207 50km'!A10</f>
        <v>Z93_A</v>
      </c>
      <c r="B11" s="12" t="str">
        <f>'N207 50km'!B10</f>
        <v>Zuidkade 93</v>
      </c>
      <c r="C11" s="11">
        <f>'N207 50km'!C10</f>
        <v>1.5</v>
      </c>
      <c r="D11" s="11">
        <f>'N207'!D10</f>
        <v>56</v>
      </c>
      <c r="E11" s="31">
        <f>IF('N207 50km'!D10="--",6,'N207 50km'!D10)</f>
        <v>51.2</v>
      </c>
      <c r="F11" s="31">
        <f t="shared" si="1"/>
        <v>51</v>
      </c>
      <c r="G11" s="33">
        <f t="shared" si="2"/>
        <v>46</v>
      </c>
      <c r="H11" s="31">
        <f>IF('N207 80km'!D10="--",6,'N207 80km'!D10)</f>
        <v>54.2</v>
      </c>
      <c r="I11" s="31">
        <f t="shared" si="3"/>
        <v>54</v>
      </c>
      <c r="J11" s="33" cm="1">
        <f t="array" ref="J11">_xlfn.IFS(I11=56,53,I11=57,53,OR(I11&gt;57,I11&lt;56),I11-2)</f>
        <v>52</v>
      </c>
      <c r="K11" s="33">
        <f t="shared" si="0"/>
        <v>52.973227937086961</v>
      </c>
      <c r="L11" s="11">
        <f t="shared" si="4"/>
        <v>53</v>
      </c>
      <c r="M11" s="11">
        <f>IF('Brugweg 30km'!D10="--",6,'Brugweg 30km'!D10)</f>
        <v>17.7</v>
      </c>
      <c r="N11" s="11">
        <f t="shared" si="5"/>
        <v>18</v>
      </c>
      <c r="O11" s="11">
        <f t="shared" si="6"/>
        <v>13</v>
      </c>
      <c r="P11" s="11">
        <f>IF('Hefbrug (50 km uur)'!D10="--",6,'Hefbrug (50 km uur)'!D10)</f>
        <v>9</v>
      </c>
      <c r="Q11" s="11">
        <f t="shared" si="7"/>
        <v>9</v>
      </c>
      <c r="R11" s="11">
        <f t="shared" si="8"/>
        <v>4</v>
      </c>
      <c r="S11" s="11">
        <f>'Kerkweg oost 50 km'!D10</f>
        <v>13.8</v>
      </c>
      <c r="T11" s="11">
        <f t="shared" si="9"/>
        <v>14</v>
      </c>
      <c r="U11" s="11">
        <f t="shared" si="10"/>
        <v>9</v>
      </c>
      <c r="V11" s="11">
        <f>'N454 Kanaaldijk 50 km'!D10</f>
        <v>26.9</v>
      </c>
      <c r="W11" s="11">
        <f t="shared" si="11"/>
        <v>27</v>
      </c>
      <c r="X11" s="11">
        <f t="shared" si="12"/>
        <v>22</v>
      </c>
      <c r="Y11" s="11">
        <f>'N454 Kanaaldijk 80 km'!D10</f>
        <v>24.8</v>
      </c>
      <c r="Z11" s="11">
        <f t="shared" si="13"/>
        <v>25</v>
      </c>
      <c r="AA11" s="11">
        <f t="shared" si="14"/>
        <v>0</v>
      </c>
      <c r="AB11" s="11">
        <f t="shared" si="15"/>
        <v>0</v>
      </c>
      <c r="AC11" s="11">
        <f t="shared" si="16"/>
        <v>23</v>
      </c>
      <c r="AD11" s="11">
        <f>'N451 80 km'!D10</f>
        <v>27</v>
      </c>
      <c r="AE11" s="11">
        <f t="shared" si="17"/>
        <v>27</v>
      </c>
      <c r="AF11" s="11">
        <f t="shared" si="18"/>
        <v>0</v>
      </c>
      <c r="AG11" s="11">
        <f t="shared" si="19"/>
        <v>0</v>
      </c>
      <c r="AH11" s="11">
        <f t="shared" si="20"/>
        <v>25</v>
      </c>
      <c r="AI11" s="11">
        <f>IF('A12'!D10="--",6,'A12'!D10)</f>
        <v>45.1</v>
      </c>
      <c r="AJ11" s="11">
        <f t="shared" si="21"/>
        <v>45</v>
      </c>
      <c r="AK11" s="11">
        <f t="shared" si="22"/>
        <v>0</v>
      </c>
      <c r="AL11" s="11">
        <f t="shared" si="23"/>
        <v>0</v>
      </c>
      <c r="AM11" s="11">
        <f t="shared" si="24"/>
        <v>43</v>
      </c>
      <c r="AN11" s="11">
        <f>'A20'!D10</f>
        <v>40.700000000000003</v>
      </c>
      <c r="AO11" s="11">
        <f t="shared" si="25"/>
        <v>41</v>
      </c>
      <c r="AP11" s="11">
        <f t="shared" si="26"/>
        <v>0</v>
      </c>
      <c r="AQ11" s="11">
        <f t="shared" si="27"/>
        <v>0</v>
      </c>
      <c r="AR11" s="11">
        <f t="shared" si="28"/>
        <v>39</v>
      </c>
      <c r="AS11" s="12"/>
      <c r="AT11" s="11"/>
    </row>
    <row r="12" spans="1:47" x14ac:dyDescent="0.2">
      <c r="A12" s="12" t="str">
        <f>'N207 50km'!A11</f>
        <v>Z92_B</v>
      </c>
      <c r="B12" s="12" t="str">
        <f>'N207 50km'!B11</f>
        <v>Zuidkade 92</v>
      </c>
      <c r="C12" s="11">
        <f>'N207 50km'!C11</f>
        <v>4.5</v>
      </c>
      <c r="D12" s="11">
        <f>'N207'!D11</f>
        <v>57.5</v>
      </c>
      <c r="E12" s="31">
        <f>IF('N207 50km'!D11="--",6,'N207 50km'!D11)</f>
        <v>53.7</v>
      </c>
      <c r="F12" s="31">
        <f t="shared" si="1"/>
        <v>54</v>
      </c>
      <c r="G12" s="33">
        <f t="shared" si="2"/>
        <v>49</v>
      </c>
      <c r="H12" s="31">
        <f>IF('N207 80km'!D11="--",6,'N207 80km'!D11)</f>
        <v>55.1</v>
      </c>
      <c r="I12" s="31">
        <f t="shared" si="3"/>
        <v>55</v>
      </c>
      <c r="J12" s="33" cm="1">
        <f t="array" ref="J12">_xlfn.IFS(I12=56,53,I12=57,53,OR(I12&gt;57,I12&lt;56),I12-2)</f>
        <v>53</v>
      </c>
      <c r="K12" s="33">
        <f t="shared" si="0"/>
        <v>54.455404631092946</v>
      </c>
      <c r="L12" s="11">
        <f t="shared" si="4"/>
        <v>54</v>
      </c>
      <c r="M12" s="11">
        <f>IF('Brugweg 30km'!D11="--",6,'Brugweg 30km'!D11)</f>
        <v>18.7</v>
      </c>
      <c r="N12" s="11">
        <f t="shared" si="5"/>
        <v>19</v>
      </c>
      <c r="O12" s="11">
        <f t="shared" si="6"/>
        <v>14</v>
      </c>
      <c r="P12" s="11">
        <f>IF('Hefbrug (50 km uur)'!D11="--",6,'Hefbrug (50 km uur)'!D11)</f>
        <v>24.3</v>
      </c>
      <c r="Q12" s="11">
        <f t="shared" si="7"/>
        <v>24</v>
      </c>
      <c r="R12" s="11">
        <f t="shared" si="8"/>
        <v>19</v>
      </c>
      <c r="S12" s="11">
        <f>'Kerkweg oost 50 km'!D11</f>
        <v>16.399999999999999</v>
      </c>
      <c r="T12" s="11">
        <f t="shared" si="9"/>
        <v>16</v>
      </c>
      <c r="U12" s="11">
        <f t="shared" si="10"/>
        <v>11</v>
      </c>
      <c r="V12" s="11">
        <f>'N454 Kanaaldijk 50 km'!D11</f>
        <v>26.2</v>
      </c>
      <c r="W12" s="11">
        <f t="shared" si="11"/>
        <v>26</v>
      </c>
      <c r="X12" s="11">
        <f t="shared" si="12"/>
        <v>21</v>
      </c>
      <c r="Y12" s="11">
        <f>'N454 Kanaaldijk 80 km'!D11</f>
        <v>24.7</v>
      </c>
      <c r="Z12" s="11">
        <f t="shared" si="13"/>
        <v>25</v>
      </c>
      <c r="AA12" s="11">
        <f t="shared" si="14"/>
        <v>0</v>
      </c>
      <c r="AB12" s="11">
        <f t="shared" si="15"/>
        <v>0</v>
      </c>
      <c r="AC12" s="11">
        <f t="shared" si="16"/>
        <v>23</v>
      </c>
      <c r="AD12" s="11">
        <f>'N451 80 km'!D11</f>
        <v>27.6</v>
      </c>
      <c r="AE12" s="11">
        <f t="shared" si="17"/>
        <v>28</v>
      </c>
      <c r="AF12" s="11">
        <f t="shared" si="18"/>
        <v>0</v>
      </c>
      <c r="AG12" s="11">
        <f t="shared" si="19"/>
        <v>0</v>
      </c>
      <c r="AH12" s="11">
        <f t="shared" si="20"/>
        <v>26</v>
      </c>
      <c r="AI12" s="11">
        <f>IF('A12'!D11="--",6,'A12'!D11)</f>
        <v>44.7</v>
      </c>
      <c r="AJ12" s="11">
        <f t="shared" si="21"/>
        <v>45</v>
      </c>
      <c r="AK12" s="11">
        <f t="shared" si="22"/>
        <v>0</v>
      </c>
      <c r="AL12" s="11">
        <f t="shared" si="23"/>
        <v>0</v>
      </c>
      <c r="AM12" s="11">
        <f t="shared" si="24"/>
        <v>43</v>
      </c>
      <c r="AN12" s="11">
        <f>'A20'!D11</f>
        <v>40.1</v>
      </c>
      <c r="AO12" s="11">
        <f t="shared" si="25"/>
        <v>40</v>
      </c>
      <c r="AP12" s="11">
        <f t="shared" si="26"/>
        <v>0</v>
      </c>
      <c r="AQ12" s="11">
        <f t="shared" si="27"/>
        <v>0</v>
      </c>
      <c r="AR12" s="11">
        <f t="shared" si="28"/>
        <v>38</v>
      </c>
      <c r="AS12" s="12"/>
      <c r="AT12" s="11"/>
    </row>
    <row r="13" spans="1:47" x14ac:dyDescent="0.2">
      <c r="A13" s="12" t="str">
        <f>'N207 50km'!A12</f>
        <v>Z92_A</v>
      </c>
      <c r="B13" s="12" t="str">
        <f>'N207 50km'!B12</f>
        <v>Zuidkade 92</v>
      </c>
      <c r="C13" s="11">
        <f>'N207 50km'!C12</f>
        <v>1.5</v>
      </c>
      <c r="D13" s="11">
        <f>'N207'!D12</f>
        <v>56.3</v>
      </c>
      <c r="E13" s="31">
        <f>IF('N207 50km'!D12="--",6,'N207 50km'!D12)</f>
        <v>52.6</v>
      </c>
      <c r="F13" s="31">
        <f t="shared" si="1"/>
        <v>53</v>
      </c>
      <c r="G13" s="33">
        <f t="shared" si="2"/>
        <v>48</v>
      </c>
      <c r="H13" s="31">
        <f>IF('N207 80km'!D12="--",6,'N207 80km'!D12)</f>
        <v>54</v>
      </c>
      <c r="I13" s="31">
        <f t="shared" si="3"/>
        <v>54</v>
      </c>
      <c r="J13" s="33" cm="1">
        <f t="array" ref="J13">_xlfn.IFS(I13=56,53,I13=57,53,OR(I13&gt;57,I13&lt;56),I13-2)</f>
        <v>52</v>
      </c>
      <c r="K13" s="33">
        <f t="shared" si="0"/>
        <v>53.455404631092946</v>
      </c>
      <c r="L13" s="11">
        <f t="shared" si="4"/>
        <v>53</v>
      </c>
      <c r="M13" s="11">
        <f>IF('Brugweg 30km'!D12="--",6,'Brugweg 30km'!D12)</f>
        <v>18.5</v>
      </c>
      <c r="N13" s="11">
        <f t="shared" si="5"/>
        <v>18</v>
      </c>
      <c r="O13" s="11">
        <f t="shared" si="6"/>
        <v>13</v>
      </c>
      <c r="P13" s="11">
        <f>IF('Hefbrug (50 km uur)'!D12="--",6,'Hefbrug (50 km uur)'!D12)</f>
        <v>24.1</v>
      </c>
      <c r="Q13" s="11">
        <f t="shared" si="7"/>
        <v>24</v>
      </c>
      <c r="R13" s="11">
        <f t="shared" si="8"/>
        <v>19</v>
      </c>
      <c r="S13" s="11">
        <f>'Kerkweg oost 50 km'!D12</f>
        <v>14.4</v>
      </c>
      <c r="T13" s="11">
        <f t="shared" si="9"/>
        <v>14</v>
      </c>
      <c r="U13" s="11">
        <f t="shared" si="10"/>
        <v>9</v>
      </c>
      <c r="V13" s="11">
        <f>'N454 Kanaaldijk 50 km'!D12</f>
        <v>27.2</v>
      </c>
      <c r="W13" s="11">
        <f t="shared" si="11"/>
        <v>27</v>
      </c>
      <c r="X13" s="11">
        <f t="shared" si="12"/>
        <v>22</v>
      </c>
      <c r="Y13" s="11">
        <f>'N454 Kanaaldijk 80 km'!D12</f>
        <v>23.6</v>
      </c>
      <c r="Z13" s="11">
        <f t="shared" si="13"/>
        <v>24</v>
      </c>
      <c r="AA13" s="11">
        <f t="shared" si="14"/>
        <v>0</v>
      </c>
      <c r="AB13" s="11">
        <f t="shared" si="15"/>
        <v>0</v>
      </c>
      <c r="AC13" s="11">
        <f t="shared" si="16"/>
        <v>22</v>
      </c>
      <c r="AD13" s="11">
        <f>'N451 80 km'!D12</f>
        <v>27.3</v>
      </c>
      <c r="AE13" s="11">
        <f t="shared" si="17"/>
        <v>27</v>
      </c>
      <c r="AF13" s="11">
        <f t="shared" si="18"/>
        <v>0</v>
      </c>
      <c r="AG13" s="11">
        <f t="shared" si="19"/>
        <v>0</v>
      </c>
      <c r="AH13" s="11">
        <f t="shared" si="20"/>
        <v>25</v>
      </c>
      <c r="AI13" s="11">
        <f>IF('A12'!D12="--",6,'A12'!D12)</f>
        <v>44.4</v>
      </c>
      <c r="AJ13" s="11">
        <f t="shared" si="21"/>
        <v>44</v>
      </c>
      <c r="AK13" s="11">
        <f t="shared" si="22"/>
        <v>0</v>
      </c>
      <c r="AL13" s="11">
        <f t="shared" si="23"/>
        <v>0</v>
      </c>
      <c r="AM13" s="11">
        <f t="shared" si="24"/>
        <v>42</v>
      </c>
      <c r="AN13" s="11">
        <f>'A20'!D12</f>
        <v>39.700000000000003</v>
      </c>
      <c r="AO13" s="11">
        <f t="shared" si="25"/>
        <v>40</v>
      </c>
      <c r="AP13" s="11">
        <f t="shared" si="26"/>
        <v>0</v>
      </c>
      <c r="AQ13" s="11">
        <f t="shared" si="27"/>
        <v>0</v>
      </c>
      <c r="AR13" s="11">
        <f t="shared" si="28"/>
        <v>38</v>
      </c>
      <c r="AS13" s="12"/>
      <c r="AT13" s="11"/>
    </row>
    <row r="14" spans="1:47" x14ac:dyDescent="0.2">
      <c r="A14" s="12" t="str">
        <f>'N207 50km'!A13</f>
        <v>Z90g_C</v>
      </c>
      <c r="B14" s="12" t="str">
        <f>'N207 50km'!B13</f>
        <v>Zuidkade 90g</v>
      </c>
      <c r="C14" s="11">
        <f>'N207 50km'!C13</f>
        <v>7.5</v>
      </c>
      <c r="D14" s="11">
        <f>'N207'!D13</f>
        <v>58</v>
      </c>
      <c r="E14" s="31">
        <f>IF('N207 50km'!D13="--",6,'N207 50km'!D13)</f>
        <v>55</v>
      </c>
      <c r="F14" s="31">
        <f t="shared" si="1"/>
        <v>55</v>
      </c>
      <c r="G14" s="33">
        <f t="shared" si="2"/>
        <v>50</v>
      </c>
      <c r="H14" s="31">
        <f>IF('N207 80km'!D13="--",6,'N207 80km'!D13)</f>
        <v>55.1</v>
      </c>
      <c r="I14" s="31">
        <f t="shared" si="3"/>
        <v>55</v>
      </c>
      <c r="J14" s="33" cm="1">
        <f t="array" ref="J14">_xlfn.IFS(I14=56,53,I14=57,53,OR(I14&gt;57,I14&lt;56),I14-2)</f>
        <v>53</v>
      </c>
      <c r="K14" s="33">
        <f t="shared" si="0"/>
        <v>54.76434862436485</v>
      </c>
      <c r="L14" s="11">
        <f t="shared" si="4"/>
        <v>55</v>
      </c>
      <c r="M14" s="11">
        <f>IF('Brugweg 30km'!D13="--",6,'Brugweg 30km'!D13)</f>
        <v>16.899999999999999</v>
      </c>
      <c r="N14" s="11">
        <f t="shared" si="5"/>
        <v>17</v>
      </c>
      <c r="O14" s="11">
        <f t="shared" si="6"/>
        <v>12</v>
      </c>
      <c r="P14" s="11">
        <f>IF('Hefbrug (50 km uur)'!D13="--",6,'Hefbrug (50 km uur)'!D13)</f>
        <v>24.6</v>
      </c>
      <c r="Q14" s="11">
        <f t="shared" si="7"/>
        <v>25</v>
      </c>
      <c r="R14" s="11">
        <f t="shared" si="8"/>
        <v>20</v>
      </c>
      <c r="S14" s="11">
        <f>'Kerkweg oost 50 km'!D13</f>
        <v>12.7</v>
      </c>
      <c r="T14" s="11">
        <f t="shared" si="9"/>
        <v>13</v>
      </c>
      <c r="U14" s="11">
        <f t="shared" si="10"/>
        <v>8</v>
      </c>
      <c r="V14" s="11">
        <f>'N454 Kanaaldijk 50 km'!D13</f>
        <v>27.3</v>
      </c>
      <c r="W14" s="11">
        <f t="shared" si="11"/>
        <v>27</v>
      </c>
      <c r="X14" s="11">
        <f t="shared" si="12"/>
        <v>22</v>
      </c>
      <c r="Y14" s="11">
        <f>'N454 Kanaaldijk 80 km'!D13</f>
        <v>27.4</v>
      </c>
      <c r="Z14" s="11">
        <f t="shared" si="13"/>
        <v>27</v>
      </c>
      <c r="AA14" s="11">
        <f t="shared" si="14"/>
        <v>0</v>
      </c>
      <c r="AB14" s="11">
        <f t="shared" si="15"/>
        <v>0</v>
      </c>
      <c r="AC14" s="11">
        <f t="shared" si="16"/>
        <v>25</v>
      </c>
      <c r="AD14" s="11">
        <f>'N451 80 km'!D13</f>
        <v>27.3</v>
      </c>
      <c r="AE14" s="11">
        <f t="shared" si="17"/>
        <v>27</v>
      </c>
      <c r="AF14" s="11">
        <f t="shared" si="18"/>
        <v>0</v>
      </c>
      <c r="AG14" s="11">
        <f t="shared" si="19"/>
        <v>0</v>
      </c>
      <c r="AH14" s="11">
        <f t="shared" si="20"/>
        <v>25</v>
      </c>
      <c r="AI14" s="11">
        <f>IF('A12'!D13="--",6,'A12'!D13)</f>
        <v>44.4</v>
      </c>
      <c r="AJ14" s="11">
        <f t="shared" si="21"/>
        <v>44</v>
      </c>
      <c r="AK14" s="11">
        <f t="shared" si="22"/>
        <v>0</v>
      </c>
      <c r="AL14" s="11">
        <f t="shared" si="23"/>
        <v>0</v>
      </c>
      <c r="AM14" s="11">
        <f t="shared" si="24"/>
        <v>42</v>
      </c>
      <c r="AN14" s="11">
        <f>'A20'!D13</f>
        <v>40</v>
      </c>
      <c r="AO14" s="11">
        <f t="shared" si="25"/>
        <v>40</v>
      </c>
      <c r="AP14" s="11">
        <f t="shared" si="26"/>
        <v>0</v>
      </c>
      <c r="AQ14" s="11">
        <f t="shared" si="27"/>
        <v>0</v>
      </c>
      <c r="AR14" s="11">
        <f t="shared" si="28"/>
        <v>38</v>
      </c>
      <c r="AS14" s="12"/>
      <c r="AT14" s="11"/>
    </row>
    <row r="15" spans="1:47" x14ac:dyDescent="0.2">
      <c r="A15" s="12" t="str">
        <f>'N207 50km'!A14</f>
        <v>Z90g_B</v>
      </c>
      <c r="B15" s="12" t="str">
        <f>'N207 50km'!B14</f>
        <v>Zuidkade 90g</v>
      </c>
      <c r="C15" s="11">
        <f>'N207 50km'!C14</f>
        <v>4.5</v>
      </c>
      <c r="D15" s="11">
        <f>'N207'!D14</f>
        <v>57.4</v>
      </c>
      <c r="E15" s="31">
        <f>IF('N207 50km'!D14="--",6,'N207 50km'!D14)</f>
        <v>54.4</v>
      </c>
      <c r="F15" s="31">
        <f t="shared" si="1"/>
        <v>54</v>
      </c>
      <c r="G15" s="33">
        <f t="shared" si="2"/>
        <v>49</v>
      </c>
      <c r="H15" s="31">
        <f>IF('N207 80km'!D14="--",6,'N207 80km'!D14)</f>
        <v>54.4</v>
      </c>
      <c r="I15" s="31">
        <f t="shared" si="3"/>
        <v>54</v>
      </c>
      <c r="J15" s="33" cm="1">
        <f t="array" ref="J15">_xlfn.IFS(I15=56,53,I15=57,53,OR(I15&gt;57,I15&lt;56),I15-2)</f>
        <v>52</v>
      </c>
      <c r="K15" s="33">
        <f t="shared" si="0"/>
        <v>53.764348624364864</v>
      </c>
      <c r="L15" s="11">
        <f t="shared" si="4"/>
        <v>54</v>
      </c>
      <c r="M15" s="11">
        <f>IF('Brugweg 30km'!D14="--",6,'Brugweg 30km'!D14)</f>
        <v>18.899999999999999</v>
      </c>
      <c r="N15" s="11">
        <f t="shared" si="5"/>
        <v>19</v>
      </c>
      <c r="O15" s="11">
        <f t="shared" si="6"/>
        <v>14</v>
      </c>
      <c r="P15" s="11">
        <f>IF('Hefbrug (50 km uur)'!D14="--",6,'Hefbrug (50 km uur)'!D14)</f>
        <v>26</v>
      </c>
      <c r="Q15" s="11">
        <f t="shared" si="7"/>
        <v>26</v>
      </c>
      <c r="R15" s="11">
        <f t="shared" si="8"/>
        <v>21</v>
      </c>
      <c r="S15" s="11">
        <f>'Kerkweg oost 50 km'!D14</f>
        <v>13.5</v>
      </c>
      <c r="T15" s="11">
        <f t="shared" si="9"/>
        <v>14</v>
      </c>
      <c r="U15" s="11">
        <f t="shared" si="10"/>
        <v>9</v>
      </c>
      <c r="V15" s="11">
        <f>'N454 Kanaaldijk 50 km'!D14</f>
        <v>26.3</v>
      </c>
      <c r="W15" s="11">
        <f t="shared" si="11"/>
        <v>26</v>
      </c>
      <c r="X15" s="11">
        <f t="shared" si="12"/>
        <v>21</v>
      </c>
      <c r="Y15" s="11">
        <f>'N454 Kanaaldijk 80 km'!D14</f>
        <v>23.3</v>
      </c>
      <c r="Z15" s="11">
        <f t="shared" si="13"/>
        <v>23</v>
      </c>
      <c r="AA15" s="11">
        <f t="shared" si="14"/>
        <v>0</v>
      </c>
      <c r="AB15" s="11">
        <f t="shared" si="15"/>
        <v>0</v>
      </c>
      <c r="AC15" s="11">
        <f t="shared" si="16"/>
        <v>21</v>
      </c>
      <c r="AD15" s="11">
        <f>'N451 80 km'!D14</f>
        <v>27.2</v>
      </c>
      <c r="AE15" s="11">
        <f t="shared" si="17"/>
        <v>27</v>
      </c>
      <c r="AF15" s="11">
        <f t="shared" si="18"/>
        <v>0</v>
      </c>
      <c r="AG15" s="11">
        <f t="shared" si="19"/>
        <v>0</v>
      </c>
      <c r="AH15" s="11">
        <f t="shared" si="20"/>
        <v>25</v>
      </c>
      <c r="AI15" s="11">
        <f>IF('A12'!D14="--",6,'A12'!D14)</f>
        <v>43.7</v>
      </c>
      <c r="AJ15" s="11">
        <f t="shared" si="21"/>
        <v>44</v>
      </c>
      <c r="AK15" s="11">
        <f t="shared" si="22"/>
        <v>0</v>
      </c>
      <c r="AL15" s="11">
        <f t="shared" si="23"/>
        <v>0</v>
      </c>
      <c r="AM15" s="11">
        <f t="shared" si="24"/>
        <v>42</v>
      </c>
      <c r="AN15" s="11">
        <f>'A20'!D14</f>
        <v>37.799999999999997</v>
      </c>
      <c r="AO15" s="11">
        <f t="shared" si="25"/>
        <v>38</v>
      </c>
      <c r="AP15" s="11">
        <f t="shared" si="26"/>
        <v>0</v>
      </c>
      <c r="AQ15" s="11">
        <f t="shared" si="27"/>
        <v>0</v>
      </c>
      <c r="AR15" s="11">
        <f t="shared" si="28"/>
        <v>36</v>
      </c>
      <c r="AS15" s="12"/>
      <c r="AT15" s="11"/>
    </row>
    <row r="16" spans="1:47" x14ac:dyDescent="0.2">
      <c r="A16" s="12" t="str">
        <f>'N207 50km'!A15</f>
        <v>Z90g_A</v>
      </c>
      <c r="B16" s="12" t="str">
        <f>'N207 50km'!B15</f>
        <v>Zuidkade 90g</v>
      </c>
      <c r="C16" s="11">
        <f>'N207 50km'!C15</f>
        <v>1.5</v>
      </c>
      <c r="D16" s="11">
        <f>'N207'!D15</f>
        <v>56.4</v>
      </c>
      <c r="E16" s="31">
        <f>IF('N207 50km'!D15="--",6,'N207 50km'!D15)</f>
        <v>53.3</v>
      </c>
      <c r="F16" s="31">
        <f t="shared" si="1"/>
        <v>53</v>
      </c>
      <c r="G16" s="33">
        <f t="shared" si="2"/>
        <v>48</v>
      </c>
      <c r="H16" s="31">
        <f>IF('N207 80km'!D15="--",6,'N207 80km'!D15)</f>
        <v>53.4</v>
      </c>
      <c r="I16" s="31">
        <f t="shared" si="3"/>
        <v>53</v>
      </c>
      <c r="J16" s="33" cm="1">
        <f t="array" ref="J16">_xlfn.IFS(I16=56,53,I16=57,53,OR(I16&gt;57,I16&lt;56),I16-2)</f>
        <v>51</v>
      </c>
      <c r="K16" s="33">
        <f t="shared" si="0"/>
        <v>52.764348624364857</v>
      </c>
      <c r="L16" s="11">
        <f t="shared" si="4"/>
        <v>53</v>
      </c>
      <c r="M16" s="11">
        <f>IF('Brugweg 30km'!D15="--",6,'Brugweg 30km'!D15)</f>
        <v>18.8</v>
      </c>
      <c r="N16" s="11">
        <f t="shared" si="5"/>
        <v>19</v>
      </c>
      <c r="O16" s="11">
        <f t="shared" si="6"/>
        <v>14</v>
      </c>
      <c r="P16" s="11">
        <f>IF('Hefbrug (50 km uur)'!D15="--",6,'Hefbrug (50 km uur)'!D15)</f>
        <v>25.9</v>
      </c>
      <c r="Q16" s="11">
        <f t="shared" si="7"/>
        <v>26</v>
      </c>
      <c r="R16" s="11">
        <f t="shared" si="8"/>
        <v>21</v>
      </c>
      <c r="S16" s="11">
        <f>'Kerkweg oost 50 km'!D15</f>
        <v>9.6</v>
      </c>
      <c r="T16" s="11">
        <f t="shared" si="9"/>
        <v>10</v>
      </c>
      <c r="U16" s="11">
        <f t="shared" si="10"/>
        <v>5</v>
      </c>
      <c r="V16" s="11">
        <f>'N454 Kanaaldijk 50 km'!D15</f>
        <v>24</v>
      </c>
      <c r="W16" s="11">
        <f t="shared" si="11"/>
        <v>24</v>
      </c>
      <c r="X16" s="11">
        <f t="shared" si="12"/>
        <v>19</v>
      </c>
      <c r="Y16" s="11">
        <f>'N454 Kanaaldijk 80 km'!D15</f>
        <v>21.5</v>
      </c>
      <c r="Z16" s="11">
        <f t="shared" si="13"/>
        <v>22</v>
      </c>
      <c r="AA16" s="11">
        <f t="shared" si="14"/>
        <v>0</v>
      </c>
      <c r="AB16" s="11">
        <f t="shared" si="15"/>
        <v>0</v>
      </c>
      <c r="AC16" s="11">
        <f t="shared" si="16"/>
        <v>20</v>
      </c>
      <c r="AD16" s="11">
        <f>'N451 80 km'!D15</f>
        <v>27.1</v>
      </c>
      <c r="AE16" s="11">
        <f t="shared" si="17"/>
        <v>27</v>
      </c>
      <c r="AF16" s="11">
        <f t="shared" si="18"/>
        <v>0</v>
      </c>
      <c r="AG16" s="11">
        <f t="shared" si="19"/>
        <v>0</v>
      </c>
      <c r="AH16" s="11">
        <f t="shared" si="20"/>
        <v>25</v>
      </c>
      <c r="AI16" s="11">
        <f>IF('A12'!D15="--",6,'A12'!D15)</f>
        <v>43.5</v>
      </c>
      <c r="AJ16" s="11">
        <f t="shared" si="21"/>
        <v>44</v>
      </c>
      <c r="AK16" s="11">
        <f t="shared" si="22"/>
        <v>0</v>
      </c>
      <c r="AL16" s="11">
        <f t="shared" si="23"/>
        <v>0</v>
      </c>
      <c r="AM16" s="11">
        <f t="shared" si="24"/>
        <v>42</v>
      </c>
      <c r="AN16" s="11">
        <f>'A20'!D15</f>
        <v>37.6</v>
      </c>
      <c r="AO16" s="11">
        <f t="shared" si="25"/>
        <v>38</v>
      </c>
      <c r="AP16" s="11">
        <f t="shared" si="26"/>
        <v>0</v>
      </c>
      <c r="AQ16" s="11">
        <f t="shared" si="27"/>
        <v>0</v>
      </c>
      <c r="AR16" s="11">
        <f t="shared" si="28"/>
        <v>36</v>
      </c>
      <c r="AS16" s="12"/>
      <c r="AT16" s="11"/>
    </row>
    <row r="17" spans="1:46" x14ac:dyDescent="0.2">
      <c r="A17" s="12" t="str">
        <f>'N207 50km'!A16</f>
        <v>Z90f_C</v>
      </c>
      <c r="B17" s="12" t="str">
        <f>'N207 50km'!B16</f>
        <v>Zuidkade 90f</v>
      </c>
      <c r="C17" s="11">
        <f>'N207 50km'!C16</f>
        <v>7.5</v>
      </c>
      <c r="D17" s="11">
        <f>'N207'!D16</f>
        <v>58</v>
      </c>
      <c r="E17" s="31">
        <f>IF('N207 50km'!D16="--",6,'N207 50km'!D16)</f>
        <v>55.2</v>
      </c>
      <c r="F17" s="31">
        <f t="shared" si="1"/>
        <v>55</v>
      </c>
      <c r="G17" s="33">
        <f t="shared" si="2"/>
        <v>50</v>
      </c>
      <c r="H17" s="31">
        <f>IF('N207 80km'!D16="--",6,'N207 80km'!D16)</f>
        <v>54.8</v>
      </c>
      <c r="I17" s="31">
        <f t="shared" si="3"/>
        <v>55</v>
      </c>
      <c r="J17" s="33" cm="1">
        <f t="array" ref="J17">_xlfn.IFS(I17=56,53,I17=57,53,OR(I17&gt;57,I17&lt;56),I17-2)</f>
        <v>53</v>
      </c>
      <c r="K17" s="33">
        <f t="shared" si="0"/>
        <v>54.76434862436485</v>
      </c>
      <c r="L17" s="11">
        <f t="shared" si="4"/>
        <v>55</v>
      </c>
      <c r="M17" s="11">
        <f>IF('Brugweg 30km'!D16="--",6,'Brugweg 30km'!D16)</f>
        <v>16.899999999999999</v>
      </c>
      <c r="N17" s="11">
        <f t="shared" si="5"/>
        <v>17</v>
      </c>
      <c r="O17" s="11">
        <f t="shared" si="6"/>
        <v>12</v>
      </c>
      <c r="P17" s="11">
        <f>IF('Hefbrug (50 km uur)'!D16="--",6,'Hefbrug (50 km uur)'!D16)</f>
        <v>24.9</v>
      </c>
      <c r="Q17" s="11">
        <f t="shared" si="7"/>
        <v>25</v>
      </c>
      <c r="R17" s="11">
        <f t="shared" si="8"/>
        <v>20</v>
      </c>
      <c r="S17" s="11">
        <f>'Kerkweg oost 50 km'!D16</f>
        <v>12.5</v>
      </c>
      <c r="T17" s="11">
        <f t="shared" si="9"/>
        <v>12</v>
      </c>
      <c r="U17" s="11">
        <f t="shared" si="10"/>
        <v>7</v>
      </c>
      <c r="V17" s="11">
        <f>'N454 Kanaaldijk 50 km'!D16</f>
        <v>26.2</v>
      </c>
      <c r="W17" s="11">
        <f t="shared" si="11"/>
        <v>26</v>
      </c>
      <c r="X17" s="11">
        <f t="shared" si="12"/>
        <v>21</v>
      </c>
      <c r="Y17" s="11">
        <f>'N454 Kanaaldijk 80 km'!D16</f>
        <v>27.2</v>
      </c>
      <c r="Z17" s="11">
        <f t="shared" si="13"/>
        <v>27</v>
      </c>
      <c r="AA17" s="11">
        <f t="shared" si="14"/>
        <v>0</v>
      </c>
      <c r="AB17" s="11">
        <f t="shared" si="15"/>
        <v>0</v>
      </c>
      <c r="AC17" s="11">
        <f t="shared" si="16"/>
        <v>25</v>
      </c>
      <c r="AD17" s="11">
        <f>'N451 80 km'!D16</f>
        <v>27</v>
      </c>
      <c r="AE17" s="11">
        <f t="shared" si="17"/>
        <v>27</v>
      </c>
      <c r="AF17" s="11">
        <f t="shared" si="18"/>
        <v>0</v>
      </c>
      <c r="AG17" s="11">
        <f t="shared" si="19"/>
        <v>0</v>
      </c>
      <c r="AH17" s="11">
        <f t="shared" si="20"/>
        <v>25</v>
      </c>
      <c r="AI17" s="11">
        <f>IF('A12'!D16="--",6,'A12'!D16)</f>
        <v>44.3</v>
      </c>
      <c r="AJ17" s="11">
        <f t="shared" si="21"/>
        <v>44</v>
      </c>
      <c r="AK17" s="11">
        <f t="shared" si="22"/>
        <v>0</v>
      </c>
      <c r="AL17" s="11">
        <f t="shared" si="23"/>
        <v>0</v>
      </c>
      <c r="AM17" s="11">
        <f t="shared" si="24"/>
        <v>42</v>
      </c>
      <c r="AN17" s="11">
        <f>'A20'!D16</f>
        <v>40</v>
      </c>
      <c r="AO17" s="11">
        <f t="shared" si="25"/>
        <v>40</v>
      </c>
      <c r="AP17" s="11">
        <f t="shared" si="26"/>
        <v>0</v>
      </c>
      <c r="AQ17" s="11">
        <f t="shared" si="27"/>
        <v>0</v>
      </c>
      <c r="AR17" s="11">
        <f t="shared" si="28"/>
        <v>38</v>
      </c>
      <c r="AS17" s="12"/>
      <c r="AT17" s="11"/>
    </row>
    <row r="18" spans="1:46" x14ac:dyDescent="0.2">
      <c r="A18" s="12" t="str">
        <f>'N207 50km'!A17</f>
        <v>Z90f_B</v>
      </c>
      <c r="B18" s="12" t="str">
        <f>'N207 50km'!B17</f>
        <v>Zuidkade 90f</v>
      </c>
      <c r="C18" s="11">
        <f>'N207 50km'!C17</f>
        <v>4.5</v>
      </c>
      <c r="D18" s="11">
        <f>'N207'!D17</f>
        <v>57.4</v>
      </c>
      <c r="E18" s="31">
        <f>IF('N207 50km'!D17="--",6,'N207 50km'!D17)</f>
        <v>54.6</v>
      </c>
      <c r="F18" s="31">
        <f t="shared" si="1"/>
        <v>55</v>
      </c>
      <c r="G18" s="33">
        <f t="shared" si="2"/>
        <v>50</v>
      </c>
      <c r="H18" s="31">
        <f>IF('N207 80km'!D17="--",6,'N207 80km'!D17)</f>
        <v>54.1</v>
      </c>
      <c r="I18" s="31">
        <f t="shared" si="3"/>
        <v>54</v>
      </c>
      <c r="J18" s="33" cm="1">
        <f t="array" ref="J18">_xlfn.IFS(I18=56,53,I18=57,53,OR(I18&gt;57,I18&lt;56),I18-2)</f>
        <v>52</v>
      </c>
      <c r="K18" s="33">
        <f t="shared" si="0"/>
        <v>54.1244260279434</v>
      </c>
      <c r="L18" s="11">
        <f t="shared" si="4"/>
        <v>54</v>
      </c>
      <c r="M18" s="11">
        <f>IF('Brugweg 30km'!D17="--",6,'Brugweg 30km'!D17)</f>
        <v>18.8</v>
      </c>
      <c r="N18" s="11">
        <f t="shared" si="5"/>
        <v>19</v>
      </c>
      <c r="O18" s="11">
        <f t="shared" si="6"/>
        <v>14</v>
      </c>
      <c r="P18" s="11">
        <f>IF('Hefbrug (50 km uur)'!D17="--",6,'Hefbrug (50 km uur)'!D17)</f>
        <v>25.1</v>
      </c>
      <c r="Q18" s="11">
        <f t="shared" si="7"/>
        <v>25</v>
      </c>
      <c r="R18" s="11">
        <f t="shared" si="8"/>
        <v>20</v>
      </c>
      <c r="S18" s="11">
        <f>'Kerkweg oost 50 km'!D17</f>
        <v>14.2</v>
      </c>
      <c r="T18" s="11">
        <f t="shared" si="9"/>
        <v>14</v>
      </c>
      <c r="U18" s="11">
        <f t="shared" si="10"/>
        <v>9</v>
      </c>
      <c r="V18" s="11">
        <f>'N454 Kanaaldijk 50 km'!D17</f>
        <v>26</v>
      </c>
      <c r="W18" s="11">
        <f t="shared" si="11"/>
        <v>26</v>
      </c>
      <c r="X18" s="11">
        <f t="shared" si="12"/>
        <v>21</v>
      </c>
      <c r="Y18" s="11">
        <f>'N454 Kanaaldijk 80 km'!D17</f>
        <v>24.2</v>
      </c>
      <c r="Z18" s="11">
        <f t="shared" si="13"/>
        <v>24</v>
      </c>
      <c r="AA18" s="11">
        <f t="shared" si="14"/>
        <v>0</v>
      </c>
      <c r="AB18" s="11">
        <f t="shared" si="15"/>
        <v>0</v>
      </c>
      <c r="AC18" s="11">
        <f t="shared" si="16"/>
        <v>22</v>
      </c>
      <c r="AD18" s="11">
        <f>'N451 80 km'!D17</f>
        <v>27.2</v>
      </c>
      <c r="AE18" s="11">
        <f t="shared" si="17"/>
        <v>27</v>
      </c>
      <c r="AF18" s="11">
        <f t="shared" si="18"/>
        <v>0</v>
      </c>
      <c r="AG18" s="11">
        <f t="shared" si="19"/>
        <v>0</v>
      </c>
      <c r="AH18" s="11">
        <f t="shared" si="20"/>
        <v>25</v>
      </c>
      <c r="AI18" s="11">
        <f>IF('A12'!D17="--",6,'A12'!D17)</f>
        <v>44</v>
      </c>
      <c r="AJ18" s="11">
        <f t="shared" si="21"/>
        <v>44</v>
      </c>
      <c r="AK18" s="11">
        <f t="shared" si="22"/>
        <v>0</v>
      </c>
      <c r="AL18" s="11">
        <f t="shared" si="23"/>
        <v>0</v>
      </c>
      <c r="AM18" s="11">
        <f t="shared" si="24"/>
        <v>42</v>
      </c>
      <c r="AN18" s="11">
        <f>'A20'!D17</f>
        <v>39.1</v>
      </c>
      <c r="AO18" s="11">
        <f t="shared" si="25"/>
        <v>39</v>
      </c>
      <c r="AP18" s="11">
        <f t="shared" si="26"/>
        <v>0</v>
      </c>
      <c r="AQ18" s="11">
        <f t="shared" si="27"/>
        <v>0</v>
      </c>
      <c r="AR18" s="11">
        <f t="shared" si="28"/>
        <v>37</v>
      </c>
      <c r="AS18" s="12"/>
      <c r="AT18" s="11"/>
    </row>
    <row r="19" spans="1:46" x14ac:dyDescent="0.2">
      <c r="A19" s="12" t="str">
        <f>'N207 50km'!A18</f>
        <v>Z90f_A</v>
      </c>
      <c r="B19" s="12" t="str">
        <f>'N207 50km'!B18</f>
        <v>Zuidkade 90f</v>
      </c>
      <c r="C19" s="11">
        <f>'N207 50km'!C18</f>
        <v>1.5</v>
      </c>
      <c r="D19" s="11">
        <f>'N207'!D18</f>
        <v>56.3</v>
      </c>
      <c r="E19" s="31">
        <f>IF('N207 50km'!D18="--",6,'N207 50km'!D18)</f>
        <v>53.4</v>
      </c>
      <c r="F19" s="31">
        <f t="shared" si="1"/>
        <v>53</v>
      </c>
      <c r="G19" s="33">
        <f t="shared" si="2"/>
        <v>48</v>
      </c>
      <c r="H19" s="31">
        <f>IF('N207 80km'!D18="--",6,'N207 80km'!D18)</f>
        <v>53.1</v>
      </c>
      <c r="I19" s="31">
        <f t="shared" si="3"/>
        <v>53</v>
      </c>
      <c r="J19" s="33" cm="1">
        <f t="array" ref="J19">_xlfn.IFS(I19=56,53,I19=57,53,OR(I19&gt;57,I19&lt;56),I19-2)</f>
        <v>51</v>
      </c>
      <c r="K19" s="33">
        <f t="shared" si="0"/>
        <v>52.764348624364857</v>
      </c>
      <c r="L19" s="11">
        <f t="shared" si="4"/>
        <v>53</v>
      </c>
      <c r="M19" s="11">
        <f>IF('Brugweg 30km'!D18="--",6,'Brugweg 30km'!D18)</f>
        <v>18.600000000000001</v>
      </c>
      <c r="N19" s="11">
        <f t="shared" si="5"/>
        <v>19</v>
      </c>
      <c r="O19" s="11">
        <f t="shared" si="6"/>
        <v>14</v>
      </c>
      <c r="P19" s="11">
        <f>IF('Hefbrug (50 km uur)'!D18="--",6,'Hefbrug (50 km uur)'!D18)</f>
        <v>25.1</v>
      </c>
      <c r="Q19" s="11">
        <f t="shared" si="7"/>
        <v>25</v>
      </c>
      <c r="R19" s="11">
        <f t="shared" si="8"/>
        <v>20</v>
      </c>
      <c r="S19" s="11">
        <f>'Kerkweg oost 50 km'!D18</f>
        <v>10.4</v>
      </c>
      <c r="T19" s="11">
        <f t="shared" si="9"/>
        <v>10</v>
      </c>
      <c r="U19" s="11">
        <f t="shared" si="10"/>
        <v>5</v>
      </c>
      <c r="V19" s="11">
        <f>'N454 Kanaaldijk 50 km'!D18</f>
        <v>26.3</v>
      </c>
      <c r="W19" s="11">
        <f t="shared" si="11"/>
        <v>26</v>
      </c>
      <c r="X19" s="11">
        <f t="shared" si="12"/>
        <v>21</v>
      </c>
      <c r="Y19" s="11">
        <f>'N454 Kanaaldijk 80 km'!D18</f>
        <v>23.3</v>
      </c>
      <c r="Z19" s="11">
        <f t="shared" si="13"/>
        <v>23</v>
      </c>
      <c r="AA19" s="11">
        <f t="shared" si="14"/>
        <v>0</v>
      </c>
      <c r="AB19" s="11">
        <f t="shared" si="15"/>
        <v>0</v>
      </c>
      <c r="AC19" s="11">
        <f t="shared" si="16"/>
        <v>21</v>
      </c>
      <c r="AD19" s="11">
        <f>'N451 80 km'!D18</f>
        <v>27</v>
      </c>
      <c r="AE19" s="11">
        <f t="shared" si="17"/>
        <v>27</v>
      </c>
      <c r="AF19" s="11">
        <f t="shared" si="18"/>
        <v>0</v>
      </c>
      <c r="AG19" s="11">
        <f t="shared" si="19"/>
        <v>0</v>
      </c>
      <c r="AH19" s="11">
        <f t="shared" si="20"/>
        <v>25</v>
      </c>
      <c r="AI19" s="11">
        <f>IF('A12'!D18="--",6,'A12'!D18)</f>
        <v>43.7</v>
      </c>
      <c r="AJ19" s="11">
        <f t="shared" si="21"/>
        <v>44</v>
      </c>
      <c r="AK19" s="11">
        <f t="shared" si="22"/>
        <v>0</v>
      </c>
      <c r="AL19" s="11">
        <f t="shared" si="23"/>
        <v>0</v>
      </c>
      <c r="AM19" s="11">
        <f t="shared" si="24"/>
        <v>42</v>
      </c>
      <c r="AN19" s="11">
        <f>'A20'!D18</f>
        <v>38.700000000000003</v>
      </c>
      <c r="AO19" s="11">
        <f t="shared" si="25"/>
        <v>39</v>
      </c>
      <c r="AP19" s="11">
        <f t="shared" si="26"/>
        <v>0</v>
      </c>
      <c r="AQ19" s="11">
        <f t="shared" si="27"/>
        <v>0</v>
      </c>
      <c r="AR19" s="11">
        <f t="shared" si="28"/>
        <v>37</v>
      </c>
      <c r="AS19" s="12"/>
      <c r="AT19" s="11"/>
    </row>
    <row r="20" spans="1:46" x14ac:dyDescent="0.2">
      <c r="A20" s="12" t="str">
        <f>'N207 50km'!A19</f>
        <v>Z90e_C</v>
      </c>
      <c r="B20" s="12" t="str">
        <f>'N207 50km'!B19</f>
        <v>Zuidkade 90e</v>
      </c>
      <c r="C20" s="11">
        <f>'N207 50km'!C19</f>
        <v>7.5</v>
      </c>
      <c r="D20" s="11">
        <f>'N207'!D19</f>
        <v>58.1</v>
      </c>
      <c r="E20" s="31">
        <f>IF('N207 50km'!D19="--",6,'N207 50km'!D19)</f>
        <v>55.5</v>
      </c>
      <c r="F20" s="31">
        <f t="shared" si="1"/>
        <v>56</v>
      </c>
      <c r="G20" s="33">
        <f t="shared" si="2"/>
        <v>51</v>
      </c>
      <c r="H20" s="31">
        <f>IF('N207 80km'!D19="--",6,'N207 80km'!D19)</f>
        <v>54.5</v>
      </c>
      <c r="I20" s="31">
        <f t="shared" si="3"/>
        <v>54</v>
      </c>
      <c r="J20" s="33" cm="1">
        <f t="array" ref="J20">_xlfn.IFS(I20=56,53,I20=57,53,OR(I20&gt;57,I20&lt;56),I20-2)</f>
        <v>52</v>
      </c>
      <c r="K20" s="33">
        <f t="shared" si="0"/>
        <v>54.539018910438685</v>
      </c>
      <c r="L20" s="11">
        <f t="shared" si="4"/>
        <v>55</v>
      </c>
      <c r="M20" s="11">
        <f>IF('Brugweg 30km'!D19="--",6,'Brugweg 30km'!D19)</f>
        <v>17</v>
      </c>
      <c r="N20" s="11">
        <f t="shared" si="5"/>
        <v>17</v>
      </c>
      <c r="O20" s="11">
        <f t="shared" si="6"/>
        <v>12</v>
      </c>
      <c r="P20" s="11">
        <f>IF('Hefbrug (50 km uur)'!D19="--",6,'Hefbrug (50 km uur)'!D19)</f>
        <v>26.5</v>
      </c>
      <c r="Q20" s="11">
        <f t="shared" si="7"/>
        <v>26</v>
      </c>
      <c r="R20" s="11">
        <f t="shared" si="8"/>
        <v>21</v>
      </c>
      <c r="S20" s="11">
        <f>'Kerkweg oost 50 km'!D19</f>
        <v>13.3</v>
      </c>
      <c r="T20" s="11">
        <f t="shared" si="9"/>
        <v>13</v>
      </c>
      <c r="U20" s="11">
        <f t="shared" si="10"/>
        <v>8</v>
      </c>
      <c r="V20" s="11">
        <f>'N454 Kanaaldijk 50 km'!D19</f>
        <v>25.9</v>
      </c>
      <c r="W20" s="11">
        <f t="shared" si="11"/>
        <v>26</v>
      </c>
      <c r="X20" s="11">
        <f t="shared" si="12"/>
        <v>21</v>
      </c>
      <c r="Y20" s="11">
        <f>'N454 Kanaaldijk 80 km'!D19</f>
        <v>27.2</v>
      </c>
      <c r="Z20" s="11">
        <f t="shared" si="13"/>
        <v>27</v>
      </c>
      <c r="AA20" s="11">
        <f t="shared" si="14"/>
        <v>0</v>
      </c>
      <c r="AB20" s="11">
        <f t="shared" si="15"/>
        <v>0</v>
      </c>
      <c r="AC20" s="11">
        <f t="shared" si="16"/>
        <v>25</v>
      </c>
      <c r="AD20" s="11">
        <f>'N451 80 km'!D19</f>
        <v>27</v>
      </c>
      <c r="AE20" s="11">
        <f t="shared" si="17"/>
        <v>27</v>
      </c>
      <c r="AF20" s="11">
        <f t="shared" si="18"/>
        <v>0</v>
      </c>
      <c r="AG20" s="11">
        <f t="shared" si="19"/>
        <v>0</v>
      </c>
      <c r="AH20" s="11">
        <f t="shared" si="20"/>
        <v>25</v>
      </c>
      <c r="AI20" s="11">
        <f>IF('A12'!D19="--",6,'A12'!D19)</f>
        <v>44.1</v>
      </c>
      <c r="AJ20" s="11">
        <f t="shared" si="21"/>
        <v>44</v>
      </c>
      <c r="AK20" s="11">
        <f t="shared" si="22"/>
        <v>0</v>
      </c>
      <c r="AL20" s="11">
        <f t="shared" si="23"/>
        <v>0</v>
      </c>
      <c r="AM20" s="11">
        <f t="shared" si="24"/>
        <v>42</v>
      </c>
      <c r="AN20" s="11">
        <f>'A20'!D19</f>
        <v>39.9</v>
      </c>
      <c r="AO20" s="11">
        <f t="shared" si="25"/>
        <v>40</v>
      </c>
      <c r="AP20" s="11">
        <f t="shared" si="26"/>
        <v>0</v>
      </c>
      <c r="AQ20" s="11">
        <f t="shared" si="27"/>
        <v>0</v>
      </c>
      <c r="AR20" s="11">
        <f t="shared" si="28"/>
        <v>38</v>
      </c>
      <c r="AS20" s="12"/>
      <c r="AT20" s="11"/>
    </row>
    <row r="21" spans="1:46" x14ac:dyDescent="0.2">
      <c r="A21" s="12" t="str">
        <f>'N207 50km'!A20</f>
        <v>Z90e_B</v>
      </c>
      <c r="B21" s="12" t="str">
        <f>'N207 50km'!B20</f>
        <v>Zuidkade 90e</v>
      </c>
      <c r="C21" s="11">
        <f>'N207 50km'!C20</f>
        <v>4.5</v>
      </c>
      <c r="D21" s="11">
        <f>'N207'!D20</f>
        <v>57.4</v>
      </c>
      <c r="E21" s="31">
        <f>IF('N207 50km'!D20="--",6,'N207 50km'!D20)</f>
        <v>54.9</v>
      </c>
      <c r="F21" s="31">
        <f t="shared" si="1"/>
        <v>55</v>
      </c>
      <c r="G21" s="33">
        <f t="shared" si="2"/>
        <v>50</v>
      </c>
      <c r="H21" s="31">
        <f>IF('N207 80km'!D20="--",6,'N207 80km'!D20)</f>
        <v>53.8</v>
      </c>
      <c r="I21" s="31">
        <f t="shared" si="3"/>
        <v>54</v>
      </c>
      <c r="J21" s="33" cm="1">
        <f t="array" ref="J21">_xlfn.IFS(I21=56,53,I21=57,53,OR(I21&gt;57,I21&lt;56),I21-2)</f>
        <v>52</v>
      </c>
      <c r="K21" s="33">
        <f t="shared" si="0"/>
        <v>54.1244260279434</v>
      </c>
      <c r="L21" s="11">
        <f t="shared" si="4"/>
        <v>54</v>
      </c>
      <c r="M21" s="11">
        <f>IF('Brugweg 30km'!D20="--",6,'Brugweg 30km'!D20)</f>
        <v>19.100000000000001</v>
      </c>
      <c r="N21" s="11">
        <f t="shared" si="5"/>
        <v>19</v>
      </c>
      <c r="O21" s="11">
        <f t="shared" si="6"/>
        <v>14</v>
      </c>
      <c r="P21" s="11">
        <f>IF('Hefbrug (50 km uur)'!D20="--",6,'Hefbrug (50 km uur)'!D20)</f>
        <v>26.7</v>
      </c>
      <c r="Q21" s="11">
        <f t="shared" si="7"/>
        <v>27</v>
      </c>
      <c r="R21" s="11">
        <f t="shared" si="8"/>
        <v>22</v>
      </c>
      <c r="S21" s="11">
        <f>'Kerkweg oost 50 km'!D20</f>
        <v>15.2</v>
      </c>
      <c r="T21" s="11">
        <f t="shared" si="9"/>
        <v>15</v>
      </c>
      <c r="U21" s="11">
        <f t="shared" si="10"/>
        <v>10</v>
      </c>
      <c r="V21" s="11">
        <f>'N454 Kanaaldijk 50 km'!D20</f>
        <v>26.5</v>
      </c>
      <c r="W21" s="11">
        <f t="shared" si="11"/>
        <v>26</v>
      </c>
      <c r="X21" s="11">
        <f t="shared" si="12"/>
        <v>21</v>
      </c>
      <c r="Y21" s="11">
        <f>'N454 Kanaaldijk 80 km'!D20</f>
        <v>24.2</v>
      </c>
      <c r="Z21" s="11">
        <f t="shared" si="13"/>
        <v>24</v>
      </c>
      <c r="AA21" s="11">
        <f t="shared" si="14"/>
        <v>0</v>
      </c>
      <c r="AB21" s="11">
        <f t="shared" si="15"/>
        <v>0</v>
      </c>
      <c r="AC21" s="11">
        <f t="shared" si="16"/>
        <v>22</v>
      </c>
      <c r="AD21" s="11">
        <f>'N451 80 km'!D20</f>
        <v>27.2</v>
      </c>
      <c r="AE21" s="11">
        <f t="shared" si="17"/>
        <v>27</v>
      </c>
      <c r="AF21" s="11">
        <f t="shared" si="18"/>
        <v>0</v>
      </c>
      <c r="AG21" s="11">
        <f t="shared" si="19"/>
        <v>0</v>
      </c>
      <c r="AH21" s="11">
        <f t="shared" si="20"/>
        <v>25</v>
      </c>
      <c r="AI21" s="11">
        <f>IF('A12'!D20="--",6,'A12'!D20)</f>
        <v>44.1</v>
      </c>
      <c r="AJ21" s="11">
        <f t="shared" si="21"/>
        <v>44</v>
      </c>
      <c r="AK21" s="11">
        <f t="shared" si="22"/>
        <v>0</v>
      </c>
      <c r="AL21" s="11">
        <f t="shared" si="23"/>
        <v>0</v>
      </c>
      <c r="AM21" s="11">
        <f t="shared" si="24"/>
        <v>42</v>
      </c>
      <c r="AN21" s="11">
        <f>'A20'!D20</f>
        <v>39.6</v>
      </c>
      <c r="AO21" s="11">
        <f t="shared" si="25"/>
        <v>40</v>
      </c>
      <c r="AP21" s="11">
        <f t="shared" si="26"/>
        <v>0</v>
      </c>
      <c r="AQ21" s="11">
        <f t="shared" si="27"/>
        <v>0</v>
      </c>
      <c r="AR21" s="11">
        <f t="shared" si="28"/>
        <v>38</v>
      </c>
      <c r="AS21" s="12"/>
      <c r="AT21" s="11"/>
    </row>
    <row r="22" spans="1:46" x14ac:dyDescent="0.2">
      <c r="A22" s="12" t="str">
        <f>'N207 50km'!A21</f>
        <v>Z90e_A</v>
      </c>
      <c r="B22" s="12" t="str">
        <f>'N207 50km'!B21</f>
        <v>Zuidkade 90e</v>
      </c>
      <c r="C22" s="11">
        <f>'N207 50km'!C21</f>
        <v>1.5</v>
      </c>
      <c r="D22" s="11">
        <f>'N207'!D21</f>
        <v>56.3</v>
      </c>
      <c r="E22" s="31">
        <f>IF('N207 50km'!D21="--",6,'N207 50km'!D21)</f>
        <v>53.7</v>
      </c>
      <c r="F22" s="31">
        <f t="shared" si="1"/>
        <v>54</v>
      </c>
      <c r="G22" s="33">
        <f t="shared" si="2"/>
        <v>49</v>
      </c>
      <c r="H22" s="31">
        <f>IF('N207 80km'!D21="--",6,'N207 80km'!D21)</f>
        <v>52.8</v>
      </c>
      <c r="I22" s="31">
        <f t="shared" si="3"/>
        <v>53</v>
      </c>
      <c r="J22" s="33" cm="1">
        <f t="array" ref="J22">_xlfn.IFS(I22=56,53,I22=57,53,OR(I22&gt;57,I22&lt;56),I22-2)</f>
        <v>51</v>
      </c>
      <c r="K22" s="33">
        <f t="shared" si="0"/>
        <v>53.124426027943407</v>
      </c>
      <c r="L22" s="11">
        <f t="shared" si="4"/>
        <v>53</v>
      </c>
      <c r="M22" s="11">
        <f>IF('Brugweg 30km'!D21="--",6,'Brugweg 30km'!D21)</f>
        <v>18.899999999999999</v>
      </c>
      <c r="N22" s="11">
        <f t="shared" si="5"/>
        <v>19</v>
      </c>
      <c r="O22" s="11">
        <f t="shared" si="6"/>
        <v>14</v>
      </c>
      <c r="P22" s="11">
        <f>IF('Hefbrug (50 km uur)'!D21="--",6,'Hefbrug (50 km uur)'!D21)</f>
        <v>26.8</v>
      </c>
      <c r="Q22" s="11">
        <f t="shared" si="7"/>
        <v>27</v>
      </c>
      <c r="R22" s="11">
        <f t="shared" si="8"/>
        <v>22</v>
      </c>
      <c r="S22" s="11">
        <f>'Kerkweg oost 50 km'!D21</f>
        <v>11.9</v>
      </c>
      <c r="T22" s="11">
        <f t="shared" si="9"/>
        <v>12</v>
      </c>
      <c r="U22" s="11">
        <f t="shared" si="10"/>
        <v>7</v>
      </c>
      <c r="V22" s="11">
        <f>'N454 Kanaaldijk 50 km'!D21</f>
        <v>26.9</v>
      </c>
      <c r="W22" s="11">
        <f t="shared" si="11"/>
        <v>27</v>
      </c>
      <c r="X22" s="11">
        <f t="shared" si="12"/>
        <v>22</v>
      </c>
      <c r="Y22" s="11">
        <f>'N454 Kanaaldijk 80 km'!D21</f>
        <v>23.3</v>
      </c>
      <c r="Z22" s="11">
        <f t="shared" si="13"/>
        <v>23</v>
      </c>
      <c r="AA22" s="11">
        <f t="shared" si="14"/>
        <v>0</v>
      </c>
      <c r="AB22" s="11">
        <f t="shared" si="15"/>
        <v>0</v>
      </c>
      <c r="AC22" s="11">
        <f t="shared" si="16"/>
        <v>21</v>
      </c>
      <c r="AD22" s="11">
        <f>'N451 80 km'!D21</f>
        <v>27.1</v>
      </c>
      <c r="AE22" s="11">
        <f t="shared" si="17"/>
        <v>27</v>
      </c>
      <c r="AF22" s="11">
        <f t="shared" si="18"/>
        <v>0</v>
      </c>
      <c r="AG22" s="11">
        <f t="shared" si="19"/>
        <v>0</v>
      </c>
      <c r="AH22" s="11">
        <f t="shared" si="20"/>
        <v>25</v>
      </c>
      <c r="AI22" s="11">
        <f>IF('A12'!D21="--",6,'A12'!D21)</f>
        <v>43.8</v>
      </c>
      <c r="AJ22" s="11">
        <f t="shared" si="21"/>
        <v>44</v>
      </c>
      <c r="AK22" s="11">
        <f t="shared" si="22"/>
        <v>0</v>
      </c>
      <c r="AL22" s="11">
        <f t="shared" si="23"/>
        <v>0</v>
      </c>
      <c r="AM22" s="11">
        <f t="shared" si="24"/>
        <v>42</v>
      </c>
      <c r="AN22" s="11">
        <f>'A20'!D21</f>
        <v>39</v>
      </c>
      <c r="AO22" s="11">
        <f t="shared" si="25"/>
        <v>39</v>
      </c>
      <c r="AP22" s="11">
        <f t="shared" si="26"/>
        <v>0</v>
      </c>
      <c r="AQ22" s="11">
        <f t="shared" si="27"/>
        <v>0</v>
      </c>
      <c r="AR22" s="11">
        <f t="shared" si="28"/>
        <v>37</v>
      </c>
      <c r="AS22" s="12"/>
      <c r="AT22" s="11"/>
    </row>
    <row r="23" spans="1:46" x14ac:dyDescent="0.2">
      <c r="A23" s="12" t="str">
        <f>'N207 50km'!A22</f>
        <v>Z90d_C</v>
      </c>
      <c r="B23" s="12" t="str">
        <f>'N207 50km'!B22</f>
        <v>Zuidkade 90d</v>
      </c>
      <c r="C23" s="11">
        <f>'N207 50km'!C22</f>
        <v>7.5</v>
      </c>
      <c r="D23" s="11">
        <f>'N207'!D22</f>
        <v>58</v>
      </c>
      <c r="E23" s="31">
        <f>IF('N207 50km'!D22="--",6,'N207 50km'!D22)</f>
        <v>55.8</v>
      </c>
      <c r="F23" s="31">
        <f t="shared" si="1"/>
        <v>56</v>
      </c>
      <c r="G23" s="33">
        <f t="shared" si="2"/>
        <v>51</v>
      </c>
      <c r="H23" s="31">
        <f>IF('N207 80km'!D22="--",6,'N207 80km'!D22)</f>
        <v>54.1</v>
      </c>
      <c r="I23" s="31">
        <f t="shared" si="3"/>
        <v>54</v>
      </c>
      <c r="J23" s="33" cm="1">
        <f t="array" ref="J23">_xlfn.IFS(I23=56,53,I23=57,53,OR(I23&gt;57,I23&lt;56),I23-2)</f>
        <v>52</v>
      </c>
      <c r="K23" s="33">
        <f t="shared" si="0"/>
        <v>54.539018910438685</v>
      </c>
      <c r="L23" s="11">
        <f t="shared" si="4"/>
        <v>55</v>
      </c>
      <c r="M23" s="11">
        <f>IF('Brugweg 30km'!D22="--",6,'Brugweg 30km'!D22)</f>
        <v>17.100000000000001</v>
      </c>
      <c r="N23" s="11">
        <f t="shared" si="5"/>
        <v>17</v>
      </c>
      <c r="O23" s="11">
        <f t="shared" si="6"/>
        <v>12</v>
      </c>
      <c r="P23" s="11">
        <f>IF('Hefbrug (50 km uur)'!D22="--",6,'Hefbrug (50 km uur)'!D22)</f>
        <v>26.6</v>
      </c>
      <c r="Q23" s="11">
        <f t="shared" si="7"/>
        <v>27</v>
      </c>
      <c r="R23" s="11">
        <f t="shared" si="8"/>
        <v>22</v>
      </c>
      <c r="S23" s="11">
        <f>'Kerkweg oost 50 km'!D22</f>
        <v>14.7</v>
      </c>
      <c r="T23" s="11">
        <f t="shared" si="9"/>
        <v>15</v>
      </c>
      <c r="U23" s="11">
        <f t="shared" si="10"/>
        <v>10</v>
      </c>
      <c r="V23" s="11">
        <f>'N454 Kanaaldijk 50 km'!D22</f>
        <v>25.3</v>
      </c>
      <c r="W23" s="11">
        <f t="shared" si="11"/>
        <v>25</v>
      </c>
      <c r="X23" s="11">
        <f t="shared" si="12"/>
        <v>20</v>
      </c>
      <c r="Y23" s="11">
        <f>'N454 Kanaaldijk 80 km'!D22</f>
        <v>27.3</v>
      </c>
      <c r="Z23" s="11">
        <f t="shared" si="13"/>
        <v>27</v>
      </c>
      <c r="AA23" s="11">
        <f t="shared" si="14"/>
        <v>0</v>
      </c>
      <c r="AB23" s="11">
        <f t="shared" si="15"/>
        <v>0</v>
      </c>
      <c r="AC23" s="11">
        <f t="shared" si="16"/>
        <v>25</v>
      </c>
      <c r="AD23" s="11">
        <f>'N451 80 km'!D22</f>
        <v>26.5</v>
      </c>
      <c r="AE23" s="11">
        <f t="shared" si="17"/>
        <v>26</v>
      </c>
      <c r="AF23" s="11">
        <f t="shared" si="18"/>
        <v>0</v>
      </c>
      <c r="AG23" s="11">
        <f t="shared" si="19"/>
        <v>0</v>
      </c>
      <c r="AH23" s="11">
        <f t="shared" si="20"/>
        <v>24</v>
      </c>
      <c r="AI23" s="11">
        <f>IF('A12'!D22="--",6,'A12'!D22)</f>
        <v>44.1</v>
      </c>
      <c r="AJ23" s="11">
        <f t="shared" si="21"/>
        <v>44</v>
      </c>
      <c r="AK23" s="11">
        <f t="shared" si="22"/>
        <v>0</v>
      </c>
      <c r="AL23" s="11">
        <f t="shared" si="23"/>
        <v>0</v>
      </c>
      <c r="AM23" s="11">
        <f t="shared" si="24"/>
        <v>42</v>
      </c>
      <c r="AN23" s="11">
        <f>'A20'!D22</f>
        <v>39.9</v>
      </c>
      <c r="AO23" s="11">
        <f t="shared" si="25"/>
        <v>40</v>
      </c>
      <c r="AP23" s="11">
        <f t="shared" si="26"/>
        <v>0</v>
      </c>
      <c r="AQ23" s="11">
        <f t="shared" si="27"/>
        <v>0</v>
      </c>
      <c r="AR23" s="11">
        <f t="shared" si="28"/>
        <v>38</v>
      </c>
      <c r="AS23" s="12"/>
      <c r="AT23" s="11"/>
    </row>
    <row r="24" spans="1:46" x14ac:dyDescent="0.2">
      <c r="A24" s="12" t="str">
        <f>'N207 50km'!A23</f>
        <v>Z90d_B</v>
      </c>
      <c r="B24" s="12" t="str">
        <f>'N207 50km'!B23</f>
        <v>Zuidkade 90d</v>
      </c>
      <c r="C24" s="11">
        <f>'N207 50km'!C23</f>
        <v>4.5</v>
      </c>
      <c r="D24" s="11">
        <f>'N207'!D23</f>
        <v>57.4</v>
      </c>
      <c r="E24" s="31">
        <f>IF('N207 50km'!D23="--",6,'N207 50km'!D23)</f>
        <v>55.2</v>
      </c>
      <c r="F24" s="31">
        <f t="shared" si="1"/>
        <v>55</v>
      </c>
      <c r="G24" s="33">
        <f t="shared" si="2"/>
        <v>50</v>
      </c>
      <c r="H24" s="31">
        <f>IF('N207 80km'!D23="--",6,'N207 80km'!D23)</f>
        <v>53.4</v>
      </c>
      <c r="I24" s="31">
        <f t="shared" si="3"/>
        <v>53</v>
      </c>
      <c r="J24" s="33" cm="1">
        <f t="array" ref="J24">_xlfn.IFS(I24=56,53,I24=57,53,OR(I24&gt;57,I24&lt;56),I24-2)</f>
        <v>51</v>
      </c>
      <c r="K24" s="33">
        <f t="shared" si="0"/>
        <v>53.539018910438678</v>
      </c>
      <c r="L24" s="11">
        <f t="shared" si="4"/>
        <v>54</v>
      </c>
      <c r="M24" s="11">
        <f>IF('Brugweg 30km'!D23="--",6,'Brugweg 30km'!D23)</f>
        <v>19.3</v>
      </c>
      <c r="N24" s="11">
        <f t="shared" si="5"/>
        <v>19</v>
      </c>
      <c r="O24" s="11">
        <f t="shared" si="6"/>
        <v>14</v>
      </c>
      <c r="P24" s="11">
        <f>IF('Hefbrug (50 km uur)'!D23="--",6,'Hefbrug (50 km uur)'!D23)</f>
        <v>26.8</v>
      </c>
      <c r="Q24" s="11">
        <f t="shared" si="7"/>
        <v>27</v>
      </c>
      <c r="R24" s="11">
        <f t="shared" si="8"/>
        <v>22</v>
      </c>
      <c r="S24" s="11">
        <f>'Kerkweg oost 50 km'!D23</f>
        <v>14.9</v>
      </c>
      <c r="T24" s="11">
        <f t="shared" si="9"/>
        <v>15</v>
      </c>
      <c r="U24" s="11">
        <f t="shared" si="10"/>
        <v>10</v>
      </c>
      <c r="V24" s="11">
        <f>'N454 Kanaaldijk 50 km'!D23</f>
        <v>26.1</v>
      </c>
      <c r="W24" s="11">
        <f t="shared" si="11"/>
        <v>26</v>
      </c>
      <c r="X24" s="11">
        <f t="shared" si="12"/>
        <v>21</v>
      </c>
      <c r="Y24" s="11">
        <f>'N454 Kanaaldijk 80 km'!D23</f>
        <v>24.2</v>
      </c>
      <c r="Z24" s="11">
        <f t="shared" si="13"/>
        <v>24</v>
      </c>
      <c r="AA24" s="11">
        <f t="shared" si="14"/>
        <v>0</v>
      </c>
      <c r="AB24" s="11">
        <f t="shared" si="15"/>
        <v>0</v>
      </c>
      <c r="AC24" s="11">
        <f t="shared" si="16"/>
        <v>22</v>
      </c>
      <c r="AD24" s="11">
        <f>'N451 80 km'!D23</f>
        <v>27.2</v>
      </c>
      <c r="AE24" s="11">
        <f t="shared" si="17"/>
        <v>27</v>
      </c>
      <c r="AF24" s="11">
        <f t="shared" si="18"/>
        <v>0</v>
      </c>
      <c r="AG24" s="11">
        <f t="shared" si="19"/>
        <v>0</v>
      </c>
      <c r="AH24" s="11">
        <f t="shared" si="20"/>
        <v>25</v>
      </c>
      <c r="AI24" s="11">
        <f>IF('A12'!D23="--",6,'A12'!D23)</f>
        <v>44.3</v>
      </c>
      <c r="AJ24" s="11">
        <f t="shared" si="21"/>
        <v>44</v>
      </c>
      <c r="AK24" s="11">
        <f t="shared" si="22"/>
        <v>0</v>
      </c>
      <c r="AL24" s="11">
        <f t="shared" si="23"/>
        <v>0</v>
      </c>
      <c r="AM24" s="11">
        <f t="shared" si="24"/>
        <v>42</v>
      </c>
      <c r="AN24" s="11">
        <f>'A20'!D23</f>
        <v>39.799999999999997</v>
      </c>
      <c r="AO24" s="11">
        <f t="shared" si="25"/>
        <v>40</v>
      </c>
      <c r="AP24" s="11">
        <f t="shared" si="26"/>
        <v>0</v>
      </c>
      <c r="AQ24" s="11">
        <f t="shared" si="27"/>
        <v>0</v>
      </c>
      <c r="AR24" s="11">
        <f t="shared" si="28"/>
        <v>38</v>
      </c>
      <c r="AS24" s="12"/>
      <c r="AT24" s="11"/>
    </row>
    <row r="25" spans="1:46" x14ac:dyDescent="0.2">
      <c r="A25" s="12" t="str">
        <f>'N207 50km'!A24</f>
        <v>Z90d_A</v>
      </c>
      <c r="B25" s="12" t="str">
        <f>'N207 50km'!B24</f>
        <v>Zuidkade 90d</v>
      </c>
      <c r="C25" s="11">
        <f>'N207 50km'!C24</f>
        <v>1.5</v>
      </c>
      <c r="D25" s="11">
        <f>'N207'!D24</f>
        <v>56.3</v>
      </c>
      <c r="E25" s="31">
        <f>IF('N207 50km'!D24="--",6,'N207 50km'!D24)</f>
        <v>53.9</v>
      </c>
      <c r="F25" s="31">
        <f t="shared" si="1"/>
        <v>54</v>
      </c>
      <c r="G25" s="33">
        <f t="shared" si="2"/>
        <v>49</v>
      </c>
      <c r="H25" s="31">
        <f>IF('N207 80km'!D24="--",6,'N207 80km'!D24)</f>
        <v>52.5</v>
      </c>
      <c r="I25" s="31">
        <f t="shared" si="3"/>
        <v>52</v>
      </c>
      <c r="J25" s="33" cm="1">
        <f t="array" ref="J25">_xlfn.IFS(I25=56,53,I25=57,53,OR(I25&gt;57,I25&lt;56),I25-2)</f>
        <v>50</v>
      </c>
      <c r="K25" s="33">
        <f t="shared" si="0"/>
        <v>52.539018910438671</v>
      </c>
      <c r="L25" s="11">
        <f t="shared" si="4"/>
        <v>53</v>
      </c>
      <c r="M25" s="11">
        <f>IF('Brugweg 30km'!D24="--",6,'Brugweg 30km'!D24)</f>
        <v>19.100000000000001</v>
      </c>
      <c r="N25" s="11">
        <f t="shared" si="5"/>
        <v>19</v>
      </c>
      <c r="O25" s="11">
        <f t="shared" si="6"/>
        <v>14</v>
      </c>
      <c r="P25" s="11">
        <f>IF('Hefbrug (50 km uur)'!D24="--",6,'Hefbrug (50 km uur)'!D24)</f>
        <v>26.9</v>
      </c>
      <c r="Q25" s="11">
        <f t="shared" si="7"/>
        <v>27</v>
      </c>
      <c r="R25" s="11">
        <f t="shared" si="8"/>
        <v>22</v>
      </c>
      <c r="S25" s="11">
        <f>'Kerkweg oost 50 km'!D24</f>
        <v>12.7</v>
      </c>
      <c r="T25" s="11">
        <f t="shared" si="9"/>
        <v>13</v>
      </c>
      <c r="U25" s="11">
        <f t="shared" si="10"/>
        <v>8</v>
      </c>
      <c r="V25" s="11">
        <f>'N454 Kanaaldijk 50 km'!D24</f>
        <v>26.6</v>
      </c>
      <c r="W25" s="11">
        <f t="shared" si="11"/>
        <v>27</v>
      </c>
      <c r="X25" s="11">
        <f t="shared" si="12"/>
        <v>22</v>
      </c>
      <c r="Y25" s="11">
        <f>'N454 Kanaaldijk 80 km'!D24</f>
        <v>23.3</v>
      </c>
      <c r="Z25" s="11">
        <f t="shared" si="13"/>
        <v>23</v>
      </c>
      <c r="AA25" s="11">
        <f t="shared" si="14"/>
        <v>0</v>
      </c>
      <c r="AB25" s="11">
        <f t="shared" si="15"/>
        <v>0</v>
      </c>
      <c r="AC25" s="11">
        <f t="shared" si="16"/>
        <v>21</v>
      </c>
      <c r="AD25" s="11">
        <f>'N451 80 km'!D24</f>
        <v>27.1</v>
      </c>
      <c r="AE25" s="11">
        <f t="shared" si="17"/>
        <v>27</v>
      </c>
      <c r="AF25" s="11">
        <f t="shared" si="18"/>
        <v>0</v>
      </c>
      <c r="AG25" s="11">
        <f t="shared" si="19"/>
        <v>0</v>
      </c>
      <c r="AH25" s="11">
        <f t="shared" si="20"/>
        <v>25</v>
      </c>
      <c r="AI25" s="11">
        <f>IF('A12'!D24="--",6,'A12'!D24)</f>
        <v>44.1</v>
      </c>
      <c r="AJ25" s="11">
        <f t="shared" si="21"/>
        <v>44</v>
      </c>
      <c r="AK25" s="11">
        <f t="shared" si="22"/>
        <v>0</v>
      </c>
      <c r="AL25" s="11">
        <f t="shared" si="23"/>
        <v>0</v>
      </c>
      <c r="AM25" s="11">
        <f t="shared" si="24"/>
        <v>42</v>
      </c>
      <c r="AN25" s="11">
        <f>'A20'!D24</f>
        <v>39.4</v>
      </c>
      <c r="AO25" s="11">
        <f t="shared" si="25"/>
        <v>39</v>
      </c>
      <c r="AP25" s="11">
        <f t="shared" si="26"/>
        <v>0</v>
      </c>
      <c r="AQ25" s="11">
        <f t="shared" si="27"/>
        <v>0</v>
      </c>
      <c r="AR25" s="11">
        <f t="shared" si="28"/>
        <v>37</v>
      </c>
      <c r="AS25" s="12"/>
      <c r="AT25" s="11"/>
    </row>
    <row r="26" spans="1:46" x14ac:dyDescent="0.2">
      <c r="A26" s="12" t="str">
        <f>'N207 50km'!A25</f>
        <v>Z90c_C</v>
      </c>
      <c r="B26" s="12" t="str">
        <f>'N207 50km'!B25</f>
        <v>Zuidkade 90c</v>
      </c>
      <c r="C26" s="11">
        <f>'N207 50km'!C25</f>
        <v>7.5</v>
      </c>
      <c r="D26" s="11">
        <f>'N207'!D25</f>
        <v>57.8</v>
      </c>
      <c r="E26" s="31">
        <f>IF('N207 50km'!D25="--",6,'N207 50km'!D25)</f>
        <v>56.7</v>
      </c>
      <c r="F26" s="31">
        <f t="shared" si="1"/>
        <v>57</v>
      </c>
      <c r="G26" s="33">
        <f t="shared" si="2"/>
        <v>52</v>
      </c>
      <c r="H26" s="31">
        <f>IF('N207 80km'!D25="--",6,'N207 80km'!D25)</f>
        <v>51.5</v>
      </c>
      <c r="I26" s="31">
        <f t="shared" si="3"/>
        <v>52</v>
      </c>
      <c r="J26" s="33" cm="1">
        <f t="array" ref="J26">_xlfn.IFS(I26=56,53,I26=57,53,OR(I26&gt;57,I26&lt;56),I26-2)</f>
        <v>50</v>
      </c>
      <c r="K26" s="33">
        <f t="shared" si="0"/>
        <v>54.1244260279434</v>
      </c>
      <c r="L26" s="11">
        <f t="shared" si="4"/>
        <v>54</v>
      </c>
      <c r="M26" s="11">
        <f>IF('Brugweg 30km'!D25="--",6,'Brugweg 30km'!D25)</f>
        <v>17.3</v>
      </c>
      <c r="N26" s="11">
        <f t="shared" si="5"/>
        <v>17</v>
      </c>
      <c r="O26" s="11">
        <f t="shared" si="6"/>
        <v>12</v>
      </c>
      <c r="P26" s="11">
        <f>IF('Hefbrug (50 km uur)'!D25="--",6,'Hefbrug (50 km uur)'!D25)</f>
        <v>25</v>
      </c>
      <c r="Q26" s="11">
        <f t="shared" si="7"/>
        <v>25</v>
      </c>
      <c r="R26" s="11">
        <f t="shared" si="8"/>
        <v>20</v>
      </c>
      <c r="S26" s="11">
        <f>'Kerkweg oost 50 km'!D25</f>
        <v>19.899999999999999</v>
      </c>
      <c r="T26" s="11">
        <f t="shared" si="9"/>
        <v>20</v>
      </c>
      <c r="U26" s="11">
        <f t="shared" si="10"/>
        <v>15</v>
      </c>
      <c r="V26" s="11">
        <f>'N454 Kanaaldijk 50 km'!D25</f>
        <v>24.1</v>
      </c>
      <c r="W26" s="11">
        <f t="shared" si="11"/>
        <v>24</v>
      </c>
      <c r="X26" s="11">
        <f t="shared" si="12"/>
        <v>19</v>
      </c>
      <c r="Y26" s="11">
        <f>'N454 Kanaaldijk 80 km'!D25</f>
        <v>25.1</v>
      </c>
      <c r="Z26" s="11">
        <f t="shared" si="13"/>
        <v>25</v>
      </c>
      <c r="AA26" s="11">
        <f t="shared" si="14"/>
        <v>0</v>
      </c>
      <c r="AB26" s="11">
        <f t="shared" si="15"/>
        <v>0</v>
      </c>
      <c r="AC26" s="11">
        <f t="shared" si="16"/>
        <v>23</v>
      </c>
      <c r="AD26" s="11">
        <f>'N451 80 km'!D25</f>
        <v>26.7</v>
      </c>
      <c r="AE26" s="11">
        <f t="shared" si="17"/>
        <v>27</v>
      </c>
      <c r="AF26" s="11">
        <f t="shared" si="18"/>
        <v>0</v>
      </c>
      <c r="AG26" s="11">
        <f t="shared" si="19"/>
        <v>0</v>
      </c>
      <c r="AH26" s="11">
        <f t="shared" si="20"/>
        <v>25</v>
      </c>
      <c r="AI26" s="11">
        <f>IF('A12'!D25="--",6,'A12'!D25)</f>
        <v>44.4</v>
      </c>
      <c r="AJ26" s="11">
        <f t="shared" si="21"/>
        <v>44</v>
      </c>
      <c r="AK26" s="11">
        <f t="shared" si="22"/>
        <v>0</v>
      </c>
      <c r="AL26" s="11">
        <f t="shared" si="23"/>
        <v>0</v>
      </c>
      <c r="AM26" s="11">
        <f t="shared" si="24"/>
        <v>42</v>
      </c>
      <c r="AN26" s="11">
        <f>'A20'!D25</f>
        <v>39.9</v>
      </c>
      <c r="AO26" s="11">
        <f t="shared" si="25"/>
        <v>40</v>
      </c>
      <c r="AP26" s="11">
        <f t="shared" si="26"/>
        <v>0</v>
      </c>
      <c r="AQ26" s="11">
        <f t="shared" si="27"/>
        <v>0</v>
      </c>
      <c r="AR26" s="11">
        <f t="shared" si="28"/>
        <v>38</v>
      </c>
      <c r="AS26" s="12"/>
      <c r="AT26" s="11"/>
    </row>
    <row r="27" spans="1:46" x14ac:dyDescent="0.2">
      <c r="A27" s="12" t="str">
        <f>'N207 50km'!A26</f>
        <v>Z90c_B</v>
      </c>
      <c r="B27" s="12" t="str">
        <f>'N207 50km'!B26</f>
        <v>Zuidkade 90c</v>
      </c>
      <c r="C27" s="11">
        <f>'N207 50km'!C26</f>
        <v>4.5</v>
      </c>
      <c r="D27" s="11">
        <f>'N207'!D26</f>
        <v>57.2</v>
      </c>
      <c r="E27" s="31">
        <f>IF('N207 50km'!D26="--",6,'N207 50km'!D26)</f>
        <v>56</v>
      </c>
      <c r="F27" s="31">
        <f t="shared" si="1"/>
        <v>56</v>
      </c>
      <c r="G27" s="33">
        <f t="shared" si="2"/>
        <v>51</v>
      </c>
      <c r="H27" s="31">
        <f>IF('N207 80km'!D26="--",6,'N207 80km'!D26)</f>
        <v>50.8</v>
      </c>
      <c r="I27" s="31">
        <f t="shared" si="3"/>
        <v>51</v>
      </c>
      <c r="J27" s="33" cm="1">
        <f t="array" ref="J27">_xlfn.IFS(I27=56,53,I27=57,53,OR(I27&gt;57,I27&lt;56),I27-2)</f>
        <v>49</v>
      </c>
      <c r="K27" s="33">
        <f t="shared" si="0"/>
        <v>53.124426027943407</v>
      </c>
      <c r="L27" s="11">
        <f t="shared" si="4"/>
        <v>53</v>
      </c>
      <c r="M27" s="11">
        <f>IF('Brugweg 30km'!D26="--",6,'Brugweg 30km'!D26)</f>
        <v>19</v>
      </c>
      <c r="N27" s="11">
        <f t="shared" si="5"/>
        <v>19</v>
      </c>
      <c r="O27" s="11">
        <f t="shared" si="6"/>
        <v>14</v>
      </c>
      <c r="P27" s="11">
        <f>IF('Hefbrug (50 km uur)'!D26="--",6,'Hefbrug (50 km uur)'!D26)</f>
        <v>21.9</v>
      </c>
      <c r="Q27" s="11">
        <f t="shared" si="7"/>
        <v>22</v>
      </c>
      <c r="R27" s="11">
        <f t="shared" si="8"/>
        <v>17</v>
      </c>
      <c r="S27" s="11">
        <f>'Kerkweg oost 50 km'!D26</f>
        <v>18.5</v>
      </c>
      <c r="T27" s="11">
        <f t="shared" si="9"/>
        <v>18</v>
      </c>
      <c r="U27" s="11">
        <f t="shared" si="10"/>
        <v>13</v>
      </c>
      <c r="V27" s="11">
        <f>'N454 Kanaaldijk 50 km'!D26</f>
        <v>23.5</v>
      </c>
      <c r="W27" s="11">
        <f t="shared" si="11"/>
        <v>24</v>
      </c>
      <c r="X27" s="11">
        <f t="shared" si="12"/>
        <v>19</v>
      </c>
      <c r="Y27" s="11">
        <f>'N454 Kanaaldijk 80 km'!D26</f>
        <v>24.2</v>
      </c>
      <c r="Z27" s="11">
        <f t="shared" si="13"/>
        <v>24</v>
      </c>
      <c r="AA27" s="11">
        <f t="shared" si="14"/>
        <v>0</v>
      </c>
      <c r="AB27" s="11">
        <f t="shared" si="15"/>
        <v>0</v>
      </c>
      <c r="AC27" s="11">
        <f t="shared" si="16"/>
        <v>22</v>
      </c>
      <c r="AD27" s="11">
        <f>'N451 80 km'!D26</f>
        <v>26.8</v>
      </c>
      <c r="AE27" s="11">
        <f t="shared" si="17"/>
        <v>27</v>
      </c>
      <c r="AF27" s="11">
        <f t="shared" si="18"/>
        <v>0</v>
      </c>
      <c r="AG27" s="11">
        <f t="shared" si="19"/>
        <v>0</v>
      </c>
      <c r="AH27" s="11">
        <f t="shared" si="20"/>
        <v>25</v>
      </c>
      <c r="AI27" s="11">
        <f>IF('A12'!D26="--",6,'A12'!D26)</f>
        <v>44.7</v>
      </c>
      <c r="AJ27" s="11">
        <f t="shared" si="21"/>
        <v>45</v>
      </c>
      <c r="AK27" s="11">
        <f t="shared" si="22"/>
        <v>0</v>
      </c>
      <c r="AL27" s="11">
        <f t="shared" si="23"/>
        <v>0</v>
      </c>
      <c r="AM27" s="11">
        <f t="shared" si="24"/>
        <v>43</v>
      </c>
      <c r="AN27" s="11">
        <f>'A20'!D26</f>
        <v>40.299999999999997</v>
      </c>
      <c r="AO27" s="11">
        <f t="shared" si="25"/>
        <v>40</v>
      </c>
      <c r="AP27" s="11">
        <f t="shared" si="26"/>
        <v>0</v>
      </c>
      <c r="AQ27" s="11">
        <f t="shared" si="27"/>
        <v>0</v>
      </c>
      <c r="AR27" s="11">
        <f t="shared" si="28"/>
        <v>38</v>
      </c>
      <c r="AS27" s="12"/>
      <c r="AT27" s="11"/>
    </row>
    <row r="28" spans="1:46" x14ac:dyDescent="0.2">
      <c r="A28" s="12" t="str">
        <f>'N207 50km'!A27</f>
        <v>Z90c_A</v>
      </c>
      <c r="B28" s="12" t="str">
        <f>'N207 50km'!B27</f>
        <v>Zuidkade 90c</v>
      </c>
      <c r="C28" s="11">
        <f>'N207 50km'!C27</f>
        <v>1.5</v>
      </c>
      <c r="D28" s="11">
        <f>'N207'!D27</f>
        <v>56</v>
      </c>
      <c r="E28" s="31">
        <f>IF('N207 50km'!D27="--",6,'N207 50km'!D27)</f>
        <v>54.7</v>
      </c>
      <c r="F28" s="31">
        <f t="shared" si="1"/>
        <v>55</v>
      </c>
      <c r="G28" s="33">
        <f t="shared" si="2"/>
        <v>50</v>
      </c>
      <c r="H28" s="31">
        <f>IF('N207 80km'!D27="--",6,'N207 80km'!D27)</f>
        <v>50.3</v>
      </c>
      <c r="I28" s="31">
        <f t="shared" si="3"/>
        <v>50</v>
      </c>
      <c r="J28" s="33" cm="1">
        <f t="array" ref="J28">_xlfn.IFS(I28=56,53,I28=57,53,OR(I28&gt;57,I28&lt;56),I28-2)</f>
        <v>48</v>
      </c>
      <c r="K28" s="33">
        <f t="shared" si="0"/>
        <v>52.1244260279434</v>
      </c>
      <c r="L28" s="11">
        <f t="shared" si="4"/>
        <v>52</v>
      </c>
      <c r="M28" s="11">
        <f>IF('Brugweg 30km'!D27="--",6,'Brugweg 30km'!D27)</f>
        <v>18.7</v>
      </c>
      <c r="N28" s="11">
        <f t="shared" si="5"/>
        <v>19</v>
      </c>
      <c r="O28" s="11">
        <f t="shared" si="6"/>
        <v>14</v>
      </c>
      <c r="P28" s="11">
        <f>IF('Hefbrug (50 km uur)'!D27="--",6,'Hefbrug (50 km uur)'!D27)</f>
        <v>21.3</v>
      </c>
      <c r="Q28" s="11">
        <f t="shared" si="7"/>
        <v>21</v>
      </c>
      <c r="R28" s="11">
        <f t="shared" si="8"/>
        <v>16</v>
      </c>
      <c r="S28" s="11">
        <f>'Kerkweg oost 50 km'!D27</f>
        <v>16</v>
      </c>
      <c r="T28" s="11">
        <f t="shared" si="9"/>
        <v>16</v>
      </c>
      <c r="U28" s="11">
        <f t="shared" si="10"/>
        <v>11</v>
      </c>
      <c r="V28" s="11">
        <f>'N454 Kanaaldijk 50 km'!D27</f>
        <v>25.3</v>
      </c>
      <c r="W28" s="11">
        <f t="shared" si="11"/>
        <v>25</v>
      </c>
      <c r="X28" s="11">
        <f t="shared" si="12"/>
        <v>20</v>
      </c>
      <c r="Y28" s="11">
        <f>'N454 Kanaaldijk 80 km'!D27</f>
        <v>23.3</v>
      </c>
      <c r="Z28" s="11">
        <f t="shared" si="13"/>
        <v>23</v>
      </c>
      <c r="AA28" s="11">
        <f t="shared" si="14"/>
        <v>0</v>
      </c>
      <c r="AB28" s="11">
        <f t="shared" si="15"/>
        <v>0</v>
      </c>
      <c r="AC28" s="11">
        <f t="shared" si="16"/>
        <v>21</v>
      </c>
      <c r="AD28" s="11">
        <f>'N451 80 km'!D27</f>
        <v>26.7</v>
      </c>
      <c r="AE28" s="11">
        <f t="shared" si="17"/>
        <v>27</v>
      </c>
      <c r="AF28" s="11">
        <f t="shared" si="18"/>
        <v>0</v>
      </c>
      <c r="AG28" s="11">
        <f t="shared" si="19"/>
        <v>0</v>
      </c>
      <c r="AH28" s="11">
        <f t="shared" si="20"/>
        <v>25</v>
      </c>
      <c r="AI28" s="11">
        <f>IF('A12'!D27="--",6,'A12'!D27)</f>
        <v>44.1</v>
      </c>
      <c r="AJ28" s="11">
        <f t="shared" si="21"/>
        <v>44</v>
      </c>
      <c r="AK28" s="11">
        <f t="shared" si="22"/>
        <v>0</v>
      </c>
      <c r="AL28" s="11">
        <f t="shared" si="23"/>
        <v>0</v>
      </c>
      <c r="AM28" s="11">
        <f t="shared" si="24"/>
        <v>42</v>
      </c>
      <c r="AN28" s="11">
        <f>'A20'!D27</f>
        <v>39.5</v>
      </c>
      <c r="AO28" s="11">
        <f t="shared" si="25"/>
        <v>40</v>
      </c>
      <c r="AP28" s="11">
        <f t="shared" si="26"/>
        <v>0</v>
      </c>
      <c r="AQ28" s="11">
        <f t="shared" si="27"/>
        <v>0</v>
      </c>
      <c r="AR28" s="11">
        <f t="shared" si="28"/>
        <v>38</v>
      </c>
      <c r="AS28" s="12"/>
      <c r="AT28" s="11"/>
    </row>
    <row r="29" spans="1:46" x14ac:dyDescent="0.2">
      <c r="A29" s="12" t="str">
        <f>'N207 50km'!A28</f>
        <v>Z90b_C</v>
      </c>
      <c r="B29" s="12" t="str">
        <f>'N207 50km'!B28</f>
        <v>Zuidkade 90b</v>
      </c>
      <c r="C29" s="11">
        <f>'N207 50km'!C28</f>
        <v>7.5</v>
      </c>
      <c r="D29" s="11">
        <f>'N207'!D28</f>
        <v>57.9</v>
      </c>
      <c r="E29" s="31">
        <f>IF('N207 50km'!D28="--",6,'N207 50km'!D28)</f>
        <v>56.8</v>
      </c>
      <c r="F29" s="31">
        <f t="shared" si="1"/>
        <v>57</v>
      </c>
      <c r="G29" s="33">
        <f t="shared" si="2"/>
        <v>52</v>
      </c>
      <c r="H29" s="31">
        <f>IF('N207 80km'!D28="--",6,'N207 80km'!D28)</f>
        <v>51.1</v>
      </c>
      <c r="I29" s="31">
        <f t="shared" si="3"/>
        <v>51</v>
      </c>
      <c r="J29" s="33" cm="1">
        <f t="array" ref="J29">_xlfn.IFS(I29=56,53,I29=57,53,OR(I29&gt;57,I29&lt;56),I29-2)</f>
        <v>49</v>
      </c>
      <c r="K29" s="33">
        <f t="shared" si="0"/>
        <v>53.764348624364864</v>
      </c>
      <c r="L29" s="11">
        <f t="shared" si="4"/>
        <v>54</v>
      </c>
      <c r="M29" s="11">
        <f>IF('Brugweg 30km'!D28="--",6,'Brugweg 30km'!D28)</f>
        <v>17.3</v>
      </c>
      <c r="N29" s="11">
        <f t="shared" si="5"/>
        <v>17</v>
      </c>
      <c r="O29" s="11">
        <f t="shared" si="6"/>
        <v>12</v>
      </c>
      <c r="P29" s="11">
        <f>IF('Hefbrug (50 km uur)'!D28="--",6,'Hefbrug (50 km uur)'!D28)</f>
        <v>25.1</v>
      </c>
      <c r="Q29" s="11">
        <f t="shared" si="7"/>
        <v>25</v>
      </c>
      <c r="R29" s="11">
        <f t="shared" si="8"/>
        <v>20</v>
      </c>
      <c r="S29" s="11">
        <f>'Kerkweg oost 50 km'!D28</f>
        <v>20.3</v>
      </c>
      <c r="T29" s="11">
        <f t="shared" si="9"/>
        <v>20</v>
      </c>
      <c r="U29" s="11">
        <f t="shared" si="10"/>
        <v>15</v>
      </c>
      <c r="V29" s="11">
        <f>'N454 Kanaaldijk 50 km'!D28</f>
        <v>24.8</v>
      </c>
      <c r="W29" s="11">
        <f t="shared" si="11"/>
        <v>25</v>
      </c>
      <c r="X29" s="11">
        <f t="shared" si="12"/>
        <v>20</v>
      </c>
      <c r="Y29" s="11">
        <f>'N454 Kanaaldijk 80 km'!D28</f>
        <v>25.1</v>
      </c>
      <c r="Z29" s="11">
        <f t="shared" si="13"/>
        <v>25</v>
      </c>
      <c r="AA29" s="11">
        <f t="shared" si="14"/>
        <v>0</v>
      </c>
      <c r="AB29" s="11">
        <f t="shared" si="15"/>
        <v>0</v>
      </c>
      <c r="AC29" s="11">
        <f t="shared" si="16"/>
        <v>23</v>
      </c>
      <c r="AD29" s="11">
        <f>'N451 80 km'!D28</f>
        <v>26.7</v>
      </c>
      <c r="AE29" s="11">
        <f t="shared" si="17"/>
        <v>27</v>
      </c>
      <c r="AF29" s="11">
        <f t="shared" si="18"/>
        <v>0</v>
      </c>
      <c r="AG29" s="11">
        <f t="shared" si="19"/>
        <v>0</v>
      </c>
      <c r="AH29" s="11">
        <f t="shared" si="20"/>
        <v>25</v>
      </c>
      <c r="AI29" s="11">
        <f>IF('A12'!D28="--",6,'A12'!D28)</f>
        <v>44.4</v>
      </c>
      <c r="AJ29" s="11">
        <f t="shared" si="21"/>
        <v>44</v>
      </c>
      <c r="AK29" s="11">
        <f t="shared" si="22"/>
        <v>0</v>
      </c>
      <c r="AL29" s="11">
        <f t="shared" si="23"/>
        <v>0</v>
      </c>
      <c r="AM29" s="11">
        <f t="shared" si="24"/>
        <v>42</v>
      </c>
      <c r="AN29" s="11">
        <f>'A20'!D28</f>
        <v>39.9</v>
      </c>
      <c r="AO29" s="11">
        <f t="shared" si="25"/>
        <v>40</v>
      </c>
      <c r="AP29" s="11">
        <f t="shared" si="26"/>
        <v>0</v>
      </c>
      <c r="AQ29" s="11">
        <f t="shared" si="27"/>
        <v>0</v>
      </c>
      <c r="AR29" s="11">
        <f t="shared" si="28"/>
        <v>38</v>
      </c>
      <c r="AS29" s="12"/>
      <c r="AT29" s="11"/>
    </row>
    <row r="30" spans="1:46" x14ac:dyDescent="0.2">
      <c r="A30" s="12" t="str">
        <f>'N207 50km'!A29</f>
        <v>Z90b_B</v>
      </c>
      <c r="B30" s="12" t="str">
        <f>'N207 50km'!B29</f>
        <v>Zuidkade 90b</v>
      </c>
      <c r="C30" s="11">
        <f>'N207 50km'!C29</f>
        <v>4.5</v>
      </c>
      <c r="D30" s="11">
        <f>'N207'!D29</f>
        <v>57.2</v>
      </c>
      <c r="E30" s="31">
        <f>IF('N207 50km'!D29="--",6,'N207 50km'!D29)</f>
        <v>56.2</v>
      </c>
      <c r="F30" s="31">
        <f t="shared" si="1"/>
        <v>56</v>
      </c>
      <c r="G30" s="33">
        <f t="shared" si="2"/>
        <v>51</v>
      </c>
      <c r="H30" s="31">
        <f>IF('N207 80km'!D29="--",6,'N207 80km'!D29)</f>
        <v>50.4</v>
      </c>
      <c r="I30" s="31">
        <f t="shared" si="3"/>
        <v>50</v>
      </c>
      <c r="J30" s="33" cm="1">
        <f t="array" ref="J30">_xlfn.IFS(I30=56,53,I30=57,53,OR(I30&gt;57,I30&lt;56),I30-2)</f>
        <v>48</v>
      </c>
      <c r="K30" s="33">
        <f t="shared" si="0"/>
        <v>52.764348624364857</v>
      </c>
      <c r="L30" s="11">
        <f t="shared" si="4"/>
        <v>53</v>
      </c>
      <c r="M30" s="11">
        <f>IF('Brugweg 30km'!D29="--",6,'Brugweg 30km'!D29)</f>
        <v>18.7</v>
      </c>
      <c r="N30" s="11">
        <f t="shared" si="5"/>
        <v>19</v>
      </c>
      <c r="O30" s="11">
        <f t="shared" si="6"/>
        <v>14</v>
      </c>
      <c r="P30" s="11">
        <f>IF('Hefbrug (50 km uur)'!D29="--",6,'Hefbrug (50 km uur)'!D29)</f>
        <v>21.8</v>
      </c>
      <c r="Q30" s="11">
        <f t="shared" si="7"/>
        <v>22</v>
      </c>
      <c r="R30" s="11">
        <f t="shared" si="8"/>
        <v>17</v>
      </c>
      <c r="S30" s="11">
        <f>'Kerkweg oost 50 km'!D29</f>
        <v>19.100000000000001</v>
      </c>
      <c r="T30" s="11">
        <f t="shared" si="9"/>
        <v>19</v>
      </c>
      <c r="U30" s="11">
        <f t="shared" si="10"/>
        <v>14</v>
      </c>
      <c r="V30" s="11">
        <f>'N454 Kanaaldijk 50 km'!D29</f>
        <v>24.4</v>
      </c>
      <c r="W30" s="11">
        <f t="shared" si="11"/>
        <v>24</v>
      </c>
      <c r="X30" s="11">
        <f t="shared" si="12"/>
        <v>19</v>
      </c>
      <c r="Y30" s="11">
        <f>'N454 Kanaaldijk 80 km'!D29</f>
        <v>24.2</v>
      </c>
      <c r="Z30" s="11">
        <f t="shared" si="13"/>
        <v>24</v>
      </c>
      <c r="AA30" s="11">
        <f t="shared" si="14"/>
        <v>0</v>
      </c>
      <c r="AB30" s="11">
        <f t="shared" si="15"/>
        <v>0</v>
      </c>
      <c r="AC30" s="11">
        <f t="shared" si="16"/>
        <v>22</v>
      </c>
      <c r="AD30" s="11">
        <f>'N451 80 km'!D29</f>
        <v>26.7</v>
      </c>
      <c r="AE30" s="11">
        <f t="shared" si="17"/>
        <v>27</v>
      </c>
      <c r="AF30" s="11">
        <f t="shared" si="18"/>
        <v>0</v>
      </c>
      <c r="AG30" s="11">
        <f t="shared" si="19"/>
        <v>0</v>
      </c>
      <c r="AH30" s="11">
        <f t="shared" si="20"/>
        <v>25</v>
      </c>
      <c r="AI30" s="11">
        <f>IF('A12'!D29="--",6,'A12'!D29)</f>
        <v>44.6</v>
      </c>
      <c r="AJ30" s="11">
        <f t="shared" si="21"/>
        <v>45</v>
      </c>
      <c r="AK30" s="11">
        <f t="shared" si="22"/>
        <v>0</v>
      </c>
      <c r="AL30" s="11">
        <f t="shared" si="23"/>
        <v>0</v>
      </c>
      <c r="AM30" s="11">
        <f t="shared" si="24"/>
        <v>43</v>
      </c>
      <c r="AN30" s="11">
        <f>'A20'!D29</f>
        <v>40.200000000000003</v>
      </c>
      <c r="AO30" s="11">
        <f t="shared" si="25"/>
        <v>40</v>
      </c>
      <c r="AP30" s="11">
        <f t="shared" si="26"/>
        <v>0</v>
      </c>
      <c r="AQ30" s="11">
        <f t="shared" si="27"/>
        <v>0</v>
      </c>
      <c r="AR30" s="11">
        <f t="shared" si="28"/>
        <v>38</v>
      </c>
      <c r="AS30" s="12"/>
      <c r="AT30" s="11"/>
    </row>
    <row r="31" spans="1:46" x14ac:dyDescent="0.2">
      <c r="A31" s="12" t="str">
        <f>'N207 50km'!A30</f>
        <v>Z90b_A</v>
      </c>
      <c r="B31" s="12" t="str">
        <f>'N207 50km'!B30</f>
        <v>Zuidkade 90b</v>
      </c>
      <c r="C31" s="11">
        <f>'N207 50km'!C30</f>
        <v>1.5</v>
      </c>
      <c r="D31" s="11">
        <f>'N207'!D30</f>
        <v>56.1</v>
      </c>
      <c r="E31" s="31">
        <f>IF('N207 50km'!D30="--",6,'N207 50km'!D30)</f>
        <v>54.9</v>
      </c>
      <c r="F31" s="31">
        <f t="shared" si="1"/>
        <v>55</v>
      </c>
      <c r="G31" s="33">
        <f t="shared" si="2"/>
        <v>50</v>
      </c>
      <c r="H31" s="31">
        <f>IF('N207 80km'!D30="--",6,'N207 80km'!D30)</f>
        <v>50</v>
      </c>
      <c r="I31" s="31">
        <f t="shared" si="3"/>
        <v>50</v>
      </c>
      <c r="J31" s="33" cm="1">
        <f t="array" ref="J31">_xlfn.IFS(I31=56,53,I31=57,53,OR(I31&gt;57,I31&lt;56),I31-2)</f>
        <v>48</v>
      </c>
      <c r="K31" s="33">
        <f t="shared" si="0"/>
        <v>52.1244260279434</v>
      </c>
      <c r="L31" s="11">
        <f t="shared" si="4"/>
        <v>52</v>
      </c>
      <c r="M31" s="11">
        <f>IF('Brugweg 30km'!D30="--",6,'Brugweg 30km'!D30)</f>
        <v>18.399999999999999</v>
      </c>
      <c r="N31" s="11">
        <f t="shared" si="5"/>
        <v>18</v>
      </c>
      <c r="O31" s="11">
        <f t="shared" si="6"/>
        <v>13</v>
      </c>
      <c r="P31" s="11">
        <f>IF('Hefbrug (50 km uur)'!D30="--",6,'Hefbrug (50 km uur)'!D30)</f>
        <v>21.3</v>
      </c>
      <c r="Q31" s="11">
        <f t="shared" si="7"/>
        <v>21</v>
      </c>
      <c r="R31" s="11">
        <f t="shared" si="8"/>
        <v>16</v>
      </c>
      <c r="S31" s="11">
        <f>'Kerkweg oost 50 km'!D30</f>
        <v>17</v>
      </c>
      <c r="T31" s="11">
        <f t="shared" si="9"/>
        <v>17</v>
      </c>
      <c r="U31" s="11">
        <f t="shared" si="10"/>
        <v>12</v>
      </c>
      <c r="V31" s="11">
        <f>'N454 Kanaaldijk 50 km'!D30</f>
        <v>26</v>
      </c>
      <c r="W31" s="11">
        <f t="shared" si="11"/>
        <v>26</v>
      </c>
      <c r="X31" s="11">
        <f t="shared" si="12"/>
        <v>21</v>
      </c>
      <c r="Y31" s="11">
        <f>'N454 Kanaaldijk 80 km'!D30</f>
        <v>23.3</v>
      </c>
      <c r="Z31" s="11">
        <f t="shared" si="13"/>
        <v>23</v>
      </c>
      <c r="AA31" s="11">
        <f t="shared" si="14"/>
        <v>0</v>
      </c>
      <c r="AB31" s="11">
        <f t="shared" si="15"/>
        <v>0</v>
      </c>
      <c r="AC31" s="11">
        <f t="shared" si="16"/>
        <v>21</v>
      </c>
      <c r="AD31" s="11">
        <f>'N451 80 km'!D30</f>
        <v>26.7</v>
      </c>
      <c r="AE31" s="11">
        <f t="shared" si="17"/>
        <v>27</v>
      </c>
      <c r="AF31" s="11">
        <f t="shared" si="18"/>
        <v>0</v>
      </c>
      <c r="AG31" s="11">
        <f t="shared" si="19"/>
        <v>0</v>
      </c>
      <c r="AH31" s="11">
        <f t="shared" si="20"/>
        <v>25</v>
      </c>
      <c r="AI31" s="11">
        <f>IF('A12'!D30="--",6,'A12'!D30)</f>
        <v>44</v>
      </c>
      <c r="AJ31" s="11">
        <f t="shared" si="21"/>
        <v>44</v>
      </c>
      <c r="AK31" s="11">
        <f t="shared" si="22"/>
        <v>0</v>
      </c>
      <c r="AL31" s="11">
        <f t="shared" si="23"/>
        <v>0</v>
      </c>
      <c r="AM31" s="11">
        <f t="shared" si="24"/>
        <v>42</v>
      </c>
      <c r="AN31" s="11">
        <f>'A20'!D30</f>
        <v>39.4</v>
      </c>
      <c r="AO31" s="11">
        <f t="shared" si="25"/>
        <v>39</v>
      </c>
      <c r="AP31" s="11">
        <f t="shared" si="26"/>
        <v>0</v>
      </c>
      <c r="AQ31" s="11">
        <f t="shared" si="27"/>
        <v>0</v>
      </c>
      <c r="AR31" s="11">
        <f t="shared" si="28"/>
        <v>37</v>
      </c>
      <c r="AS31" s="12"/>
      <c r="AT31" s="11"/>
    </row>
    <row r="32" spans="1:46" x14ac:dyDescent="0.2">
      <c r="A32" s="12" t="str">
        <f>'N207 50km'!A31</f>
        <v>Z8_C</v>
      </c>
      <c r="B32" s="12" t="str">
        <f>'N207 50km'!B31</f>
        <v>Zuidkade 8</v>
      </c>
      <c r="C32" s="11">
        <f>'N207 50km'!C31</f>
        <v>7.5</v>
      </c>
      <c r="D32" s="11">
        <f>'N207'!D31</f>
        <v>60.1</v>
      </c>
      <c r="E32" s="31">
        <f>IF('N207 50km'!D31="--",6,'N207 50km'!D31)</f>
        <v>60.1</v>
      </c>
      <c r="F32" s="31">
        <f t="shared" si="1"/>
        <v>60</v>
      </c>
      <c r="G32" s="33">
        <f t="shared" si="2"/>
        <v>55</v>
      </c>
      <c r="H32" s="31">
        <f>IF('N207 80km'!D31="--",6,'N207 80km'!D31)</f>
        <v>41.7</v>
      </c>
      <c r="I32" s="31">
        <f t="shared" si="3"/>
        <v>42</v>
      </c>
      <c r="J32" s="33" cm="1">
        <f t="array" ref="J32">_xlfn.IFS(I32=56,53,I32=57,53,OR(I32&gt;57,I32&lt;56),I32-2)</f>
        <v>40</v>
      </c>
      <c r="K32" s="33">
        <f t="shared" si="0"/>
        <v>55.135209221080387</v>
      </c>
      <c r="L32" s="11">
        <f t="shared" si="4"/>
        <v>55</v>
      </c>
      <c r="M32" s="11">
        <f>IF('Brugweg 30km'!D31="--",6,'Brugweg 30km'!D31)</f>
        <v>37.299999999999997</v>
      </c>
      <c r="N32" s="11">
        <f t="shared" si="5"/>
        <v>37</v>
      </c>
      <c r="O32" s="11">
        <f t="shared" si="6"/>
        <v>32</v>
      </c>
      <c r="P32" s="11">
        <f>IF('Hefbrug (50 km uur)'!D31="--",6,'Hefbrug (50 km uur)'!D31)</f>
        <v>50.3</v>
      </c>
      <c r="Q32" s="11">
        <f t="shared" si="7"/>
        <v>50</v>
      </c>
      <c r="R32" s="11">
        <f t="shared" si="8"/>
        <v>45</v>
      </c>
      <c r="S32" s="11">
        <f>'Kerkweg oost 50 km'!D31</f>
        <v>36.4</v>
      </c>
      <c r="T32" s="11">
        <f t="shared" si="9"/>
        <v>36</v>
      </c>
      <c r="U32" s="11">
        <f t="shared" si="10"/>
        <v>31</v>
      </c>
      <c r="V32" s="11">
        <f>'N454 Kanaaldijk 50 km'!D31</f>
        <v>5.7</v>
      </c>
      <c r="W32" s="11">
        <f t="shared" si="11"/>
        <v>6</v>
      </c>
      <c r="X32" s="11">
        <f t="shared" si="12"/>
        <v>1</v>
      </c>
      <c r="Y32" s="11">
        <f>'N454 Kanaaldijk 80 km'!D31</f>
        <v>16.5</v>
      </c>
      <c r="Z32" s="11">
        <f t="shared" si="13"/>
        <v>16</v>
      </c>
      <c r="AA32" s="11">
        <f t="shared" si="14"/>
        <v>0</v>
      </c>
      <c r="AB32" s="11">
        <f t="shared" si="15"/>
        <v>0</v>
      </c>
      <c r="AC32" s="11">
        <f t="shared" si="16"/>
        <v>14</v>
      </c>
      <c r="AD32" s="11">
        <f>'N451 80 km'!D31</f>
        <v>20.7</v>
      </c>
      <c r="AE32" s="11">
        <f t="shared" si="17"/>
        <v>21</v>
      </c>
      <c r="AF32" s="11">
        <f t="shared" si="18"/>
        <v>0</v>
      </c>
      <c r="AG32" s="11">
        <f t="shared" si="19"/>
        <v>0</v>
      </c>
      <c r="AH32" s="11">
        <f t="shared" si="20"/>
        <v>19</v>
      </c>
      <c r="AI32" s="11">
        <f>IF('A12'!D31="--",6,'A12'!D31)</f>
        <v>37.5</v>
      </c>
      <c r="AJ32" s="11">
        <f t="shared" si="21"/>
        <v>38</v>
      </c>
      <c r="AK32" s="11">
        <f t="shared" si="22"/>
        <v>0</v>
      </c>
      <c r="AL32" s="11">
        <f t="shared" si="23"/>
        <v>0</v>
      </c>
      <c r="AM32" s="11">
        <f t="shared" si="24"/>
        <v>36</v>
      </c>
      <c r="AN32" s="11">
        <f>'A20'!D31</f>
        <v>31.9</v>
      </c>
      <c r="AO32" s="11">
        <f t="shared" si="25"/>
        <v>32</v>
      </c>
      <c r="AP32" s="11">
        <f t="shared" si="26"/>
        <v>0</v>
      </c>
      <c r="AQ32" s="11">
        <f t="shared" si="27"/>
        <v>0</v>
      </c>
      <c r="AR32" s="11">
        <f t="shared" si="28"/>
        <v>30</v>
      </c>
      <c r="AS32" s="12"/>
      <c r="AT32" s="11"/>
    </row>
    <row r="33" spans="1:46" x14ac:dyDescent="0.2">
      <c r="A33" s="12" t="str">
        <f>'N207 50km'!A32</f>
        <v>Z8_B</v>
      </c>
      <c r="B33" s="12" t="str">
        <f>'N207 50km'!B32</f>
        <v>Zuidkade 8</v>
      </c>
      <c r="C33" s="11">
        <f>'N207 50km'!C32</f>
        <v>4.5</v>
      </c>
      <c r="D33" s="11">
        <f>'N207'!D32</f>
        <v>59.7</v>
      </c>
      <c r="E33" s="31">
        <f>IF('N207 50km'!D32="--",6,'N207 50km'!D32)</f>
        <v>59.6</v>
      </c>
      <c r="F33" s="31">
        <f t="shared" si="1"/>
        <v>60</v>
      </c>
      <c r="G33" s="33">
        <f t="shared" si="2"/>
        <v>55</v>
      </c>
      <c r="H33" s="31">
        <f>IF('N207 80km'!D32="--",6,'N207 80km'!D32)</f>
        <v>41.2</v>
      </c>
      <c r="I33" s="31">
        <f t="shared" si="3"/>
        <v>41</v>
      </c>
      <c r="J33" s="33" cm="1">
        <f t="array" ref="J33">_xlfn.IFS(I33=56,53,I33=57,53,OR(I33&gt;57,I33&lt;56),I33-2)</f>
        <v>39</v>
      </c>
      <c r="K33" s="33">
        <f t="shared" si="0"/>
        <v>55.107742255119575</v>
      </c>
      <c r="L33" s="11">
        <f t="shared" si="4"/>
        <v>55</v>
      </c>
      <c r="M33" s="11">
        <f>IF('Brugweg 30km'!D32="--",6,'Brugweg 30km'!D32)</f>
        <v>36.299999999999997</v>
      </c>
      <c r="N33" s="11">
        <f t="shared" si="5"/>
        <v>36</v>
      </c>
      <c r="O33" s="11">
        <f t="shared" si="6"/>
        <v>31</v>
      </c>
      <c r="P33" s="11">
        <f>IF('Hefbrug (50 km uur)'!D32="--",6,'Hefbrug (50 km uur)'!D32)</f>
        <v>49.2</v>
      </c>
      <c r="Q33" s="11">
        <f t="shared" si="7"/>
        <v>49</v>
      </c>
      <c r="R33" s="11">
        <f t="shared" si="8"/>
        <v>44</v>
      </c>
      <c r="S33" s="11">
        <f>'Kerkweg oost 50 km'!D32</f>
        <v>36</v>
      </c>
      <c r="T33" s="11">
        <f t="shared" si="9"/>
        <v>36</v>
      </c>
      <c r="U33" s="11">
        <f t="shared" si="10"/>
        <v>31</v>
      </c>
      <c r="V33" s="11">
        <f>'N454 Kanaaldijk 50 km'!D32</f>
        <v>10.1</v>
      </c>
      <c r="W33" s="11">
        <f t="shared" si="11"/>
        <v>10</v>
      </c>
      <c r="X33" s="11">
        <f t="shared" si="12"/>
        <v>5</v>
      </c>
      <c r="Y33" s="11">
        <f>'N454 Kanaaldijk 80 km'!D32</f>
        <v>13.7</v>
      </c>
      <c r="Z33" s="11">
        <f t="shared" si="13"/>
        <v>14</v>
      </c>
      <c r="AA33" s="11">
        <f t="shared" si="14"/>
        <v>0</v>
      </c>
      <c r="AB33" s="11">
        <f t="shared" si="15"/>
        <v>0</v>
      </c>
      <c r="AC33" s="11">
        <f t="shared" si="16"/>
        <v>12</v>
      </c>
      <c r="AD33" s="11">
        <f>'N451 80 km'!D32</f>
        <v>19.899999999999999</v>
      </c>
      <c r="AE33" s="11">
        <f t="shared" si="17"/>
        <v>20</v>
      </c>
      <c r="AF33" s="11">
        <f t="shared" si="18"/>
        <v>0</v>
      </c>
      <c r="AG33" s="11">
        <f t="shared" si="19"/>
        <v>0</v>
      </c>
      <c r="AH33" s="11">
        <f t="shared" si="20"/>
        <v>18</v>
      </c>
      <c r="AI33" s="11">
        <f>IF('A12'!D32="--",6,'A12'!D32)</f>
        <v>36</v>
      </c>
      <c r="AJ33" s="11">
        <f t="shared" si="21"/>
        <v>36</v>
      </c>
      <c r="AK33" s="11">
        <f t="shared" si="22"/>
        <v>0</v>
      </c>
      <c r="AL33" s="11">
        <f t="shared" si="23"/>
        <v>0</v>
      </c>
      <c r="AM33" s="11">
        <f t="shared" si="24"/>
        <v>34</v>
      </c>
      <c r="AN33" s="11">
        <f>'A20'!D32</f>
        <v>30.6</v>
      </c>
      <c r="AO33" s="11">
        <f t="shared" si="25"/>
        <v>31</v>
      </c>
      <c r="AP33" s="11">
        <f t="shared" si="26"/>
        <v>0</v>
      </c>
      <c r="AQ33" s="11">
        <f t="shared" si="27"/>
        <v>0</v>
      </c>
      <c r="AR33" s="11">
        <f t="shared" si="28"/>
        <v>29</v>
      </c>
      <c r="AS33" s="12"/>
      <c r="AT33" s="11"/>
    </row>
    <row r="34" spans="1:46" x14ac:dyDescent="0.2">
      <c r="A34" s="12" t="str">
        <f>'N207 50km'!A33</f>
        <v>Z8_A</v>
      </c>
      <c r="B34" s="12" t="str">
        <f>'N207 50km'!B33</f>
        <v>Zuidkade 8</v>
      </c>
      <c r="C34" s="11">
        <f>'N207 50km'!C33</f>
        <v>1.5</v>
      </c>
      <c r="D34" s="11">
        <f>'N207'!D33</f>
        <v>58.1</v>
      </c>
      <c r="E34" s="31">
        <f>IF('N207 50km'!D33="--",6,'N207 50km'!D33)</f>
        <v>58.1</v>
      </c>
      <c r="F34" s="31">
        <f t="shared" si="1"/>
        <v>58</v>
      </c>
      <c r="G34" s="33">
        <f t="shared" si="2"/>
        <v>53</v>
      </c>
      <c r="H34" s="31">
        <f>IF('N207 80km'!D33="--",6,'N207 80km'!D33)</f>
        <v>40.299999999999997</v>
      </c>
      <c r="I34" s="31">
        <f t="shared" si="3"/>
        <v>40</v>
      </c>
      <c r="J34" s="33" cm="1">
        <f t="array" ref="J34">_xlfn.IFS(I34=56,53,I34=57,53,OR(I34&gt;57,I34&lt;56),I34-2)</f>
        <v>38</v>
      </c>
      <c r="K34" s="33">
        <f t="shared" si="0"/>
        <v>53.135209221080387</v>
      </c>
      <c r="L34" s="11">
        <f t="shared" si="4"/>
        <v>53</v>
      </c>
      <c r="M34" s="11">
        <f>IF('Brugweg 30km'!D33="--",6,'Brugweg 30km'!D33)</f>
        <v>35.4</v>
      </c>
      <c r="N34" s="11">
        <f t="shared" si="5"/>
        <v>35</v>
      </c>
      <c r="O34" s="11">
        <f t="shared" si="6"/>
        <v>30</v>
      </c>
      <c r="P34" s="11">
        <f>IF('Hefbrug (50 km uur)'!D33="--",6,'Hefbrug (50 km uur)'!D33)</f>
        <v>48.3</v>
      </c>
      <c r="Q34" s="11">
        <f t="shared" si="7"/>
        <v>48</v>
      </c>
      <c r="R34" s="11">
        <f t="shared" si="8"/>
        <v>43</v>
      </c>
      <c r="S34" s="11">
        <f>'Kerkweg oost 50 km'!D33</f>
        <v>33.200000000000003</v>
      </c>
      <c r="T34" s="11">
        <f t="shared" si="9"/>
        <v>33</v>
      </c>
      <c r="U34" s="11">
        <f t="shared" si="10"/>
        <v>28</v>
      </c>
      <c r="V34" s="11">
        <f>'N454 Kanaaldijk 50 km'!D33</f>
        <v>6.9</v>
      </c>
      <c r="W34" s="11">
        <f t="shared" si="11"/>
        <v>7</v>
      </c>
      <c r="X34" s="11">
        <f t="shared" si="12"/>
        <v>2</v>
      </c>
      <c r="Y34" s="11">
        <f>'N454 Kanaaldijk 80 km'!D33</f>
        <v>13.3</v>
      </c>
      <c r="Z34" s="11">
        <f t="shared" si="13"/>
        <v>13</v>
      </c>
      <c r="AA34" s="11">
        <f t="shared" si="14"/>
        <v>0</v>
      </c>
      <c r="AB34" s="11">
        <f t="shared" si="15"/>
        <v>0</v>
      </c>
      <c r="AC34" s="11">
        <f t="shared" si="16"/>
        <v>11</v>
      </c>
      <c r="AD34" s="11">
        <f>'N451 80 km'!D33</f>
        <v>18.2</v>
      </c>
      <c r="AE34" s="11">
        <f t="shared" si="17"/>
        <v>18</v>
      </c>
      <c r="AF34" s="11">
        <f t="shared" si="18"/>
        <v>0</v>
      </c>
      <c r="AG34" s="11">
        <f t="shared" si="19"/>
        <v>0</v>
      </c>
      <c r="AH34" s="11">
        <f t="shared" si="20"/>
        <v>16</v>
      </c>
      <c r="AI34" s="11">
        <f>IF('A12'!D33="--",6,'A12'!D33)</f>
        <v>32.299999999999997</v>
      </c>
      <c r="AJ34" s="11">
        <f t="shared" si="21"/>
        <v>32</v>
      </c>
      <c r="AK34" s="11">
        <f t="shared" si="22"/>
        <v>0</v>
      </c>
      <c r="AL34" s="11">
        <f t="shared" si="23"/>
        <v>0</v>
      </c>
      <c r="AM34" s="11">
        <f t="shared" si="24"/>
        <v>30</v>
      </c>
      <c r="AN34" s="11">
        <f>'A20'!D33</f>
        <v>27.9</v>
      </c>
      <c r="AO34" s="11">
        <f t="shared" si="25"/>
        <v>28</v>
      </c>
      <c r="AP34" s="11">
        <f t="shared" si="26"/>
        <v>0</v>
      </c>
      <c r="AQ34" s="11">
        <f t="shared" si="27"/>
        <v>0</v>
      </c>
      <c r="AR34" s="11">
        <f t="shared" si="28"/>
        <v>26</v>
      </c>
      <c r="AS34" s="12"/>
      <c r="AT34" s="11"/>
    </row>
    <row r="35" spans="1:46" x14ac:dyDescent="0.2">
      <c r="A35" s="12" t="str">
        <f>'N207 50km'!A34</f>
        <v>Z85_C</v>
      </c>
      <c r="B35" s="12" t="str">
        <f>'N207 50km'!B34</f>
        <v>Zuidkade 85</v>
      </c>
      <c r="C35" s="11">
        <f>'N207 50km'!C34</f>
        <v>7.5</v>
      </c>
      <c r="D35" s="11">
        <f>'N207'!D34</f>
        <v>57.9</v>
      </c>
      <c r="E35" s="31">
        <f>IF('N207 50km'!D34="--",6,'N207 50km'!D34)</f>
        <v>57.4</v>
      </c>
      <c r="F35" s="31">
        <f t="shared" si="1"/>
        <v>57</v>
      </c>
      <c r="G35" s="33">
        <f t="shared" si="2"/>
        <v>52</v>
      </c>
      <c r="H35" s="31">
        <f>IF('N207 80km'!D34="--",6,'N207 80km'!D34)</f>
        <v>48.4</v>
      </c>
      <c r="I35" s="31">
        <f t="shared" si="3"/>
        <v>48</v>
      </c>
      <c r="J35" s="33" cm="1">
        <f t="array" ref="J35">_xlfn.IFS(I35=56,53,I35=57,53,OR(I35&gt;57,I35&lt;56),I35-2)</f>
        <v>46</v>
      </c>
      <c r="K35" s="33">
        <f t="shared" si="0"/>
        <v>52.973227937086961</v>
      </c>
      <c r="L35" s="11">
        <f t="shared" si="4"/>
        <v>53</v>
      </c>
      <c r="M35" s="11">
        <f>IF('Brugweg 30km'!D34="--",6,'Brugweg 30km'!D34)</f>
        <v>17.600000000000001</v>
      </c>
      <c r="N35" s="11">
        <f t="shared" si="5"/>
        <v>18</v>
      </c>
      <c r="O35" s="11">
        <f t="shared" si="6"/>
        <v>13</v>
      </c>
      <c r="P35" s="11">
        <f>IF('Hefbrug (50 km uur)'!D34="--",6,'Hefbrug (50 km uur)'!D34)</f>
        <v>25.8</v>
      </c>
      <c r="Q35" s="11">
        <f t="shared" si="7"/>
        <v>26</v>
      </c>
      <c r="R35" s="11">
        <f t="shared" si="8"/>
        <v>21</v>
      </c>
      <c r="S35" s="11">
        <f>'Kerkweg oost 50 km'!D34</f>
        <v>18.899999999999999</v>
      </c>
      <c r="T35" s="11">
        <f t="shared" si="9"/>
        <v>19</v>
      </c>
      <c r="U35" s="11">
        <f t="shared" si="10"/>
        <v>14</v>
      </c>
      <c r="V35" s="11">
        <f>'N454 Kanaaldijk 50 km'!D34</f>
        <v>25</v>
      </c>
      <c r="W35" s="11">
        <f t="shared" si="11"/>
        <v>25</v>
      </c>
      <c r="X35" s="11">
        <f t="shared" si="12"/>
        <v>20</v>
      </c>
      <c r="Y35" s="11">
        <f>'N454 Kanaaldijk 80 km'!D34</f>
        <v>25.3</v>
      </c>
      <c r="Z35" s="11">
        <f t="shared" si="13"/>
        <v>25</v>
      </c>
      <c r="AA35" s="11">
        <f t="shared" si="14"/>
        <v>0</v>
      </c>
      <c r="AB35" s="11">
        <f t="shared" si="15"/>
        <v>0</v>
      </c>
      <c r="AC35" s="11">
        <f t="shared" si="16"/>
        <v>23</v>
      </c>
      <c r="AD35" s="11">
        <f>'N451 80 km'!D34</f>
        <v>26.1</v>
      </c>
      <c r="AE35" s="11">
        <f t="shared" si="17"/>
        <v>26</v>
      </c>
      <c r="AF35" s="11">
        <f t="shared" si="18"/>
        <v>0</v>
      </c>
      <c r="AG35" s="11">
        <f t="shared" si="19"/>
        <v>0</v>
      </c>
      <c r="AH35" s="11">
        <f t="shared" si="20"/>
        <v>24</v>
      </c>
      <c r="AI35" s="11">
        <f>IF('A12'!D34="--",6,'A12'!D34)</f>
        <v>44.5</v>
      </c>
      <c r="AJ35" s="11">
        <f t="shared" si="21"/>
        <v>44</v>
      </c>
      <c r="AK35" s="11">
        <f t="shared" si="22"/>
        <v>0</v>
      </c>
      <c r="AL35" s="11">
        <f t="shared" si="23"/>
        <v>0</v>
      </c>
      <c r="AM35" s="11">
        <f t="shared" si="24"/>
        <v>42</v>
      </c>
      <c r="AN35" s="11">
        <f>'A20'!D34</f>
        <v>39.6</v>
      </c>
      <c r="AO35" s="11">
        <f t="shared" si="25"/>
        <v>40</v>
      </c>
      <c r="AP35" s="11">
        <f t="shared" si="26"/>
        <v>0</v>
      </c>
      <c r="AQ35" s="11">
        <f t="shared" si="27"/>
        <v>0</v>
      </c>
      <c r="AR35" s="11">
        <f t="shared" si="28"/>
        <v>38</v>
      </c>
      <c r="AS35" s="12"/>
      <c r="AT35" s="11"/>
    </row>
    <row r="36" spans="1:46" x14ac:dyDescent="0.2">
      <c r="A36" s="12" t="str">
        <f>'N207 50km'!A35</f>
        <v>Z85_B</v>
      </c>
      <c r="B36" s="12" t="str">
        <f>'N207 50km'!B35</f>
        <v>Zuidkade 85</v>
      </c>
      <c r="C36" s="11">
        <f>'N207 50km'!C35</f>
        <v>4.5</v>
      </c>
      <c r="D36" s="11">
        <f>'N207'!D35</f>
        <v>57.2</v>
      </c>
      <c r="E36" s="31">
        <f>IF('N207 50km'!D35="--",6,'N207 50km'!D35)</f>
        <v>56.7</v>
      </c>
      <c r="F36" s="31">
        <f t="shared" si="1"/>
        <v>57</v>
      </c>
      <c r="G36" s="33">
        <f t="shared" si="2"/>
        <v>52</v>
      </c>
      <c r="H36" s="31">
        <f>IF('N207 80km'!D35="--",6,'N207 80km'!D35)</f>
        <v>48</v>
      </c>
      <c r="I36" s="31">
        <f t="shared" si="3"/>
        <v>48</v>
      </c>
      <c r="J36" s="33" cm="1">
        <f t="array" ref="J36">_xlfn.IFS(I36=56,53,I36=57,53,OR(I36&gt;57,I36&lt;56),I36-2)</f>
        <v>46</v>
      </c>
      <c r="K36" s="33">
        <f t="shared" si="0"/>
        <v>52.973227937086961</v>
      </c>
      <c r="L36" s="11">
        <f t="shared" si="4"/>
        <v>53</v>
      </c>
      <c r="M36" s="11">
        <f>IF('Brugweg 30km'!D35="--",6,'Brugweg 30km'!D35)</f>
        <v>18.5</v>
      </c>
      <c r="N36" s="11">
        <f t="shared" si="5"/>
        <v>18</v>
      </c>
      <c r="O36" s="11">
        <f t="shared" si="6"/>
        <v>13</v>
      </c>
      <c r="P36" s="11">
        <f>IF('Hefbrug (50 km uur)'!D35="--",6,'Hefbrug (50 km uur)'!D35)</f>
        <v>17.2</v>
      </c>
      <c r="Q36" s="11">
        <f t="shared" si="7"/>
        <v>17</v>
      </c>
      <c r="R36" s="11">
        <f t="shared" si="8"/>
        <v>12</v>
      </c>
      <c r="S36" s="11">
        <f>'Kerkweg oost 50 km'!D35</f>
        <v>18.8</v>
      </c>
      <c r="T36" s="11">
        <f t="shared" si="9"/>
        <v>19</v>
      </c>
      <c r="U36" s="11">
        <f t="shared" si="10"/>
        <v>14</v>
      </c>
      <c r="V36" s="11">
        <f>'N454 Kanaaldijk 50 km'!D35</f>
        <v>24.5</v>
      </c>
      <c r="W36" s="11">
        <f t="shared" si="11"/>
        <v>24</v>
      </c>
      <c r="X36" s="11">
        <f t="shared" si="12"/>
        <v>19</v>
      </c>
      <c r="Y36" s="11">
        <f>'N454 Kanaaldijk 80 km'!D35</f>
        <v>24.8</v>
      </c>
      <c r="Z36" s="11">
        <f t="shared" si="13"/>
        <v>25</v>
      </c>
      <c r="AA36" s="11">
        <f t="shared" si="14"/>
        <v>0</v>
      </c>
      <c r="AB36" s="11">
        <f t="shared" si="15"/>
        <v>0</v>
      </c>
      <c r="AC36" s="11">
        <f t="shared" si="16"/>
        <v>23</v>
      </c>
      <c r="AD36" s="11">
        <f>'N451 80 km'!D35</f>
        <v>26.2</v>
      </c>
      <c r="AE36" s="11">
        <f t="shared" si="17"/>
        <v>26</v>
      </c>
      <c r="AF36" s="11">
        <f t="shared" si="18"/>
        <v>0</v>
      </c>
      <c r="AG36" s="11">
        <f t="shared" si="19"/>
        <v>0</v>
      </c>
      <c r="AH36" s="11">
        <f t="shared" si="20"/>
        <v>24</v>
      </c>
      <c r="AI36" s="11">
        <f>IF('A12'!D35="--",6,'A12'!D35)</f>
        <v>44.4</v>
      </c>
      <c r="AJ36" s="11">
        <f t="shared" si="21"/>
        <v>44</v>
      </c>
      <c r="AK36" s="11">
        <f t="shared" si="22"/>
        <v>0</v>
      </c>
      <c r="AL36" s="11">
        <f t="shared" si="23"/>
        <v>0</v>
      </c>
      <c r="AM36" s="11">
        <f t="shared" si="24"/>
        <v>42</v>
      </c>
      <c r="AN36" s="11">
        <f>'A20'!D35</f>
        <v>39.6</v>
      </c>
      <c r="AO36" s="11">
        <f t="shared" si="25"/>
        <v>40</v>
      </c>
      <c r="AP36" s="11">
        <f t="shared" si="26"/>
        <v>0</v>
      </c>
      <c r="AQ36" s="11">
        <f t="shared" si="27"/>
        <v>0</v>
      </c>
      <c r="AR36" s="11">
        <f t="shared" si="28"/>
        <v>38</v>
      </c>
      <c r="AS36" s="12"/>
      <c r="AT36" s="11"/>
    </row>
    <row r="37" spans="1:46" x14ac:dyDescent="0.2">
      <c r="A37" s="12" t="str">
        <f>'N207 50km'!A36</f>
        <v>Z85_A</v>
      </c>
      <c r="B37" s="12" t="str">
        <f>'N207 50km'!B36</f>
        <v>Zuidkade 85</v>
      </c>
      <c r="C37" s="11">
        <f>'N207 50km'!C36</f>
        <v>1.5</v>
      </c>
      <c r="D37" s="11">
        <f>'N207'!D36</f>
        <v>56.1</v>
      </c>
      <c r="E37" s="31">
        <f>IF('N207 50km'!D36="--",6,'N207 50km'!D36)</f>
        <v>55.3</v>
      </c>
      <c r="F37" s="31">
        <f t="shared" si="1"/>
        <v>55</v>
      </c>
      <c r="G37" s="33">
        <f t="shared" si="2"/>
        <v>50</v>
      </c>
      <c r="H37" s="31">
        <f>IF('N207 80km'!D36="--",6,'N207 80km'!D36)</f>
        <v>48.3</v>
      </c>
      <c r="I37" s="31">
        <f t="shared" si="3"/>
        <v>48</v>
      </c>
      <c r="J37" s="33" cm="1">
        <f t="array" ref="J37">_xlfn.IFS(I37=56,53,I37=57,53,OR(I37&gt;57,I37&lt;56),I37-2)</f>
        <v>46</v>
      </c>
      <c r="K37" s="33">
        <f t="shared" si="0"/>
        <v>51.455404631092932</v>
      </c>
      <c r="L37" s="11">
        <f t="shared" si="4"/>
        <v>51</v>
      </c>
      <c r="M37" s="11">
        <f>IF('Brugweg 30km'!D36="--",6,'Brugweg 30km'!D36)</f>
        <v>18.2</v>
      </c>
      <c r="N37" s="11">
        <f t="shared" si="5"/>
        <v>18</v>
      </c>
      <c r="O37" s="11">
        <f t="shared" si="6"/>
        <v>13</v>
      </c>
      <c r="P37" s="11">
        <f>IF('Hefbrug (50 km uur)'!D36="--",6,'Hefbrug (50 km uur)'!D36)</f>
        <v>13.4</v>
      </c>
      <c r="Q37" s="11">
        <f t="shared" si="7"/>
        <v>13</v>
      </c>
      <c r="R37" s="11">
        <f t="shared" si="8"/>
        <v>8</v>
      </c>
      <c r="S37" s="11">
        <f>'Kerkweg oost 50 km'!D36</f>
        <v>15.8</v>
      </c>
      <c r="T37" s="11">
        <f t="shared" si="9"/>
        <v>16</v>
      </c>
      <c r="U37" s="11">
        <f t="shared" si="10"/>
        <v>11</v>
      </c>
      <c r="V37" s="11">
        <f>'N454 Kanaaldijk 50 km'!D36</f>
        <v>26.3</v>
      </c>
      <c r="W37" s="11">
        <f t="shared" si="11"/>
        <v>26</v>
      </c>
      <c r="X37" s="11">
        <f t="shared" si="12"/>
        <v>21</v>
      </c>
      <c r="Y37" s="11">
        <f>'N454 Kanaaldijk 80 km'!D36</f>
        <v>24.3</v>
      </c>
      <c r="Z37" s="11">
        <f t="shared" si="13"/>
        <v>24</v>
      </c>
      <c r="AA37" s="11">
        <f t="shared" si="14"/>
        <v>0</v>
      </c>
      <c r="AB37" s="11">
        <f t="shared" si="15"/>
        <v>0</v>
      </c>
      <c r="AC37" s="11">
        <f t="shared" si="16"/>
        <v>22</v>
      </c>
      <c r="AD37" s="11">
        <f>'N451 80 km'!D36</f>
        <v>25.6</v>
      </c>
      <c r="AE37" s="11">
        <f t="shared" si="17"/>
        <v>26</v>
      </c>
      <c r="AF37" s="11">
        <f t="shared" si="18"/>
        <v>0</v>
      </c>
      <c r="AG37" s="11">
        <f t="shared" si="19"/>
        <v>0</v>
      </c>
      <c r="AH37" s="11">
        <f t="shared" si="20"/>
        <v>24</v>
      </c>
      <c r="AI37" s="11">
        <f>IF('A12'!D36="--",6,'A12'!D36)</f>
        <v>43.4</v>
      </c>
      <c r="AJ37" s="11">
        <f t="shared" si="21"/>
        <v>43</v>
      </c>
      <c r="AK37" s="11">
        <f t="shared" si="22"/>
        <v>0</v>
      </c>
      <c r="AL37" s="11">
        <f t="shared" si="23"/>
        <v>0</v>
      </c>
      <c r="AM37" s="11">
        <f t="shared" si="24"/>
        <v>41</v>
      </c>
      <c r="AN37" s="11">
        <f>'A20'!D36</f>
        <v>38.6</v>
      </c>
      <c r="AO37" s="11">
        <f t="shared" si="25"/>
        <v>39</v>
      </c>
      <c r="AP37" s="11">
        <f t="shared" si="26"/>
        <v>0</v>
      </c>
      <c r="AQ37" s="11">
        <f t="shared" si="27"/>
        <v>0</v>
      </c>
      <c r="AR37" s="11">
        <f t="shared" si="28"/>
        <v>37</v>
      </c>
      <c r="AS37" s="12"/>
      <c r="AT37" s="11"/>
    </row>
    <row r="38" spans="1:46" x14ac:dyDescent="0.2">
      <c r="A38" s="12" t="str">
        <f>'N207 50km'!A37</f>
        <v>Z84_C</v>
      </c>
      <c r="B38" s="12" t="str">
        <f>'N207 50km'!B37</f>
        <v>Zuidkade 84</v>
      </c>
      <c r="C38" s="11">
        <f>'N207 50km'!C37</f>
        <v>7.5</v>
      </c>
      <c r="D38" s="11">
        <f>'N207'!D37</f>
        <v>57.8</v>
      </c>
      <c r="E38" s="31">
        <f>IF('N207 50km'!D37="--",6,'N207 50km'!D37)</f>
        <v>57.4</v>
      </c>
      <c r="F38" s="31">
        <f t="shared" si="1"/>
        <v>57</v>
      </c>
      <c r="G38" s="33">
        <f t="shared" si="2"/>
        <v>52</v>
      </c>
      <c r="H38" s="31">
        <f>IF('N207 80km'!D37="--",6,'N207 80km'!D37)</f>
        <v>48.1</v>
      </c>
      <c r="I38" s="31">
        <f t="shared" si="3"/>
        <v>48</v>
      </c>
      <c r="J38" s="33" cm="1">
        <f t="array" ref="J38">_xlfn.IFS(I38=56,53,I38=57,53,OR(I38&gt;57,I38&lt;56),I38-2)</f>
        <v>46</v>
      </c>
      <c r="K38" s="33">
        <f t="shared" si="0"/>
        <v>52.973227937086961</v>
      </c>
      <c r="L38" s="11">
        <f t="shared" si="4"/>
        <v>53</v>
      </c>
      <c r="M38" s="11">
        <f>IF('Brugweg 30km'!D37="--",6,'Brugweg 30km'!D37)</f>
        <v>17.600000000000001</v>
      </c>
      <c r="N38" s="11">
        <f t="shared" si="5"/>
        <v>18</v>
      </c>
      <c r="O38" s="11">
        <f t="shared" si="6"/>
        <v>13</v>
      </c>
      <c r="P38" s="11">
        <f>IF('Hefbrug (50 km uur)'!D37="--",6,'Hefbrug (50 km uur)'!D37)</f>
        <v>25.7</v>
      </c>
      <c r="Q38" s="11">
        <f t="shared" si="7"/>
        <v>26</v>
      </c>
      <c r="R38" s="11">
        <f t="shared" si="8"/>
        <v>21</v>
      </c>
      <c r="S38" s="11">
        <f>'Kerkweg oost 50 km'!D37</f>
        <v>20.399999999999999</v>
      </c>
      <c r="T38" s="11">
        <f t="shared" si="9"/>
        <v>20</v>
      </c>
      <c r="U38" s="11">
        <f t="shared" si="10"/>
        <v>15</v>
      </c>
      <c r="V38" s="11">
        <f>'N454 Kanaaldijk 50 km'!D37</f>
        <v>25.2</v>
      </c>
      <c r="W38" s="11">
        <f t="shared" si="11"/>
        <v>25</v>
      </c>
      <c r="X38" s="11">
        <f t="shared" si="12"/>
        <v>20</v>
      </c>
      <c r="Y38" s="11">
        <f>'N454 Kanaaldijk 80 km'!D37</f>
        <v>25.2</v>
      </c>
      <c r="Z38" s="11">
        <f t="shared" si="13"/>
        <v>25</v>
      </c>
      <c r="AA38" s="11">
        <f t="shared" si="14"/>
        <v>0</v>
      </c>
      <c r="AB38" s="11">
        <f t="shared" si="15"/>
        <v>0</v>
      </c>
      <c r="AC38" s="11">
        <f t="shared" si="16"/>
        <v>23</v>
      </c>
      <c r="AD38" s="11">
        <f>'N451 80 km'!D37</f>
        <v>26</v>
      </c>
      <c r="AE38" s="11">
        <f t="shared" si="17"/>
        <v>26</v>
      </c>
      <c r="AF38" s="11">
        <f t="shared" si="18"/>
        <v>0</v>
      </c>
      <c r="AG38" s="11">
        <f t="shared" si="19"/>
        <v>0</v>
      </c>
      <c r="AH38" s="11">
        <f t="shared" si="20"/>
        <v>24</v>
      </c>
      <c r="AI38" s="11">
        <f>IF('A12'!D37="--",6,'A12'!D37)</f>
        <v>44.5</v>
      </c>
      <c r="AJ38" s="11">
        <f t="shared" si="21"/>
        <v>44</v>
      </c>
      <c r="AK38" s="11">
        <f t="shared" si="22"/>
        <v>0</v>
      </c>
      <c r="AL38" s="11">
        <f t="shared" si="23"/>
        <v>0</v>
      </c>
      <c r="AM38" s="11">
        <f t="shared" si="24"/>
        <v>42</v>
      </c>
      <c r="AN38" s="11">
        <f>'A20'!D37</f>
        <v>39.6</v>
      </c>
      <c r="AO38" s="11">
        <f t="shared" si="25"/>
        <v>40</v>
      </c>
      <c r="AP38" s="11">
        <f t="shared" si="26"/>
        <v>0</v>
      </c>
      <c r="AQ38" s="11">
        <f t="shared" si="27"/>
        <v>0</v>
      </c>
      <c r="AR38" s="11">
        <f t="shared" si="28"/>
        <v>38</v>
      </c>
      <c r="AS38" s="12"/>
      <c r="AT38" s="11"/>
    </row>
    <row r="39" spans="1:46" x14ac:dyDescent="0.2">
      <c r="A39" s="12" t="str">
        <f>'N207 50km'!A38</f>
        <v>Z84_B</v>
      </c>
      <c r="B39" s="12" t="str">
        <f>'N207 50km'!B38</f>
        <v>Zuidkade 84</v>
      </c>
      <c r="C39" s="11">
        <f>'N207 50km'!C38</f>
        <v>4.5</v>
      </c>
      <c r="D39" s="11">
        <f>'N207'!D38</f>
        <v>57.1</v>
      </c>
      <c r="E39" s="31">
        <f>IF('N207 50km'!D38="--",6,'N207 50km'!D38)</f>
        <v>56.6</v>
      </c>
      <c r="F39" s="31">
        <f t="shared" si="1"/>
        <v>57</v>
      </c>
      <c r="G39" s="33">
        <f t="shared" si="2"/>
        <v>52</v>
      </c>
      <c r="H39" s="31">
        <f>IF('N207 80km'!D38="--",6,'N207 80km'!D38)</f>
        <v>47.8</v>
      </c>
      <c r="I39" s="31">
        <f t="shared" si="3"/>
        <v>48</v>
      </c>
      <c r="J39" s="33" cm="1">
        <f t="array" ref="J39">_xlfn.IFS(I39=56,53,I39=57,53,OR(I39&gt;57,I39&lt;56),I39-2)</f>
        <v>46</v>
      </c>
      <c r="K39" s="33">
        <f t="shared" si="0"/>
        <v>52.973227937086961</v>
      </c>
      <c r="L39" s="11">
        <f t="shared" si="4"/>
        <v>53</v>
      </c>
      <c r="M39" s="11">
        <f>IF('Brugweg 30km'!D38="--",6,'Brugweg 30km'!D38)</f>
        <v>18.8</v>
      </c>
      <c r="N39" s="11">
        <f t="shared" si="5"/>
        <v>19</v>
      </c>
      <c r="O39" s="11">
        <f t="shared" si="6"/>
        <v>14</v>
      </c>
      <c r="P39" s="11">
        <f>IF('Hefbrug (50 km uur)'!D38="--",6,'Hefbrug (50 km uur)'!D38)</f>
        <v>17</v>
      </c>
      <c r="Q39" s="11">
        <f t="shared" si="7"/>
        <v>17</v>
      </c>
      <c r="R39" s="11">
        <f t="shared" si="8"/>
        <v>12</v>
      </c>
      <c r="S39" s="11">
        <f>'Kerkweg oost 50 km'!D38</f>
        <v>20.2</v>
      </c>
      <c r="T39" s="11">
        <f t="shared" si="9"/>
        <v>20</v>
      </c>
      <c r="U39" s="11">
        <f t="shared" si="10"/>
        <v>15</v>
      </c>
      <c r="V39" s="11">
        <f>'N454 Kanaaldijk 50 km'!D38</f>
        <v>24.8</v>
      </c>
      <c r="W39" s="11">
        <f t="shared" si="11"/>
        <v>25</v>
      </c>
      <c r="X39" s="11">
        <f t="shared" si="12"/>
        <v>20</v>
      </c>
      <c r="Y39" s="11">
        <f>'N454 Kanaaldijk 80 km'!D38</f>
        <v>24.7</v>
      </c>
      <c r="Z39" s="11">
        <f t="shared" si="13"/>
        <v>25</v>
      </c>
      <c r="AA39" s="11">
        <f t="shared" si="14"/>
        <v>0</v>
      </c>
      <c r="AB39" s="11">
        <f t="shared" si="15"/>
        <v>0</v>
      </c>
      <c r="AC39" s="11">
        <f t="shared" si="16"/>
        <v>23</v>
      </c>
      <c r="AD39" s="11">
        <f>'N451 80 km'!D38</f>
        <v>26.1</v>
      </c>
      <c r="AE39" s="11">
        <f t="shared" si="17"/>
        <v>26</v>
      </c>
      <c r="AF39" s="11">
        <f t="shared" si="18"/>
        <v>0</v>
      </c>
      <c r="AG39" s="11">
        <f t="shared" si="19"/>
        <v>0</v>
      </c>
      <c r="AH39" s="11">
        <f t="shared" si="20"/>
        <v>24</v>
      </c>
      <c r="AI39" s="11">
        <f>IF('A12'!D38="--",6,'A12'!D38)</f>
        <v>44.3</v>
      </c>
      <c r="AJ39" s="11">
        <f t="shared" si="21"/>
        <v>44</v>
      </c>
      <c r="AK39" s="11">
        <f t="shared" si="22"/>
        <v>0</v>
      </c>
      <c r="AL39" s="11">
        <f t="shared" si="23"/>
        <v>0</v>
      </c>
      <c r="AM39" s="11">
        <f t="shared" si="24"/>
        <v>42</v>
      </c>
      <c r="AN39" s="11">
        <f>'A20'!D38</f>
        <v>39.5</v>
      </c>
      <c r="AO39" s="11">
        <f t="shared" si="25"/>
        <v>40</v>
      </c>
      <c r="AP39" s="11">
        <f t="shared" si="26"/>
        <v>0</v>
      </c>
      <c r="AQ39" s="11">
        <f t="shared" si="27"/>
        <v>0</v>
      </c>
      <c r="AR39" s="11">
        <f t="shared" si="28"/>
        <v>38</v>
      </c>
      <c r="AS39" s="12"/>
      <c r="AT39" s="11"/>
    </row>
    <row r="40" spans="1:46" x14ac:dyDescent="0.2">
      <c r="A40" s="12" t="str">
        <f>'N207 50km'!A39</f>
        <v>Z84_A</v>
      </c>
      <c r="B40" s="12" t="str">
        <f>'N207 50km'!B39</f>
        <v>Zuidkade 84</v>
      </c>
      <c r="C40" s="11">
        <f>'N207 50km'!C39</f>
        <v>1.5</v>
      </c>
      <c r="D40" s="11">
        <f>'N207'!D39</f>
        <v>56</v>
      </c>
      <c r="E40" s="31">
        <f>IF('N207 50km'!D39="--",6,'N207 50km'!D39)</f>
        <v>55.3</v>
      </c>
      <c r="F40" s="31">
        <f t="shared" si="1"/>
        <v>55</v>
      </c>
      <c r="G40" s="33">
        <f t="shared" si="2"/>
        <v>50</v>
      </c>
      <c r="H40" s="31">
        <f>IF('N207 80km'!D39="--",6,'N207 80km'!D39)</f>
        <v>48.2</v>
      </c>
      <c r="I40" s="31">
        <f t="shared" si="3"/>
        <v>48</v>
      </c>
      <c r="J40" s="33" cm="1">
        <f t="array" ref="J40">_xlfn.IFS(I40=56,53,I40=57,53,OR(I40&gt;57,I40&lt;56),I40-2)</f>
        <v>46</v>
      </c>
      <c r="K40" s="33">
        <f t="shared" si="0"/>
        <v>51.455404631092932</v>
      </c>
      <c r="L40" s="11">
        <f t="shared" si="4"/>
        <v>51</v>
      </c>
      <c r="M40" s="11">
        <f>IF('Brugweg 30km'!D39="--",6,'Brugweg 30km'!D39)</f>
        <v>18.5</v>
      </c>
      <c r="N40" s="11">
        <f t="shared" si="5"/>
        <v>18</v>
      </c>
      <c r="O40" s="11">
        <f t="shared" si="6"/>
        <v>13</v>
      </c>
      <c r="P40" s="11">
        <f>IF('Hefbrug (50 km uur)'!D39="--",6,'Hefbrug (50 km uur)'!D39)</f>
        <v>13.1</v>
      </c>
      <c r="Q40" s="11">
        <f t="shared" si="7"/>
        <v>13</v>
      </c>
      <c r="R40" s="11">
        <f t="shared" si="8"/>
        <v>8</v>
      </c>
      <c r="S40" s="11">
        <f>'Kerkweg oost 50 km'!D39</f>
        <v>17.899999999999999</v>
      </c>
      <c r="T40" s="11">
        <f t="shared" si="9"/>
        <v>18</v>
      </c>
      <c r="U40" s="11">
        <f t="shared" si="10"/>
        <v>13</v>
      </c>
      <c r="V40" s="11">
        <f>'N454 Kanaaldijk 50 km'!D39</f>
        <v>26.1</v>
      </c>
      <c r="W40" s="11">
        <f t="shared" si="11"/>
        <v>26</v>
      </c>
      <c r="X40" s="11">
        <f t="shared" si="12"/>
        <v>21</v>
      </c>
      <c r="Y40" s="11">
        <f>'N454 Kanaaldijk 80 km'!D39</f>
        <v>24.3</v>
      </c>
      <c r="Z40" s="11">
        <f t="shared" si="13"/>
        <v>24</v>
      </c>
      <c r="AA40" s="11">
        <f t="shared" si="14"/>
        <v>0</v>
      </c>
      <c r="AB40" s="11">
        <f t="shared" si="15"/>
        <v>0</v>
      </c>
      <c r="AC40" s="11">
        <f t="shared" si="16"/>
        <v>22</v>
      </c>
      <c r="AD40" s="11">
        <f>'N451 80 km'!D39</f>
        <v>25.5</v>
      </c>
      <c r="AE40" s="11">
        <f t="shared" si="17"/>
        <v>26</v>
      </c>
      <c r="AF40" s="11">
        <f t="shared" si="18"/>
        <v>0</v>
      </c>
      <c r="AG40" s="11">
        <f t="shared" si="19"/>
        <v>0</v>
      </c>
      <c r="AH40" s="11">
        <f t="shared" si="20"/>
        <v>24</v>
      </c>
      <c r="AI40" s="11">
        <f>IF('A12'!D39="--",6,'A12'!D39)</f>
        <v>43.4</v>
      </c>
      <c r="AJ40" s="11">
        <f t="shared" si="21"/>
        <v>43</v>
      </c>
      <c r="AK40" s="11">
        <f t="shared" si="22"/>
        <v>0</v>
      </c>
      <c r="AL40" s="11">
        <f t="shared" si="23"/>
        <v>0</v>
      </c>
      <c r="AM40" s="11">
        <f t="shared" si="24"/>
        <v>41</v>
      </c>
      <c r="AN40" s="11">
        <f>'A20'!D39</f>
        <v>38.700000000000003</v>
      </c>
      <c r="AO40" s="11">
        <f t="shared" si="25"/>
        <v>39</v>
      </c>
      <c r="AP40" s="11">
        <f t="shared" si="26"/>
        <v>0</v>
      </c>
      <c r="AQ40" s="11">
        <f t="shared" si="27"/>
        <v>0</v>
      </c>
      <c r="AR40" s="11">
        <f t="shared" si="28"/>
        <v>37</v>
      </c>
      <c r="AS40" s="12"/>
      <c r="AT40" s="11"/>
    </row>
    <row r="41" spans="1:46" x14ac:dyDescent="0.2">
      <c r="A41" s="12" t="str">
        <f>'N207 50km'!A40</f>
        <v>Z83_C</v>
      </c>
      <c r="B41" s="12" t="str">
        <f>'N207 50km'!B40</f>
        <v>Zuidkade 83</v>
      </c>
      <c r="C41" s="11">
        <f>'N207 50km'!C40</f>
        <v>7.5</v>
      </c>
      <c r="D41" s="11">
        <f>'N207'!D40</f>
        <v>57.8</v>
      </c>
      <c r="E41" s="31">
        <f>IF('N207 50km'!D40="--",6,'N207 50km'!D40)</f>
        <v>57.4</v>
      </c>
      <c r="F41" s="31">
        <f t="shared" si="1"/>
        <v>57</v>
      </c>
      <c r="G41" s="33">
        <f t="shared" si="2"/>
        <v>52</v>
      </c>
      <c r="H41" s="31">
        <f>IF('N207 80km'!D40="--",6,'N207 80km'!D40)</f>
        <v>47.6</v>
      </c>
      <c r="I41" s="31">
        <f t="shared" si="3"/>
        <v>48</v>
      </c>
      <c r="J41" s="33" cm="1">
        <f t="array" ref="J41">_xlfn.IFS(I41=56,53,I41=57,53,OR(I41&gt;57,I41&lt;56),I41-2)</f>
        <v>46</v>
      </c>
      <c r="K41" s="33">
        <f t="shared" si="0"/>
        <v>52.973227937086961</v>
      </c>
      <c r="L41" s="11">
        <f t="shared" si="4"/>
        <v>53</v>
      </c>
      <c r="M41" s="11">
        <f>IF('Brugweg 30km'!D40="--",6,'Brugweg 30km'!D40)</f>
        <v>17.8</v>
      </c>
      <c r="N41" s="11">
        <f t="shared" si="5"/>
        <v>18</v>
      </c>
      <c r="O41" s="11">
        <f t="shared" si="6"/>
        <v>13</v>
      </c>
      <c r="P41" s="11">
        <f>IF('Hefbrug (50 km uur)'!D40="--",6,'Hefbrug (50 km uur)'!D40)</f>
        <v>25.4</v>
      </c>
      <c r="Q41" s="11">
        <f t="shared" si="7"/>
        <v>25</v>
      </c>
      <c r="R41" s="11">
        <f t="shared" si="8"/>
        <v>20</v>
      </c>
      <c r="S41" s="11">
        <f>'Kerkweg oost 50 km'!D40</f>
        <v>20.5</v>
      </c>
      <c r="T41" s="11">
        <f t="shared" si="9"/>
        <v>20</v>
      </c>
      <c r="U41" s="11">
        <f t="shared" si="10"/>
        <v>15</v>
      </c>
      <c r="V41" s="11">
        <f>'N454 Kanaaldijk 50 km'!D40</f>
        <v>25.2</v>
      </c>
      <c r="W41" s="11">
        <f t="shared" si="11"/>
        <v>25</v>
      </c>
      <c r="X41" s="11">
        <f t="shared" si="12"/>
        <v>20</v>
      </c>
      <c r="Y41" s="11">
        <f>'N454 Kanaaldijk 80 km'!D40</f>
        <v>25.1</v>
      </c>
      <c r="Z41" s="11">
        <f t="shared" si="13"/>
        <v>25</v>
      </c>
      <c r="AA41" s="11">
        <f t="shared" si="14"/>
        <v>0</v>
      </c>
      <c r="AB41" s="11">
        <f t="shared" si="15"/>
        <v>0</v>
      </c>
      <c r="AC41" s="11">
        <f t="shared" si="16"/>
        <v>23</v>
      </c>
      <c r="AD41" s="11">
        <f>'N451 80 km'!D40</f>
        <v>25.8</v>
      </c>
      <c r="AE41" s="11">
        <f t="shared" si="17"/>
        <v>26</v>
      </c>
      <c r="AF41" s="11">
        <f t="shared" si="18"/>
        <v>0</v>
      </c>
      <c r="AG41" s="11">
        <f t="shared" si="19"/>
        <v>0</v>
      </c>
      <c r="AH41" s="11">
        <f t="shared" si="20"/>
        <v>24</v>
      </c>
      <c r="AI41" s="11">
        <f>IF('A12'!D40="--",6,'A12'!D40)</f>
        <v>44.5</v>
      </c>
      <c r="AJ41" s="11">
        <f t="shared" si="21"/>
        <v>44</v>
      </c>
      <c r="AK41" s="11">
        <f t="shared" si="22"/>
        <v>0</v>
      </c>
      <c r="AL41" s="11">
        <f t="shared" si="23"/>
        <v>0</v>
      </c>
      <c r="AM41" s="11">
        <f t="shared" si="24"/>
        <v>42</v>
      </c>
      <c r="AN41" s="11">
        <f>'A20'!D40</f>
        <v>39.6</v>
      </c>
      <c r="AO41" s="11">
        <f t="shared" si="25"/>
        <v>40</v>
      </c>
      <c r="AP41" s="11">
        <f t="shared" si="26"/>
        <v>0</v>
      </c>
      <c r="AQ41" s="11">
        <f t="shared" si="27"/>
        <v>0</v>
      </c>
      <c r="AR41" s="11">
        <f t="shared" si="28"/>
        <v>38</v>
      </c>
      <c r="AS41" s="12"/>
      <c r="AT41" s="11"/>
    </row>
    <row r="42" spans="1:46" x14ac:dyDescent="0.2">
      <c r="A42" s="12" t="str">
        <f>'N207 50km'!A41</f>
        <v>Z83_B</v>
      </c>
      <c r="B42" s="12" t="str">
        <f>'N207 50km'!B41</f>
        <v>Zuidkade 83</v>
      </c>
      <c r="C42" s="11">
        <f>'N207 50km'!C41</f>
        <v>4.5</v>
      </c>
      <c r="D42" s="11">
        <f>'N207'!D41</f>
        <v>57.1</v>
      </c>
      <c r="E42" s="31">
        <f>IF('N207 50km'!D41="--",6,'N207 50km'!D41)</f>
        <v>56.6</v>
      </c>
      <c r="F42" s="31">
        <f t="shared" si="1"/>
        <v>57</v>
      </c>
      <c r="G42" s="33">
        <f t="shared" si="2"/>
        <v>52</v>
      </c>
      <c r="H42" s="31">
        <f>IF('N207 80km'!D41="--",6,'N207 80km'!D41)</f>
        <v>47.4</v>
      </c>
      <c r="I42" s="31">
        <f t="shared" si="3"/>
        <v>47</v>
      </c>
      <c r="J42" s="33" cm="1">
        <f t="array" ref="J42">_xlfn.IFS(I42=56,53,I42=57,53,OR(I42&gt;57,I42&lt;56),I42-2)</f>
        <v>45</v>
      </c>
      <c r="K42" s="33">
        <f t="shared" si="0"/>
        <v>52.790097496525668</v>
      </c>
      <c r="L42" s="11">
        <f t="shared" si="4"/>
        <v>53</v>
      </c>
      <c r="M42" s="11">
        <f>IF('Brugweg 30km'!D41="--",6,'Brugweg 30km'!D41)</f>
        <v>18.8</v>
      </c>
      <c r="N42" s="11">
        <f t="shared" si="5"/>
        <v>19</v>
      </c>
      <c r="O42" s="11">
        <f t="shared" si="6"/>
        <v>14</v>
      </c>
      <c r="P42" s="11">
        <f>IF('Hefbrug (50 km uur)'!D41="--",6,'Hefbrug (50 km uur)'!D41)</f>
        <v>16.5</v>
      </c>
      <c r="Q42" s="11">
        <f t="shared" si="7"/>
        <v>16</v>
      </c>
      <c r="R42" s="11">
        <f t="shared" si="8"/>
        <v>11</v>
      </c>
      <c r="S42" s="11">
        <f>'Kerkweg oost 50 km'!D41</f>
        <v>20.2</v>
      </c>
      <c r="T42" s="11">
        <f t="shared" si="9"/>
        <v>20</v>
      </c>
      <c r="U42" s="11">
        <f t="shared" si="10"/>
        <v>15</v>
      </c>
      <c r="V42" s="11">
        <f>'N454 Kanaaldijk 50 km'!D41</f>
        <v>25</v>
      </c>
      <c r="W42" s="11">
        <f t="shared" si="11"/>
        <v>25</v>
      </c>
      <c r="X42" s="11">
        <f t="shared" si="12"/>
        <v>20</v>
      </c>
      <c r="Y42" s="11">
        <f>'N454 Kanaaldijk 80 km'!D41</f>
        <v>24.6</v>
      </c>
      <c r="Z42" s="11">
        <f t="shared" si="13"/>
        <v>25</v>
      </c>
      <c r="AA42" s="11">
        <f t="shared" si="14"/>
        <v>0</v>
      </c>
      <c r="AB42" s="11">
        <f t="shared" si="15"/>
        <v>0</v>
      </c>
      <c r="AC42" s="11">
        <f t="shared" si="16"/>
        <v>23</v>
      </c>
      <c r="AD42" s="11">
        <f>'N451 80 km'!D41</f>
        <v>25.9</v>
      </c>
      <c r="AE42" s="11">
        <f t="shared" si="17"/>
        <v>26</v>
      </c>
      <c r="AF42" s="11">
        <f t="shared" si="18"/>
        <v>0</v>
      </c>
      <c r="AG42" s="11">
        <f t="shared" si="19"/>
        <v>0</v>
      </c>
      <c r="AH42" s="11">
        <f t="shared" si="20"/>
        <v>24</v>
      </c>
      <c r="AI42" s="11">
        <f>IF('A12'!D41="--",6,'A12'!D41)</f>
        <v>44.3</v>
      </c>
      <c r="AJ42" s="11">
        <f t="shared" si="21"/>
        <v>44</v>
      </c>
      <c r="AK42" s="11">
        <f t="shared" si="22"/>
        <v>0</v>
      </c>
      <c r="AL42" s="11">
        <f t="shared" si="23"/>
        <v>0</v>
      </c>
      <c r="AM42" s="11">
        <f t="shared" si="24"/>
        <v>42</v>
      </c>
      <c r="AN42" s="11">
        <f>'A20'!D41</f>
        <v>39.5</v>
      </c>
      <c r="AO42" s="11">
        <f t="shared" si="25"/>
        <v>40</v>
      </c>
      <c r="AP42" s="11">
        <f t="shared" si="26"/>
        <v>0</v>
      </c>
      <c r="AQ42" s="11">
        <f t="shared" si="27"/>
        <v>0</v>
      </c>
      <c r="AR42" s="11">
        <f t="shared" si="28"/>
        <v>38</v>
      </c>
      <c r="AS42" s="12"/>
      <c r="AT42" s="11"/>
    </row>
    <row r="43" spans="1:46" x14ac:dyDescent="0.2">
      <c r="A43" s="12" t="str">
        <f>'N207 50km'!A42</f>
        <v>Z83_A</v>
      </c>
      <c r="B43" s="12" t="str">
        <f>'N207 50km'!B42</f>
        <v>Zuidkade 83</v>
      </c>
      <c r="C43" s="11">
        <f>'N207 50km'!C42</f>
        <v>1.5</v>
      </c>
      <c r="D43" s="11">
        <f>'N207'!D42</f>
        <v>56</v>
      </c>
      <c r="E43" s="31">
        <f>IF('N207 50km'!D42="--",6,'N207 50km'!D42)</f>
        <v>55.3</v>
      </c>
      <c r="F43" s="31">
        <f t="shared" si="1"/>
        <v>55</v>
      </c>
      <c r="G43" s="33">
        <f t="shared" si="2"/>
        <v>50</v>
      </c>
      <c r="H43" s="31">
        <f>IF('N207 80km'!D42="--",6,'N207 80km'!D42)</f>
        <v>47.7</v>
      </c>
      <c r="I43" s="31">
        <f t="shared" si="3"/>
        <v>48</v>
      </c>
      <c r="J43" s="33" cm="1">
        <f t="array" ref="J43">_xlfn.IFS(I43=56,53,I43=57,53,OR(I43&gt;57,I43&lt;56),I43-2)</f>
        <v>46</v>
      </c>
      <c r="K43" s="33">
        <f t="shared" si="0"/>
        <v>51.455404631092932</v>
      </c>
      <c r="L43" s="11">
        <f t="shared" si="4"/>
        <v>51</v>
      </c>
      <c r="M43" s="11">
        <f>IF('Brugweg 30km'!D42="--",6,'Brugweg 30km'!D42)</f>
        <v>18.399999999999999</v>
      </c>
      <c r="N43" s="11">
        <f t="shared" si="5"/>
        <v>18</v>
      </c>
      <c r="O43" s="11">
        <f t="shared" si="6"/>
        <v>13</v>
      </c>
      <c r="P43" s="11">
        <f>IF('Hefbrug (50 km uur)'!D42="--",6,'Hefbrug (50 km uur)'!D42)</f>
        <v>12.1</v>
      </c>
      <c r="Q43" s="11">
        <f t="shared" si="7"/>
        <v>12</v>
      </c>
      <c r="R43" s="11">
        <f t="shared" si="8"/>
        <v>7</v>
      </c>
      <c r="S43" s="11">
        <f>'Kerkweg oost 50 km'!D42</f>
        <v>17.899999999999999</v>
      </c>
      <c r="T43" s="11">
        <f t="shared" si="9"/>
        <v>18</v>
      </c>
      <c r="U43" s="11">
        <f t="shared" si="10"/>
        <v>13</v>
      </c>
      <c r="V43" s="11">
        <f>'N454 Kanaaldijk 50 km'!D42</f>
        <v>24.6</v>
      </c>
      <c r="W43" s="11">
        <f t="shared" si="11"/>
        <v>25</v>
      </c>
      <c r="X43" s="11">
        <f t="shared" si="12"/>
        <v>20</v>
      </c>
      <c r="Y43" s="11">
        <f>'N454 Kanaaldijk 80 km'!D42</f>
        <v>24.2</v>
      </c>
      <c r="Z43" s="11">
        <f t="shared" si="13"/>
        <v>24</v>
      </c>
      <c r="AA43" s="11">
        <f t="shared" si="14"/>
        <v>0</v>
      </c>
      <c r="AB43" s="11">
        <f t="shared" si="15"/>
        <v>0</v>
      </c>
      <c r="AC43" s="11">
        <f t="shared" si="16"/>
        <v>22</v>
      </c>
      <c r="AD43" s="11">
        <f>'N451 80 km'!D42</f>
        <v>25.3</v>
      </c>
      <c r="AE43" s="11">
        <f t="shared" si="17"/>
        <v>25</v>
      </c>
      <c r="AF43" s="11">
        <f t="shared" si="18"/>
        <v>0</v>
      </c>
      <c r="AG43" s="11">
        <f t="shared" si="19"/>
        <v>0</v>
      </c>
      <c r="AH43" s="11">
        <f t="shared" si="20"/>
        <v>23</v>
      </c>
      <c r="AI43" s="11">
        <f>IF('A12'!D42="--",6,'A12'!D42)</f>
        <v>43.4</v>
      </c>
      <c r="AJ43" s="11">
        <f t="shared" si="21"/>
        <v>43</v>
      </c>
      <c r="AK43" s="11">
        <f t="shared" si="22"/>
        <v>0</v>
      </c>
      <c r="AL43" s="11">
        <f t="shared" si="23"/>
        <v>0</v>
      </c>
      <c r="AM43" s="11">
        <f t="shared" si="24"/>
        <v>41</v>
      </c>
      <c r="AN43" s="11">
        <f>'A20'!D42</f>
        <v>38.799999999999997</v>
      </c>
      <c r="AO43" s="11">
        <f t="shared" si="25"/>
        <v>39</v>
      </c>
      <c r="AP43" s="11">
        <f t="shared" si="26"/>
        <v>0</v>
      </c>
      <c r="AQ43" s="11">
        <f t="shared" si="27"/>
        <v>0</v>
      </c>
      <c r="AR43" s="11">
        <f t="shared" si="28"/>
        <v>37</v>
      </c>
      <c r="AS43" s="12"/>
      <c r="AT43" s="11"/>
    </row>
    <row r="44" spans="1:46" x14ac:dyDescent="0.2">
      <c r="A44" s="12" t="str">
        <f>'N207 50km'!A43</f>
        <v>Z82_B</v>
      </c>
      <c r="B44" s="12" t="str">
        <f>'N207 50km'!B43</f>
        <v>Zuidkade 82</v>
      </c>
      <c r="C44" s="11">
        <f>'N207 50km'!C43</f>
        <v>4.5</v>
      </c>
      <c r="D44" s="11">
        <f>'N207'!D43</f>
        <v>57.1</v>
      </c>
      <c r="E44" s="31">
        <f>IF('N207 50km'!D43="--",6,'N207 50km'!D43)</f>
        <v>56.7</v>
      </c>
      <c r="F44" s="31">
        <f t="shared" si="1"/>
        <v>57</v>
      </c>
      <c r="G44" s="33">
        <f t="shared" si="2"/>
        <v>52</v>
      </c>
      <c r="H44" s="31">
        <f>IF('N207 80km'!D43="--",6,'N207 80km'!D43)</f>
        <v>47</v>
      </c>
      <c r="I44" s="31">
        <f t="shared" si="3"/>
        <v>47</v>
      </c>
      <c r="J44" s="33" cm="1">
        <f t="array" ref="J44">_xlfn.IFS(I44=56,53,I44=57,53,OR(I44&gt;57,I44&lt;56),I44-2)</f>
        <v>45</v>
      </c>
      <c r="K44" s="33">
        <f t="shared" si="0"/>
        <v>52.790097496525668</v>
      </c>
      <c r="L44" s="11">
        <f t="shared" si="4"/>
        <v>53</v>
      </c>
      <c r="M44" s="11">
        <f>IF('Brugweg 30km'!D43="--",6,'Brugweg 30km'!D43)</f>
        <v>18.7</v>
      </c>
      <c r="N44" s="11">
        <f t="shared" si="5"/>
        <v>19</v>
      </c>
      <c r="O44" s="11">
        <f t="shared" si="6"/>
        <v>14</v>
      </c>
      <c r="P44" s="11">
        <f>IF('Hefbrug (50 km uur)'!D43="--",6,'Hefbrug (50 km uur)'!D43)</f>
        <v>11.6</v>
      </c>
      <c r="Q44" s="11">
        <f t="shared" si="7"/>
        <v>12</v>
      </c>
      <c r="R44" s="11">
        <f t="shared" si="8"/>
        <v>7</v>
      </c>
      <c r="S44" s="11">
        <f>'Kerkweg oost 50 km'!D43</f>
        <v>12.6</v>
      </c>
      <c r="T44" s="11">
        <f t="shared" si="9"/>
        <v>13</v>
      </c>
      <c r="U44" s="11">
        <f t="shared" si="10"/>
        <v>8</v>
      </c>
      <c r="V44" s="11">
        <f>'N454 Kanaaldijk 50 km'!D43</f>
        <v>24.2</v>
      </c>
      <c r="W44" s="11">
        <f t="shared" si="11"/>
        <v>24</v>
      </c>
      <c r="X44" s="11">
        <f t="shared" si="12"/>
        <v>19</v>
      </c>
      <c r="Y44" s="11">
        <f>'N454 Kanaaldijk 80 km'!D43</f>
        <v>24.8</v>
      </c>
      <c r="Z44" s="11">
        <f t="shared" si="13"/>
        <v>25</v>
      </c>
      <c r="AA44" s="11">
        <f t="shared" si="14"/>
        <v>0</v>
      </c>
      <c r="AB44" s="11">
        <f t="shared" si="15"/>
        <v>0</v>
      </c>
      <c r="AC44" s="11">
        <f t="shared" si="16"/>
        <v>23</v>
      </c>
      <c r="AD44" s="11">
        <f>'N451 80 km'!D43</f>
        <v>25.8</v>
      </c>
      <c r="AE44" s="11">
        <f t="shared" si="17"/>
        <v>26</v>
      </c>
      <c r="AF44" s="11">
        <f t="shared" si="18"/>
        <v>0</v>
      </c>
      <c r="AG44" s="11">
        <f t="shared" si="19"/>
        <v>0</v>
      </c>
      <c r="AH44" s="11">
        <f t="shared" si="20"/>
        <v>24</v>
      </c>
      <c r="AI44" s="11">
        <f>IF('A12'!D43="--",6,'A12'!D43)</f>
        <v>44.3</v>
      </c>
      <c r="AJ44" s="11">
        <f t="shared" si="21"/>
        <v>44</v>
      </c>
      <c r="AK44" s="11">
        <f t="shared" si="22"/>
        <v>0</v>
      </c>
      <c r="AL44" s="11">
        <f t="shared" si="23"/>
        <v>0</v>
      </c>
      <c r="AM44" s="11">
        <f t="shared" si="24"/>
        <v>42</v>
      </c>
      <c r="AN44" s="11">
        <f>'A20'!D43</f>
        <v>39.6</v>
      </c>
      <c r="AO44" s="11">
        <f t="shared" si="25"/>
        <v>40</v>
      </c>
      <c r="AP44" s="11">
        <f t="shared" si="26"/>
        <v>0</v>
      </c>
      <c r="AQ44" s="11">
        <f t="shared" si="27"/>
        <v>0</v>
      </c>
      <c r="AR44" s="11">
        <f t="shared" si="28"/>
        <v>38</v>
      </c>
      <c r="AS44" s="12"/>
      <c r="AT44" s="11"/>
    </row>
    <row r="45" spans="1:46" x14ac:dyDescent="0.2">
      <c r="A45" s="12" t="str">
        <f>'N207 50km'!A44</f>
        <v>Z82_A</v>
      </c>
      <c r="B45" s="12" t="str">
        <f>'N207 50km'!B44</f>
        <v>Zuidkade 82</v>
      </c>
      <c r="C45" s="11">
        <f>'N207 50km'!C44</f>
        <v>1.5</v>
      </c>
      <c r="D45" s="11">
        <f>'N207'!D44</f>
        <v>56</v>
      </c>
      <c r="E45" s="31">
        <f>IF('N207 50km'!D44="--",6,'N207 50km'!D44)</f>
        <v>55.3</v>
      </c>
      <c r="F45" s="31">
        <f t="shared" si="1"/>
        <v>55</v>
      </c>
      <c r="G45" s="33">
        <f t="shared" si="2"/>
        <v>50</v>
      </c>
      <c r="H45" s="31">
        <f>IF('N207 80km'!D44="--",6,'N207 80km'!D44)</f>
        <v>47.4</v>
      </c>
      <c r="I45" s="31">
        <f t="shared" si="3"/>
        <v>47</v>
      </c>
      <c r="J45" s="33" cm="1">
        <f t="array" ref="J45">_xlfn.IFS(I45=56,53,I45=57,53,OR(I45&gt;57,I45&lt;56),I45-2)</f>
        <v>45</v>
      </c>
      <c r="K45" s="33">
        <f t="shared" si="0"/>
        <v>51.193310480660948</v>
      </c>
      <c r="L45" s="11">
        <f t="shared" si="4"/>
        <v>51</v>
      </c>
      <c r="M45" s="11">
        <f>IF('Brugweg 30km'!D44="--",6,'Brugweg 30km'!D44)</f>
        <v>18.3</v>
      </c>
      <c r="N45" s="11">
        <f t="shared" si="5"/>
        <v>18</v>
      </c>
      <c r="O45" s="11">
        <f t="shared" si="6"/>
        <v>13</v>
      </c>
      <c r="P45" s="11">
        <f>IF('Hefbrug (50 km uur)'!D44="--",6,'Hefbrug (50 km uur)'!D44)</f>
        <v>8.3000000000000007</v>
      </c>
      <c r="Q45" s="11">
        <f t="shared" si="7"/>
        <v>8</v>
      </c>
      <c r="R45" s="11">
        <f t="shared" si="8"/>
        <v>3</v>
      </c>
      <c r="S45" s="11">
        <f>'Kerkweg oost 50 km'!D44</f>
        <v>10.3</v>
      </c>
      <c r="T45" s="11">
        <f t="shared" si="9"/>
        <v>10</v>
      </c>
      <c r="U45" s="11">
        <f t="shared" si="10"/>
        <v>5</v>
      </c>
      <c r="V45" s="11">
        <f>'N454 Kanaaldijk 50 km'!D44</f>
        <v>24.8</v>
      </c>
      <c r="W45" s="11">
        <f t="shared" si="11"/>
        <v>25</v>
      </c>
      <c r="X45" s="11">
        <f t="shared" si="12"/>
        <v>20</v>
      </c>
      <c r="Y45" s="11">
        <f>'N454 Kanaaldijk 80 km'!D44</f>
        <v>24.4</v>
      </c>
      <c r="Z45" s="11">
        <f t="shared" si="13"/>
        <v>24</v>
      </c>
      <c r="AA45" s="11">
        <f t="shared" si="14"/>
        <v>0</v>
      </c>
      <c r="AB45" s="11">
        <f t="shared" si="15"/>
        <v>0</v>
      </c>
      <c r="AC45" s="11">
        <f t="shared" si="16"/>
        <v>22</v>
      </c>
      <c r="AD45" s="11">
        <f>'N451 80 km'!D44</f>
        <v>25.3</v>
      </c>
      <c r="AE45" s="11">
        <f t="shared" si="17"/>
        <v>25</v>
      </c>
      <c r="AF45" s="11">
        <f t="shared" si="18"/>
        <v>0</v>
      </c>
      <c r="AG45" s="11">
        <f t="shared" si="19"/>
        <v>0</v>
      </c>
      <c r="AH45" s="11">
        <f t="shared" si="20"/>
        <v>23</v>
      </c>
      <c r="AI45" s="11">
        <f>IF('A12'!D44="--",6,'A12'!D44)</f>
        <v>43.5</v>
      </c>
      <c r="AJ45" s="11">
        <f t="shared" si="21"/>
        <v>44</v>
      </c>
      <c r="AK45" s="11">
        <f t="shared" si="22"/>
        <v>0</v>
      </c>
      <c r="AL45" s="11">
        <f t="shared" si="23"/>
        <v>0</v>
      </c>
      <c r="AM45" s="11">
        <f t="shared" si="24"/>
        <v>42</v>
      </c>
      <c r="AN45" s="11">
        <f>'A20'!D44</f>
        <v>39</v>
      </c>
      <c r="AO45" s="11">
        <f t="shared" si="25"/>
        <v>39</v>
      </c>
      <c r="AP45" s="11">
        <f t="shared" si="26"/>
        <v>0</v>
      </c>
      <c r="AQ45" s="11">
        <f t="shared" si="27"/>
        <v>0</v>
      </c>
      <c r="AR45" s="11">
        <f t="shared" si="28"/>
        <v>37</v>
      </c>
      <c r="AS45" s="12"/>
      <c r="AT45" s="11"/>
    </row>
    <row r="46" spans="1:46" x14ac:dyDescent="0.2">
      <c r="A46" s="12" t="str">
        <f>'N207 50km'!A45</f>
        <v>Z80_B</v>
      </c>
      <c r="B46" s="12" t="str">
        <f>'N207 50km'!B45</f>
        <v>Zuidkade 80</v>
      </c>
      <c r="C46" s="11">
        <f>'N207 50km'!C45</f>
        <v>4.5</v>
      </c>
      <c r="D46" s="11">
        <f>'N207'!D45</f>
        <v>57</v>
      </c>
      <c r="E46" s="31">
        <f>IF('N207 50km'!D45="--",6,'N207 50km'!D45)</f>
        <v>56.6</v>
      </c>
      <c r="F46" s="31">
        <f t="shared" si="1"/>
        <v>57</v>
      </c>
      <c r="G46" s="33">
        <f t="shared" si="2"/>
        <v>52</v>
      </c>
      <c r="H46" s="31">
        <f>IF('N207 80km'!D45="--",6,'N207 80km'!D45)</f>
        <v>46.2</v>
      </c>
      <c r="I46" s="31">
        <f t="shared" si="3"/>
        <v>46</v>
      </c>
      <c r="J46" s="33" cm="1">
        <f t="array" ref="J46">_xlfn.IFS(I46=56,53,I46=57,53,OR(I46&gt;57,I46&lt;56),I46-2)</f>
        <v>44</v>
      </c>
      <c r="K46" s="33">
        <f t="shared" si="0"/>
        <v>52.63892034143381</v>
      </c>
      <c r="L46" s="11">
        <f t="shared" si="4"/>
        <v>53</v>
      </c>
      <c r="M46" s="11">
        <f>IF('Brugweg 30km'!D45="--",6,'Brugweg 30km'!D45)</f>
        <v>18.600000000000001</v>
      </c>
      <c r="N46" s="11">
        <f t="shared" si="5"/>
        <v>19</v>
      </c>
      <c r="O46" s="11">
        <f t="shared" si="6"/>
        <v>14</v>
      </c>
      <c r="P46" s="11">
        <f>IF('Hefbrug (50 km uur)'!D45="--",6,'Hefbrug (50 km uur)'!D45)</f>
        <v>10.1</v>
      </c>
      <c r="Q46" s="11">
        <f t="shared" si="7"/>
        <v>10</v>
      </c>
      <c r="R46" s="11">
        <f t="shared" si="8"/>
        <v>5</v>
      </c>
      <c r="S46" s="11">
        <f>'Kerkweg oost 50 km'!D45</f>
        <v>16.3</v>
      </c>
      <c r="T46" s="11">
        <f t="shared" si="9"/>
        <v>16</v>
      </c>
      <c r="U46" s="11">
        <f t="shared" si="10"/>
        <v>11</v>
      </c>
      <c r="V46" s="11">
        <f>'N454 Kanaaldijk 50 km'!D45</f>
        <v>26</v>
      </c>
      <c r="W46" s="11">
        <f t="shared" si="11"/>
        <v>26</v>
      </c>
      <c r="X46" s="11">
        <f t="shared" si="12"/>
        <v>21</v>
      </c>
      <c r="Y46" s="11">
        <f>'N454 Kanaaldijk 80 km'!D45</f>
        <v>24.7</v>
      </c>
      <c r="Z46" s="11">
        <f t="shared" si="13"/>
        <v>25</v>
      </c>
      <c r="AA46" s="11">
        <f t="shared" si="14"/>
        <v>0</v>
      </c>
      <c r="AB46" s="11">
        <f t="shared" si="15"/>
        <v>0</v>
      </c>
      <c r="AC46" s="11">
        <f t="shared" si="16"/>
        <v>23</v>
      </c>
      <c r="AD46" s="11">
        <f>'N451 80 km'!D45</f>
        <v>26.3</v>
      </c>
      <c r="AE46" s="11">
        <f t="shared" si="17"/>
        <v>26</v>
      </c>
      <c r="AF46" s="11">
        <f t="shared" si="18"/>
        <v>0</v>
      </c>
      <c r="AG46" s="11">
        <f t="shared" si="19"/>
        <v>0</v>
      </c>
      <c r="AH46" s="11">
        <f t="shared" si="20"/>
        <v>24</v>
      </c>
      <c r="AI46" s="11">
        <f>IF('A12'!D45="--",6,'A12'!D45)</f>
        <v>44.5</v>
      </c>
      <c r="AJ46" s="11">
        <f t="shared" si="21"/>
        <v>44</v>
      </c>
      <c r="AK46" s="11">
        <f t="shared" si="22"/>
        <v>0</v>
      </c>
      <c r="AL46" s="11">
        <f t="shared" si="23"/>
        <v>0</v>
      </c>
      <c r="AM46" s="11">
        <f t="shared" si="24"/>
        <v>42</v>
      </c>
      <c r="AN46" s="11">
        <f>'A20'!D45</f>
        <v>39.700000000000003</v>
      </c>
      <c r="AO46" s="11">
        <f t="shared" si="25"/>
        <v>40</v>
      </c>
      <c r="AP46" s="11">
        <f t="shared" si="26"/>
        <v>0</v>
      </c>
      <c r="AQ46" s="11">
        <f t="shared" si="27"/>
        <v>0</v>
      </c>
      <c r="AR46" s="11">
        <f t="shared" si="28"/>
        <v>38</v>
      </c>
      <c r="AS46" s="12"/>
      <c r="AT46" s="11"/>
    </row>
    <row r="47" spans="1:46" x14ac:dyDescent="0.2">
      <c r="A47" s="12" t="str">
        <f>'N207 50km'!A46</f>
        <v>Z80_A</v>
      </c>
      <c r="B47" s="12" t="str">
        <f>'N207 50km'!B46</f>
        <v>Zuidkade 80</v>
      </c>
      <c r="C47" s="11">
        <f>'N207 50km'!C46</f>
        <v>1.5</v>
      </c>
      <c r="D47" s="11">
        <f>'N207'!D46</f>
        <v>55.8</v>
      </c>
      <c r="E47" s="31">
        <f>IF('N207 50km'!D46="--",6,'N207 50km'!D46)</f>
        <v>55.3</v>
      </c>
      <c r="F47" s="31">
        <f t="shared" si="1"/>
        <v>55</v>
      </c>
      <c r="G47" s="33">
        <f t="shared" si="2"/>
        <v>50</v>
      </c>
      <c r="H47" s="31">
        <f>IF('N207 80km'!D46="--",6,'N207 80km'!D46)</f>
        <v>46.7</v>
      </c>
      <c r="I47" s="31">
        <f t="shared" si="3"/>
        <v>47</v>
      </c>
      <c r="J47" s="33" cm="1">
        <f t="array" ref="J47">_xlfn.IFS(I47=56,53,I47=57,53,OR(I47&gt;57,I47&lt;56),I47-2)</f>
        <v>45</v>
      </c>
      <c r="K47" s="33">
        <f t="shared" si="0"/>
        <v>51.193310480660948</v>
      </c>
      <c r="L47" s="11">
        <f t="shared" si="4"/>
        <v>51</v>
      </c>
      <c r="M47" s="11">
        <f>IF('Brugweg 30km'!D46="--",6,'Brugweg 30km'!D46)</f>
        <v>18.100000000000001</v>
      </c>
      <c r="N47" s="11">
        <f t="shared" si="5"/>
        <v>18</v>
      </c>
      <c r="O47" s="11">
        <f t="shared" si="6"/>
        <v>13</v>
      </c>
      <c r="P47" s="11">
        <f>IF('Hefbrug (50 km uur)'!D46="--",6,'Hefbrug (50 km uur)'!D46)</f>
        <v>6.4</v>
      </c>
      <c r="Q47" s="11">
        <f t="shared" si="7"/>
        <v>6</v>
      </c>
      <c r="R47" s="11">
        <f t="shared" si="8"/>
        <v>1</v>
      </c>
      <c r="S47" s="11">
        <f>'Kerkweg oost 50 km'!D46</f>
        <v>13.1</v>
      </c>
      <c r="T47" s="11">
        <f t="shared" si="9"/>
        <v>13</v>
      </c>
      <c r="U47" s="11">
        <f t="shared" si="10"/>
        <v>8</v>
      </c>
      <c r="V47" s="11">
        <f>'N454 Kanaaldijk 50 km'!D46</f>
        <v>25.2</v>
      </c>
      <c r="W47" s="11">
        <f t="shared" si="11"/>
        <v>25</v>
      </c>
      <c r="X47" s="11">
        <f t="shared" si="12"/>
        <v>20</v>
      </c>
      <c r="Y47" s="11">
        <f>'N454 Kanaaldijk 80 km'!D46</f>
        <v>24.3</v>
      </c>
      <c r="Z47" s="11">
        <f t="shared" si="13"/>
        <v>24</v>
      </c>
      <c r="AA47" s="11">
        <f t="shared" si="14"/>
        <v>0</v>
      </c>
      <c r="AB47" s="11">
        <f t="shared" si="15"/>
        <v>0</v>
      </c>
      <c r="AC47" s="11">
        <f t="shared" si="16"/>
        <v>22</v>
      </c>
      <c r="AD47" s="11">
        <f>'N451 80 km'!D46</f>
        <v>25.8</v>
      </c>
      <c r="AE47" s="11">
        <f t="shared" si="17"/>
        <v>26</v>
      </c>
      <c r="AF47" s="11">
        <f t="shared" si="18"/>
        <v>0</v>
      </c>
      <c r="AG47" s="11">
        <f t="shared" si="19"/>
        <v>0</v>
      </c>
      <c r="AH47" s="11">
        <f t="shared" si="20"/>
        <v>24</v>
      </c>
      <c r="AI47" s="11">
        <f>IF('A12'!D46="--",6,'A12'!D46)</f>
        <v>43.6</v>
      </c>
      <c r="AJ47" s="11">
        <f t="shared" si="21"/>
        <v>44</v>
      </c>
      <c r="AK47" s="11">
        <f t="shared" si="22"/>
        <v>0</v>
      </c>
      <c r="AL47" s="11">
        <f t="shared" si="23"/>
        <v>0</v>
      </c>
      <c r="AM47" s="11">
        <f t="shared" si="24"/>
        <v>42</v>
      </c>
      <c r="AN47" s="11">
        <f>'A20'!D46</f>
        <v>38.9</v>
      </c>
      <c r="AO47" s="11">
        <f t="shared" si="25"/>
        <v>39</v>
      </c>
      <c r="AP47" s="11">
        <f t="shared" si="26"/>
        <v>0</v>
      </c>
      <c r="AQ47" s="11">
        <f t="shared" si="27"/>
        <v>0</v>
      </c>
      <c r="AR47" s="11">
        <f t="shared" si="28"/>
        <v>37</v>
      </c>
      <c r="AS47" s="12"/>
      <c r="AT47" s="11"/>
    </row>
    <row r="48" spans="1:46" x14ac:dyDescent="0.2">
      <c r="A48" s="12" t="str">
        <f>'N207 50km'!A47</f>
        <v>Z78_B</v>
      </c>
      <c r="B48" s="12" t="str">
        <f>'N207 50km'!B47</f>
        <v>Zuidkade 78</v>
      </c>
      <c r="C48" s="11">
        <f>'N207 50km'!C47</f>
        <v>4.5</v>
      </c>
      <c r="D48" s="11">
        <f>'N207'!D47</f>
        <v>57.1</v>
      </c>
      <c r="E48" s="31">
        <f>IF('N207 50km'!D47="--",6,'N207 50km'!D47)</f>
        <v>56.5</v>
      </c>
      <c r="F48" s="31">
        <f t="shared" si="1"/>
        <v>56</v>
      </c>
      <c r="G48" s="33">
        <f t="shared" si="2"/>
        <v>51</v>
      </c>
      <c r="H48" s="31">
        <f>IF('N207 80km'!D47="--",6,'N207 80km'!D47)</f>
        <v>48.2</v>
      </c>
      <c r="I48" s="31">
        <f t="shared" si="3"/>
        <v>48</v>
      </c>
      <c r="J48" s="33" cm="1">
        <f t="array" ref="J48">_xlfn.IFS(I48=56,53,I48=57,53,OR(I48&gt;57,I48&lt;56),I48-2)</f>
        <v>46</v>
      </c>
      <c r="K48" s="33">
        <f t="shared" si="0"/>
        <v>52.193310480660948</v>
      </c>
      <c r="L48" s="11">
        <f t="shared" si="4"/>
        <v>52</v>
      </c>
      <c r="M48" s="11">
        <f>IF('Brugweg 30km'!D47="--",6,'Brugweg 30km'!D47)</f>
        <v>18.8</v>
      </c>
      <c r="N48" s="11">
        <f t="shared" si="5"/>
        <v>19</v>
      </c>
      <c r="O48" s="11">
        <f t="shared" si="6"/>
        <v>14</v>
      </c>
      <c r="P48" s="11">
        <f>IF('Hefbrug (50 km uur)'!D47="--",6,'Hefbrug (50 km uur)'!D47)</f>
        <v>6.6</v>
      </c>
      <c r="Q48" s="11">
        <f t="shared" si="7"/>
        <v>7</v>
      </c>
      <c r="R48" s="11">
        <f t="shared" si="8"/>
        <v>2</v>
      </c>
      <c r="S48" s="11">
        <f>'Kerkweg oost 50 km'!D47</f>
        <v>16.399999999999999</v>
      </c>
      <c r="T48" s="11">
        <f t="shared" si="9"/>
        <v>16</v>
      </c>
      <c r="U48" s="11">
        <f t="shared" si="10"/>
        <v>11</v>
      </c>
      <c r="V48" s="11">
        <f>'N454 Kanaaldijk 50 km'!D47</f>
        <v>26.2</v>
      </c>
      <c r="W48" s="11">
        <f t="shared" si="11"/>
        <v>26</v>
      </c>
      <c r="X48" s="11">
        <f t="shared" si="12"/>
        <v>21</v>
      </c>
      <c r="Y48" s="11">
        <f>'N454 Kanaaldijk 80 km'!D47</f>
        <v>26.2</v>
      </c>
      <c r="Z48" s="11">
        <f t="shared" si="13"/>
        <v>26</v>
      </c>
      <c r="AA48" s="11">
        <f t="shared" si="14"/>
        <v>0</v>
      </c>
      <c r="AB48" s="11">
        <f t="shared" si="15"/>
        <v>0</v>
      </c>
      <c r="AC48" s="11">
        <f t="shared" si="16"/>
        <v>24</v>
      </c>
      <c r="AD48" s="11">
        <f>'N451 80 km'!D47</f>
        <v>26.3</v>
      </c>
      <c r="AE48" s="11">
        <f t="shared" si="17"/>
        <v>26</v>
      </c>
      <c r="AF48" s="11">
        <f t="shared" si="18"/>
        <v>0</v>
      </c>
      <c r="AG48" s="11">
        <f t="shared" si="19"/>
        <v>0</v>
      </c>
      <c r="AH48" s="11">
        <f t="shared" si="20"/>
        <v>24</v>
      </c>
      <c r="AI48" s="11">
        <f>IF('A12'!D47="--",6,'A12'!D47)</f>
        <v>45.3</v>
      </c>
      <c r="AJ48" s="11">
        <f t="shared" si="21"/>
        <v>45</v>
      </c>
      <c r="AK48" s="11">
        <f t="shared" si="22"/>
        <v>0</v>
      </c>
      <c r="AL48" s="11">
        <f t="shared" si="23"/>
        <v>0</v>
      </c>
      <c r="AM48" s="11">
        <f t="shared" si="24"/>
        <v>43</v>
      </c>
      <c r="AN48" s="11">
        <f>'A20'!D47</f>
        <v>40.9</v>
      </c>
      <c r="AO48" s="11">
        <f t="shared" si="25"/>
        <v>41</v>
      </c>
      <c r="AP48" s="11">
        <f t="shared" si="26"/>
        <v>0</v>
      </c>
      <c r="AQ48" s="11">
        <f t="shared" si="27"/>
        <v>0</v>
      </c>
      <c r="AR48" s="11">
        <f t="shared" si="28"/>
        <v>39</v>
      </c>
      <c r="AS48" s="12"/>
      <c r="AT48" s="11"/>
    </row>
    <row r="49" spans="1:46" x14ac:dyDescent="0.2">
      <c r="A49" s="12" t="str">
        <f>'N207 50km'!A48</f>
        <v>Z78_A</v>
      </c>
      <c r="B49" s="12" t="str">
        <f>'N207 50km'!B48</f>
        <v>Zuidkade 78</v>
      </c>
      <c r="C49" s="11">
        <f>'N207 50km'!C48</f>
        <v>1.5</v>
      </c>
      <c r="D49" s="11">
        <f>'N207'!D48</f>
        <v>55.9</v>
      </c>
      <c r="E49" s="31">
        <f>IF('N207 50km'!D48="--",6,'N207 50km'!D48)</f>
        <v>55</v>
      </c>
      <c r="F49" s="31">
        <f t="shared" si="1"/>
        <v>55</v>
      </c>
      <c r="G49" s="33">
        <f t="shared" si="2"/>
        <v>50</v>
      </c>
      <c r="H49" s="31">
        <f>IF('N207 80km'!D48="--",6,'N207 80km'!D48)</f>
        <v>48.6</v>
      </c>
      <c r="I49" s="31">
        <f t="shared" si="3"/>
        <v>49</v>
      </c>
      <c r="J49" s="33" cm="1">
        <f t="array" ref="J49">_xlfn.IFS(I49=56,53,I49=57,53,OR(I49&gt;57,I49&lt;56),I49-2)</f>
        <v>47</v>
      </c>
      <c r="K49" s="33">
        <f t="shared" si="0"/>
        <v>51.764348624364857</v>
      </c>
      <c r="L49" s="11">
        <f t="shared" si="4"/>
        <v>52</v>
      </c>
      <c r="M49" s="11">
        <f>IF('Brugweg 30km'!D48="--",6,'Brugweg 30km'!D48)</f>
        <v>17.600000000000001</v>
      </c>
      <c r="N49" s="11">
        <f t="shared" si="5"/>
        <v>18</v>
      </c>
      <c r="O49" s="11">
        <f t="shared" si="6"/>
        <v>13</v>
      </c>
      <c r="P49" s="11">
        <f>IF('Hefbrug (50 km uur)'!D48="--",6,'Hefbrug (50 km uur)'!D48)</f>
        <v>5.3</v>
      </c>
      <c r="Q49" s="11">
        <f t="shared" si="7"/>
        <v>5</v>
      </c>
      <c r="R49" s="11">
        <f t="shared" si="8"/>
        <v>0</v>
      </c>
      <c r="S49" s="11">
        <f>'Kerkweg oost 50 km'!D48</f>
        <v>13.2</v>
      </c>
      <c r="T49" s="11">
        <f t="shared" si="9"/>
        <v>13</v>
      </c>
      <c r="U49" s="11">
        <f t="shared" si="10"/>
        <v>8</v>
      </c>
      <c r="V49" s="11">
        <f>'N454 Kanaaldijk 50 km'!D48</f>
        <v>26.1</v>
      </c>
      <c r="W49" s="11">
        <f t="shared" si="11"/>
        <v>26</v>
      </c>
      <c r="X49" s="11">
        <f t="shared" si="12"/>
        <v>21</v>
      </c>
      <c r="Y49" s="11">
        <f>'N454 Kanaaldijk 80 km'!D48</f>
        <v>25.8</v>
      </c>
      <c r="Z49" s="11">
        <f t="shared" si="13"/>
        <v>26</v>
      </c>
      <c r="AA49" s="11">
        <f t="shared" si="14"/>
        <v>0</v>
      </c>
      <c r="AB49" s="11">
        <f t="shared" si="15"/>
        <v>0</v>
      </c>
      <c r="AC49" s="11">
        <f t="shared" si="16"/>
        <v>24</v>
      </c>
      <c r="AD49" s="11">
        <f>'N451 80 km'!D48</f>
        <v>25.8</v>
      </c>
      <c r="AE49" s="11">
        <f t="shared" si="17"/>
        <v>26</v>
      </c>
      <c r="AF49" s="11">
        <f t="shared" si="18"/>
        <v>0</v>
      </c>
      <c r="AG49" s="11">
        <f t="shared" si="19"/>
        <v>0</v>
      </c>
      <c r="AH49" s="11">
        <f t="shared" si="20"/>
        <v>24</v>
      </c>
      <c r="AI49" s="11">
        <f>IF('A12'!D48="--",6,'A12'!D48)</f>
        <v>44.5</v>
      </c>
      <c r="AJ49" s="11">
        <f t="shared" si="21"/>
        <v>44</v>
      </c>
      <c r="AK49" s="11">
        <f t="shared" si="22"/>
        <v>0</v>
      </c>
      <c r="AL49" s="11">
        <f t="shared" si="23"/>
        <v>0</v>
      </c>
      <c r="AM49" s="11">
        <f t="shared" si="24"/>
        <v>42</v>
      </c>
      <c r="AN49" s="11">
        <f>'A20'!D48</f>
        <v>40.200000000000003</v>
      </c>
      <c r="AO49" s="11">
        <f t="shared" si="25"/>
        <v>40</v>
      </c>
      <c r="AP49" s="11">
        <f t="shared" si="26"/>
        <v>0</v>
      </c>
      <c r="AQ49" s="11">
        <f t="shared" si="27"/>
        <v>0</v>
      </c>
      <c r="AR49" s="11">
        <f t="shared" si="28"/>
        <v>38</v>
      </c>
      <c r="AS49" s="12"/>
      <c r="AT49" s="11"/>
    </row>
    <row r="50" spans="1:46" x14ac:dyDescent="0.2">
      <c r="A50" s="12" t="str">
        <f>'N207 50km'!A49</f>
        <v>Z77_B</v>
      </c>
      <c r="B50" s="12" t="str">
        <f>'N207 50km'!B49</f>
        <v>Zuidkade 77</v>
      </c>
      <c r="C50" s="11">
        <f>'N207 50km'!C49</f>
        <v>4.5</v>
      </c>
      <c r="D50" s="11">
        <f>'N207'!D49</f>
        <v>57.1</v>
      </c>
      <c r="E50" s="31">
        <f>IF('N207 50km'!D49="--",6,'N207 50km'!D49)</f>
        <v>56.8</v>
      </c>
      <c r="F50" s="31">
        <f t="shared" si="1"/>
        <v>57</v>
      </c>
      <c r="G50" s="33">
        <f t="shared" si="2"/>
        <v>52</v>
      </c>
      <c r="H50" s="31">
        <f>IF('N207 80km'!D49="--",6,'N207 80km'!D49)</f>
        <v>46</v>
      </c>
      <c r="I50" s="31">
        <f t="shared" si="3"/>
        <v>46</v>
      </c>
      <c r="J50" s="33" cm="1">
        <f t="array" ref="J50">_xlfn.IFS(I50=56,53,I50=57,53,OR(I50&gt;57,I50&lt;56),I50-2)</f>
        <v>44</v>
      </c>
      <c r="K50" s="33">
        <f t="shared" si="0"/>
        <v>52.63892034143381</v>
      </c>
      <c r="L50" s="11">
        <f t="shared" si="4"/>
        <v>53</v>
      </c>
      <c r="M50" s="11">
        <f>IF('Brugweg 30km'!D49="--",6,'Brugweg 30km'!D49)</f>
        <v>19.2</v>
      </c>
      <c r="N50" s="11">
        <f t="shared" si="5"/>
        <v>19</v>
      </c>
      <c r="O50" s="11">
        <f t="shared" si="6"/>
        <v>14</v>
      </c>
      <c r="P50" s="11">
        <f>IF('Hefbrug (50 km uur)'!D49="--",6,'Hefbrug (50 km uur)'!D49)</f>
        <v>6.8</v>
      </c>
      <c r="Q50" s="11">
        <f t="shared" si="7"/>
        <v>7</v>
      </c>
      <c r="R50" s="11">
        <f t="shared" si="8"/>
        <v>2</v>
      </c>
      <c r="S50" s="11">
        <f>'Kerkweg oost 50 km'!D49</f>
        <v>12.9</v>
      </c>
      <c r="T50" s="11">
        <f t="shared" si="9"/>
        <v>13</v>
      </c>
      <c r="U50" s="11">
        <f t="shared" si="10"/>
        <v>8</v>
      </c>
      <c r="V50" s="11">
        <f>'N454 Kanaaldijk 50 km'!D49</f>
        <v>25.5</v>
      </c>
      <c r="W50" s="11">
        <f t="shared" si="11"/>
        <v>26</v>
      </c>
      <c r="X50" s="11">
        <f t="shared" si="12"/>
        <v>21</v>
      </c>
      <c r="Y50" s="11">
        <f>'N454 Kanaaldijk 80 km'!D49</f>
        <v>24.5</v>
      </c>
      <c r="Z50" s="11">
        <f t="shared" si="13"/>
        <v>24</v>
      </c>
      <c r="AA50" s="11">
        <f t="shared" si="14"/>
        <v>0</v>
      </c>
      <c r="AB50" s="11">
        <f t="shared" si="15"/>
        <v>0</v>
      </c>
      <c r="AC50" s="11">
        <f t="shared" si="16"/>
        <v>22</v>
      </c>
      <c r="AD50" s="11">
        <f>'N451 80 km'!D49</f>
        <v>26.1</v>
      </c>
      <c r="AE50" s="11">
        <f t="shared" si="17"/>
        <v>26</v>
      </c>
      <c r="AF50" s="11">
        <f t="shared" si="18"/>
        <v>0</v>
      </c>
      <c r="AG50" s="11">
        <f t="shared" si="19"/>
        <v>0</v>
      </c>
      <c r="AH50" s="11">
        <f t="shared" si="20"/>
        <v>24</v>
      </c>
      <c r="AI50" s="11">
        <f>IF('A12'!D49="--",6,'A12'!D49)</f>
        <v>45.1</v>
      </c>
      <c r="AJ50" s="11">
        <f t="shared" si="21"/>
        <v>45</v>
      </c>
      <c r="AK50" s="11">
        <f t="shared" si="22"/>
        <v>0</v>
      </c>
      <c r="AL50" s="11">
        <f t="shared" si="23"/>
        <v>0</v>
      </c>
      <c r="AM50" s="11">
        <f t="shared" si="24"/>
        <v>43</v>
      </c>
      <c r="AN50" s="11">
        <f>'A20'!D49</f>
        <v>40.299999999999997</v>
      </c>
      <c r="AO50" s="11">
        <f t="shared" si="25"/>
        <v>40</v>
      </c>
      <c r="AP50" s="11">
        <f t="shared" si="26"/>
        <v>0</v>
      </c>
      <c r="AQ50" s="11">
        <f t="shared" si="27"/>
        <v>0</v>
      </c>
      <c r="AR50" s="11">
        <f t="shared" si="28"/>
        <v>38</v>
      </c>
      <c r="AS50" s="12"/>
      <c r="AT50" s="11"/>
    </row>
    <row r="51" spans="1:46" x14ac:dyDescent="0.2">
      <c r="A51" s="12" t="str">
        <f>'N207 50km'!A50</f>
        <v>Z77_A</v>
      </c>
      <c r="B51" s="12" t="str">
        <f>'N207 50km'!B50</f>
        <v>Zuidkade 77</v>
      </c>
      <c r="C51" s="11">
        <f>'N207 50km'!C50</f>
        <v>1.5</v>
      </c>
      <c r="D51" s="11">
        <f>'N207'!D50</f>
        <v>55.8</v>
      </c>
      <c r="E51" s="31">
        <f>IF('N207 50km'!D50="--",6,'N207 50km'!D50)</f>
        <v>55.3</v>
      </c>
      <c r="F51" s="31">
        <f t="shared" si="1"/>
        <v>55</v>
      </c>
      <c r="G51" s="33">
        <f t="shared" si="2"/>
        <v>50</v>
      </c>
      <c r="H51" s="31">
        <f>IF('N207 80km'!D50="--",6,'N207 80km'!D50)</f>
        <v>46.4</v>
      </c>
      <c r="I51" s="31">
        <f t="shared" si="3"/>
        <v>46</v>
      </c>
      <c r="J51" s="33" cm="1">
        <f t="array" ref="J51">_xlfn.IFS(I51=56,53,I51=57,53,OR(I51&gt;57,I51&lt;56),I51-2)</f>
        <v>44</v>
      </c>
      <c r="K51" s="33">
        <f t="shared" si="0"/>
        <v>50.973227937086953</v>
      </c>
      <c r="L51" s="11">
        <f t="shared" si="4"/>
        <v>51</v>
      </c>
      <c r="M51" s="11">
        <f>IF('Brugweg 30km'!D50="--",6,'Brugweg 30km'!D50)</f>
        <v>18.100000000000001</v>
      </c>
      <c r="N51" s="11">
        <f t="shared" si="5"/>
        <v>18</v>
      </c>
      <c r="O51" s="11">
        <f t="shared" si="6"/>
        <v>13</v>
      </c>
      <c r="P51" s="11">
        <f>IF('Hefbrug (50 km uur)'!D50="--",6,'Hefbrug (50 km uur)'!D50)</f>
        <v>7.5</v>
      </c>
      <c r="Q51" s="11">
        <f t="shared" si="7"/>
        <v>8</v>
      </c>
      <c r="R51" s="11">
        <f t="shared" si="8"/>
        <v>3</v>
      </c>
      <c r="S51" s="11">
        <f>'Kerkweg oost 50 km'!D50</f>
        <v>10.199999999999999</v>
      </c>
      <c r="T51" s="11">
        <f t="shared" si="9"/>
        <v>10</v>
      </c>
      <c r="U51" s="11">
        <f t="shared" si="10"/>
        <v>5</v>
      </c>
      <c r="V51" s="11">
        <f>'N454 Kanaaldijk 50 km'!D50</f>
        <v>26.1</v>
      </c>
      <c r="W51" s="11">
        <f t="shared" si="11"/>
        <v>26</v>
      </c>
      <c r="X51" s="11">
        <f t="shared" si="12"/>
        <v>21</v>
      </c>
      <c r="Y51" s="11">
        <f>'N454 Kanaaldijk 80 km'!D50</f>
        <v>24.1</v>
      </c>
      <c r="Z51" s="11">
        <f t="shared" si="13"/>
        <v>24</v>
      </c>
      <c r="AA51" s="11">
        <f t="shared" si="14"/>
        <v>0</v>
      </c>
      <c r="AB51" s="11">
        <f t="shared" si="15"/>
        <v>0</v>
      </c>
      <c r="AC51" s="11">
        <f t="shared" si="16"/>
        <v>22</v>
      </c>
      <c r="AD51" s="11">
        <f>'N451 80 km'!D50</f>
        <v>25.5</v>
      </c>
      <c r="AE51" s="11">
        <f t="shared" si="17"/>
        <v>26</v>
      </c>
      <c r="AF51" s="11">
        <f t="shared" si="18"/>
        <v>0</v>
      </c>
      <c r="AG51" s="11">
        <f t="shared" si="19"/>
        <v>0</v>
      </c>
      <c r="AH51" s="11">
        <f t="shared" si="20"/>
        <v>24</v>
      </c>
      <c r="AI51" s="11">
        <f>IF('A12'!D50="--",6,'A12'!D50)</f>
        <v>44.4</v>
      </c>
      <c r="AJ51" s="11">
        <f t="shared" si="21"/>
        <v>44</v>
      </c>
      <c r="AK51" s="11">
        <f t="shared" si="22"/>
        <v>0</v>
      </c>
      <c r="AL51" s="11">
        <f t="shared" si="23"/>
        <v>0</v>
      </c>
      <c r="AM51" s="11">
        <f t="shared" si="24"/>
        <v>42</v>
      </c>
      <c r="AN51" s="11">
        <f>'A20'!D50</f>
        <v>39.6</v>
      </c>
      <c r="AO51" s="11">
        <f t="shared" si="25"/>
        <v>40</v>
      </c>
      <c r="AP51" s="11">
        <f t="shared" si="26"/>
        <v>0</v>
      </c>
      <c r="AQ51" s="11">
        <f t="shared" si="27"/>
        <v>0</v>
      </c>
      <c r="AR51" s="11">
        <f t="shared" si="28"/>
        <v>38</v>
      </c>
      <c r="AS51" s="12"/>
      <c r="AT51" s="11"/>
    </row>
    <row r="52" spans="1:46" x14ac:dyDescent="0.2">
      <c r="A52" s="12" t="str">
        <f>'N207 50km'!A51</f>
        <v>Z76_B</v>
      </c>
      <c r="B52" s="12" t="str">
        <f>'N207 50km'!B51</f>
        <v>Zuidkade 76</v>
      </c>
      <c r="C52" s="11">
        <f>'N207 50km'!C51</f>
        <v>4.5</v>
      </c>
      <c r="D52" s="11">
        <f>'N207'!D51</f>
        <v>57.8</v>
      </c>
      <c r="E52" s="31">
        <f>IF('N207 50km'!D51="--",6,'N207 50km'!D51)</f>
        <v>57.5</v>
      </c>
      <c r="F52" s="31">
        <f t="shared" si="1"/>
        <v>58</v>
      </c>
      <c r="G52" s="33">
        <f t="shared" si="2"/>
        <v>53</v>
      </c>
      <c r="H52" s="31">
        <f>IF('N207 80km'!D51="--",6,'N207 80km'!D51)</f>
        <v>46.1</v>
      </c>
      <c r="I52" s="31">
        <f t="shared" si="3"/>
        <v>46</v>
      </c>
      <c r="J52" s="33" cm="1">
        <f t="array" ref="J52">_xlfn.IFS(I52=56,53,I52=57,53,OR(I52&gt;57,I52&lt;56),I52-2)</f>
        <v>44</v>
      </c>
      <c r="K52" s="33">
        <f t="shared" si="0"/>
        <v>53.514969420252299</v>
      </c>
      <c r="L52" s="11">
        <f t="shared" si="4"/>
        <v>54</v>
      </c>
      <c r="M52" s="11">
        <f>IF('Brugweg 30km'!D51="--",6,'Brugweg 30km'!D51)</f>
        <v>18.8</v>
      </c>
      <c r="N52" s="11">
        <f t="shared" si="5"/>
        <v>19</v>
      </c>
      <c r="O52" s="11">
        <f t="shared" si="6"/>
        <v>14</v>
      </c>
      <c r="P52" s="11">
        <f>IF('Hefbrug (50 km uur)'!D51="--",6,'Hefbrug (50 km uur)'!D51)</f>
        <v>0.9</v>
      </c>
      <c r="Q52" s="11">
        <f t="shared" si="7"/>
        <v>1</v>
      </c>
      <c r="R52" s="11">
        <f t="shared" si="8"/>
        <v>-4</v>
      </c>
      <c r="S52" s="11">
        <f>'Kerkweg oost 50 km'!D51</f>
        <v>10.8</v>
      </c>
      <c r="T52" s="11">
        <f t="shared" si="9"/>
        <v>11</v>
      </c>
      <c r="U52" s="11">
        <f t="shared" si="10"/>
        <v>6</v>
      </c>
      <c r="V52" s="11">
        <f>'N454 Kanaaldijk 50 km'!D51</f>
        <v>23.4</v>
      </c>
      <c r="W52" s="11">
        <f t="shared" si="11"/>
        <v>23</v>
      </c>
      <c r="X52" s="11">
        <f t="shared" si="12"/>
        <v>18</v>
      </c>
      <c r="Y52" s="11">
        <f>'N454 Kanaaldijk 80 km'!D51</f>
        <v>25.3</v>
      </c>
      <c r="Z52" s="11">
        <f t="shared" si="13"/>
        <v>25</v>
      </c>
      <c r="AA52" s="11">
        <f t="shared" si="14"/>
        <v>0</v>
      </c>
      <c r="AB52" s="11">
        <f t="shared" si="15"/>
        <v>0</v>
      </c>
      <c r="AC52" s="11">
        <f t="shared" si="16"/>
        <v>23</v>
      </c>
      <c r="AD52" s="11">
        <f>'N451 80 km'!D51</f>
        <v>25.9</v>
      </c>
      <c r="AE52" s="11">
        <f t="shared" si="17"/>
        <v>26</v>
      </c>
      <c r="AF52" s="11">
        <f t="shared" si="18"/>
        <v>0</v>
      </c>
      <c r="AG52" s="11">
        <f t="shared" si="19"/>
        <v>0</v>
      </c>
      <c r="AH52" s="11">
        <f t="shared" si="20"/>
        <v>24</v>
      </c>
      <c r="AI52" s="11">
        <f>IF('A12'!D51="--",6,'A12'!D51)</f>
        <v>44.1</v>
      </c>
      <c r="AJ52" s="11">
        <f t="shared" si="21"/>
        <v>44</v>
      </c>
      <c r="AK52" s="11">
        <f t="shared" si="22"/>
        <v>0</v>
      </c>
      <c r="AL52" s="11">
        <f t="shared" si="23"/>
        <v>0</v>
      </c>
      <c r="AM52" s="11">
        <f t="shared" si="24"/>
        <v>42</v>
      </c>
      <c r="AN52" s="11">
        <f>'A20'!D51</f>
        <v>39.5</v>
      </c>
      <c r="AO52" s="11">
        <f t="shared" si="25"/>
        <v>40</v>
      </c>
      <c r="AP52" s="11">
        <f t="shared" si="26"/>
        <v>0</v>
      </c>
      <c r="AQ52" s="11">
        <f t="shared" si="27"/>
        <v>0</v>
      </c>
      <c r="AR52" s="11">
        <f t="shared" si="28"/>
        <v>38</v>
      </c>
      <c r="AS52" s="12"/>
      <c r="AT52" s="11"/>
    </row>
    <row r="53" spans="1:46" x14ac:dyDescent="0.2">
      <c r="A53" s="12" t="str">
        <f>'N207 50km'!A52</f>
        <v>Z76_A</v>
      </c>
      <c r="B53" s="12" t="str">
        <f>'N207 50km'!B52</f>
        <v>Zuidkade 76</v>
      </c>
      <c r="C53" s="11">
        <f>'N207 50km'!C52</f>
        <v>1.5</v>
      </c>
      <c r="D53" s="11">
        <f>'N207'!D52</f>
        <v>56.6</v>
      </c>
      <c r="E53" s="31">
        <f>IF('N207 50km'!D52="--",6,'N207 50km'!D52)</f>
        <v>56.1</v>
      </c>
      <c r="F53" s="31">
        <f t="shared" si="1"/>
        <v>56</v>
      </c>
      <c r="G53" s="33">
        <f t="shared" si="2"/>
        <v>51</v>
      </c>
      <c r="H53" s="31">
        <f>IF('N207 80km'!D52="--",6,'N207 80km'!D52)</f>
        <v>46.4</v>
      </c>
      <c r="I53" s="31">
        <f t="shared" si="3"/>
        <v>46</v>
      </c>
      <c r="J53" s="33" cm="1">
        <f t="array" ref="J53">_xlfn.IFS(I53=56,53,I53=57,53,OR(I53&gt;57,I53&lt;56),I53-2)</f>
        <v>44</v>
      </c>
      <c r="K53" s="33">
        <f t="shared" si="0"/>
        <v>51.790097496525675</v>
      </c>
      <c r="L53" s="11">
        <f t="shared" si="4"/>
        <v>52</v>
      </c>
      <c r="M53" s="11">
        <f>IF('Brugweg 30km'!D52="--",6,'Brugweg 30km'!D52)</f>
        <v>17</v>
      </c>
      <c r="N53" s="11">
        <f t="shared" si="5"/>
        <v>17</v>
      </c>
      <c r="O53" s="11">
        <f t="shared" si="6"/>
        <v>12</v>
      </c>
      <c r="P53" s="11">
        <f>IF('Hefbrug (50 km uur)'!D52="--",6,'Hefbrug (50 km uur)'!D52)</f>
        <v>22</v>
      </c>
      <c r="Q53" s="11">
        <f t="shared" si="7"/>
        <v>22</v>
      </c>
      <c r="R53" s="11">
        <f t="shared" si="8"/>
        <v>17</v>
      </c>
      <c r="S53" s="11">
        <f>'Kerkweg oost 50 km'!D52</f>
        <v>9.3000000000000007</v>
      </c>
      <c r="T53" s="11">
        <f t="shared" si="9"/>
        <v>9</v>
      </c>
      <c r="U53" s="11">
        <f t="shared" si="10"/>
        <v>4</v>
      </c>
      <c r="V53" s="11">
        <f>'N454 Kanaaldijk 50 km'!D52</f>
        <v>24.8</v>
      </c>
      <c r="W53" s="11">
        <f t="shared" si="11"/>
        <v>25</v>
      </c>
      <c r="X53" s="11">
        <f t="shared" si="12"/>
        <v>20</v>
      </c>
      <c r="Y53" s="11">
        <f>'N454 Kanaaldijk 80 km'!D52</f>
        <v>24.6</v>
      </c>
      <c r="Z53" s="11">
        <f t="shared" si="13"/>
        <v>25</v>
      </c>
      <c r="AA53" s="11">
        <f t="shared" si="14"/>
        <v>0</v>
      </c>
      <c r="AB53" s="11">
        <f t="shared" si="15"/>
        <v>0</v>
      </c>
      <c r="AC53" s="11">
        <f t="shared" si="16"/>
        <v>23</v>
      </c>
      <c r="AD53" s="11">
        <f>'N451 80 km'!D52</f>
        <v>25.8</v>
      </c>
      <c r="AE53" s="11">
        <f t="shared" si="17"/>
        <v>26</v>
      </c>
      <c r="AF53" s="11">
        <f t="shared" si="18"/>
        <v>0</v>
      </c>
      <c r="AG53" s="11">
        <f t="shared" si="19"/>
        <v>0</v>
      </c>
      <c r="AH53" s="11">
        <f t="shared" si="20"/>
        <v>24</v>
      </c>
      <c r="AI53" s="11">
        <f>IF('A12'!D52="--",6,'A12'!D52)</f>
        <v>43.3</v>
      </c>
      <c r="AJ53" s="11">
        <f t="shared" si="21"/>
        <v>43</v>
      </c>
      <c r="AK53" s="11">
        <f t="shared" si="22"/>
        <v>0</v>
      </c>
      <c r="AL53" s="11">
        <f t="shared" si="23"/>
        <v>0</v>
      </c>
      <c r="AM53" s="11">
        <f t="shared" si="24"/>
        <v>41</v>
      </c>
      <c r="AN53" s="11">
        <f>'A20'!D52</f>
        <v>38.700000000000003</v>
      </c>
      <c r="AO53" s="11">
        <f t="shared" si="25"/>
        <v>39</v>
      </c>
      <c r="AP53" s="11">
        <f t="shared" si="26"/>
        <v>0</v>
      </c>
      <c r="AQ53" s="11">
        <f t="shared" si="27"/>
        <v>0</v>
      </c>
      <c r="AR53" s="11">
        <f t="shared" si="28"/>
        <v>37</v>
      </c>
      <c r="AS53" s="12"/>
      <c r="AT53" s="11"/>
    </row>
    <row r="54" spans="1:46" x14ac:dyDescent="0.2">
      <c r="A54" s="12" t="str">
        <f>'N207 50km'!A53</f>
        <v>Z72_C</v>
      </c>
      <c r="B54" s="12" t="str">
        <f>'N207 50km'!B53</f>
        <v>Zuidkade 72</v>
      </c>
      <c r="C54" s="11">
        <f>'N207 50km'!C53</f>
        <v>7.5</v>
      </c>
      <c r="D54" s="11">
        <f>'N207'!D53</f>
        <v>57.9</v>
      </c>
      <c r="E54" s="31">
        <f>IF('N207 50km'!D53="--",6,'N207 50km'!D53)</f>
        <v>57.7</v>
      </c>
      <c r="F54" s="31">
        <f t="shared" si="1"/>
        <v>58</v>
      </c>
      <c r="G54" s="33">
        <f t="shared" si="2"/>
        <v>53</v>
      </c>
      <c r="H54" s="31">
        <f>IF('N207 80km'!D53="--",6,'N207 80km'!D53)</f>
        <v>44.4</v>
      </c>
      <c r="I54" s="31">
        <f t="shared" si="3"/>
        <v>44</v>
      </c>
      <c r="J54" s="33" cm="1">
        <f t="array" ref="J54">_xlfn.IFS(I54=56,53,I54=57,53,OR(I54&gt;57,I54&lt;56),I54-2)</f>
        <v>42</v>
      </c>
      <c r="K54" s="33">
        <f t="shared" si="0"/>
        <v>53.331956199884289</v>
      </c>
      <c r="L54" s="11">
        <f t="shared" si="4"/>
        <v>53</v>
      </c>
      <c r="M54" s="11">
        <f>IF('Brugweg 30km'!D53="--",6,'Brugweg 30km'!D53)</f>
        <v>20.3</v>
      </c>
      <c r="N54" s="11">
        <f t="shared" si="5"/>
        <v>20</v>
      </c>
      <c r="O54" s="11">
        <f t="shared" si="6"/>
        <v>15</v>
      </c>
      <c r="P54" s="11">
        <f>IF('Hefbrug (50 km uur)'!D53="--",6,'Hefbrug (50 km uur)'!D53)</f>
        <v>24</v>
      </c>
      <c r="Q54" s="11">
        <f t="shared" si="7"/>
        <v>24</v>
      </c>
      <c r="R54" s="11">
        <f t="shared" si="8"/>
        <v>19</v>
      </c>
      <c r="S54" s="11">
        <f>'Kerkweg oost 50 km'!D53</f>
        <v>11.2</v>
      </c>
      <c r="T54" s="11">
        <f t="shared" si="9"/>
        <v>11</v>
      </c>
      <c r="U54" s="11">
        <f t="shared" si="10"/>
        <v>6</v>
      </c>
      <c r="V54" s="11">
        <f>'N454 Kanaaldijk 50 km'!D53</f>
        <v>20.8</v>
      </c>
      <c r="W54" s="11">
        <f t="shared" si="11"/>
        <v>21</v>
      </c>
      <c r="X54" s="11">
        <f t="shared" si="12"/>
        <v>16</v>
      </c>
      <c r="Y54" s="11">
        <f>'N454 Kanaaldijk 80 km'!D53</f>
        <v>22.6</v>
      </c>
      <c r="Z54" s="11">
        <f t="shared" si="13"/>
        <v>23</v>
      </c>
      <c r="AA54" s="11">
        <f t="shared" si="14"/>
        <v>0</v>
      </c>
      <c r="AB54" s="11">
        <f t="shared" si="15"/>
        <v>0</v>
      </c>
      <c r="AC54" s="11">
        <f t="shared" si="16"/>
        <v>21</v>
      </c>
      <c r="AD54" s="11">
        <f>'N451 80 km'!D53</f>
        <v>25.2</v>
      </c>
      <c r="AE54" s="11">
        <f t="shared" si="17"/>
        <v>25</v>
      </c>
      <c r="AF54" s="11">
        <f t="shared" si="18"/>
        <v>0</v>
      </c>
      <c r="AG54" s="11">
        <f t="shared" si="19"/>
        <v>0</v>
      </c>
      <c r="AH54" s="11">
        <f t="shared" si="20"/>
        <v>23</v>
      </c>
      <c r="AI54" s="11">
        <f>IF('A12'!D53="--",6,'A12'!D53)</f>
        <v>42.8</v>
      </c>
      <c r="AJ54" s="11">
        <f t="shared" si="21"/>
        <v>43</v>
      </c>
      <c r="AK54" s="11">
        <f t="shared" si="22"/>
        <v>0</v>
      </c>
      <c r="AL54" s="11">
        <f t="shared" si="23"/>
        <v>0</v>
      </c>
      <c r="AM54" s="11">
        <f t="shared" si="24"/>
        <v>41</v>
      </c>
      <c r="AN54" s="11">
        <f>'A20'!D53</f>
        <v>38.299999999999997</v>
      </c>
      <c r="AO54" s="11">
        <f t="shared" si="25"/>
        <v>38</v>
      </c>
      <c r="AP54" s="11">
        <f t="shared" si="26"/>
        <v>0</v>
      </c>
      <c r="AQ54" s="11">
        <f t="shared" si="27"/>
        <v>0</v>
      </c>
      <c r="AR54" s="11">
        <f t="shared" si="28"/>
        <v>36</v>
      </c>
      <c r="AS54" s="12"/>
      <c r="AT54" s="11"/>
    </row>
    <row r="55" spans="1:46" x14ac:dyDescent="0.2">
      <c r="A55" s="12" t="str">
        <f>'N207 50km'!A54</f>
        <v>Z72_B</v>
      </c>
      <c r="B55" s="12" t="str">
        <f>'N207 50km'!B54</f>
        <v>Zuidkade 72</v>
      </c>
      <c r="C55" s="11">
        <f>'N207 50km'!C54</f>
        <v>4.5</v>
      </c>
      <c r="D55" s="11">
        <f>'N207'!D54</f>
        <v>57.2</v>
      </c>
      <c r="E55" s="31">
        <f>IF('N207 50km'!D54="--",6,'N207 50km'!D54)</f>
        <v>57</v>
      </c>
      <c r="F55" s="31">
        <f t="shared" si="1"/>
        <v>57</v>
      </c>
      <c r="G55" s="33">
        <f t="shared" si="2"/>
        <v>52</v>
      </c>
      <c r="H55" s="31">
        <f>IF('N207 80km'!D54="--",6,'N207 80km'!D54)</f>
        <v>44.8</v>
      </c>
      <c r="I55" s="31">
        <f t="shared" si="3"/>
        <v>45</v>
      </c>
      <c r="J55" s="33" cm="1">
        <f t="array" ref="J55">_xlfn.IFS(I55=56,53,I55=57,53,OR(I55&gt;57,I55&lt;56),I55-2)</f>
        <v>43</v>
      </c>
      <c r="K55" s="33">
        <f t="shared" si="0"/>
        <v>52.514969420252307</v>
      </c>
      <c r="L55" s="11">
        <f t="shared" si="4"/>
        <v>53</v>
      </c>
      <c r="M55" s="11">
        <f>IF('Brugweg 30km'!D54="--",6,'Brugweg 30km'!D54)</f>
        <v>20.399999999999999</v>
      </c>
      <c r="N55" s="11">
        <f t="shared" si="5"/>
        <v>20</v>
      </c>
      <c r="O55" s="11">
        <f t="shared" si="6"/>
        <v>15</v>
      </c>
      <c r="P55" s="11">
        <f>IF('Hefbrug (50 km uur)'!D54="--",6,'Hefbrug (50 km uur)'!D54)</f>
        <v>24.1</v>
      </c>
      <c r="Q55" s="11">
        <f t="shared" si="7"/>
        <v>24</v>
      </c>
      <c r="R55" s="11">
        <f t="shared" si="8"/>
        <v>19</v>
      </c>
      <c r="S55" s="11">
        <f>'Kerkweg oost 50 km'!D54</f>
        <v>7.5</v>
      </c>
      <c r="T55" s="11">
        <f t="shared" si="9"/>
        <v>8</v>
      </c>
      <c r="U55" s="11">
        <f t="shared" si="10"/>
        <v>3</v>
      </c>
      <c r="V55" s="11">
        <f>'N454 Kanaaldijk 50 km'!D54</f>
        <v>20.9</v>
      </c>
      <c r="W55" s="11">
        <f t="shared" si="11"/>
        <v>21</v>
      </c>
      <c r="X55" s="11">
        <f t="shared" si="12"/>
        <v>16</v>
      </c>
      <c r="Y55" s="11">
        <f>'N454 Kanaaldijk 80 km'!D54</f>
        <v>22.4</v>
      </c>
      <c r="Z55" s="11">
        <f t="shared" si="13"/>
        <v>22</v>
      </c>
      <c r="AA55" s="11">
        <f t="shared" si="14"/>
        <v>0</v>
      </c>
      <c r="AB55" s="11">
        <f t="shared" si="15"/>
        <v>0</v>
      </c>
      <c r="AC55" s="11">
        <f t="shared" si="16"/>
        <v>20</v>
      </c>
      <c r="AD55" s="11">
        <f>'N451 80 km'!D54</f>
        <v>25.2</v>
      </c>
      <c r="AE55" s="11">
        <f t="shared" si="17"/>
        <v>25</v>
      </c>
      <c r="AF55" s="11">
        <f t="shared" si="18"/>
        <v>0</v>
      </c>
      <c r="AG55" s="11">
        <f t="shared" si="19"/>
        <v>0</v>
      </c>
      <c r="AH55" s="11">
        <f t="shared" si="20"/>
        <v>23</v>
      </c>
      <c r="AI55" s="11">
        <f>IF('A12'!D54="--",6,'A12'!D54)</f>
        <v>42.9</v>
      </c>
      <c r="AJ55" s="11">
        <f t="shared" si="21"/>
        <v>43</v>
      </c>
      <c r="AK55" s="11">
        <f t="shared" si="22"/>
        <v>0</v>
      </c>
      <c r="AL55" s="11">
        <f t="shared" si="23"/>
        <v>0</v>
      </c>
      <c r="AM55" s="11">
        <f t="shared" si="24"/>
        <v>41</v>
      </c>
      <c r="AN55" s="11">
        <f>'A20'!D54</f>
        <v>38.4</v>
      </c>
      <c r="AO55" s="11">
        <f t="shared" si="25"/>
        <v>38</v>
      </c>
      <c r="AP55" s="11">
        <f t="shared" si="26"/>
        <v>0</v>
      </c>
      <c r="AQ55" s="11">
        <f t="shared" si="27"/>
        <v>0</v>
      </c>
      <c r="AR55" s="11">
        <f t="shared" si="28"/>
        <v>36</v>
      </c>
      <c r="AS55" s="12"/>
      <c r="AT55" s="11"/>
    </row>
    <row r="56" spans="1:46" x14ac:dyDescent="0.2">
      <c r="A56" s="12" t="str">
        <f>'N207 50km'!A55</f>
        <v>Z72_A</v>
      </c>
      <c r="B56" s="12" t="str">
        <f>'N207 50km'!B55</f>
        <v>Zuidkade 72</v>
      </c>
      <c r="C56" s="11">
        <f>'N207 50km'!C55</f>
        <v>1.5</v>
      </c>
      <c r="D56" s="11">
        <f>'N207'!D55</f>
        <v>56</v>
      </c>
      <c r="E56" s="31">
        <f>IF('N207 50km'!D55="--",6,'N207 50km'!D55)</f>
        <v>55.7</v>
      </c>
      <c r="F56" s="31">
        <f t="shared" si="1"/>
        <v>56</v>
      </c>
      <c r="G56" s="33">
        <f t="shared" si="2"/>
        <v>51</v>
      </c>
      <c r="H56" s="31">
        <f>IF('N207 80km'!D55="--",6,'N207 80km'!D55)</f>
        <v>44.4</v>
      </c>
      <c r="I56" s="31">
        <f t="shared" si="3"/>
        <v>44</v>
      </c>
      <c r="J56" s="33" cm="1">
        <f t="array" ref="J56">_xlfn.IFS(I56=56,53,I56=57,53,OR(I56&gt;57,I56&lt;56),I56-2)</f>
        <v>42</v>
      </c>
      <c r="K56" s="33">
        <f t="shared" si="0"/>
        <v>51.514969420252314</v>
      </c>
      <c r="L56" s="11">
        <f t="shared" si="4"/>
        <v>52</v>
      </c>
      <c r="M56" s="11">
        <f>IF('Brugweg 30km'!D55="--",6,'Brugweg 30km'!D55)</f>
        <v>19.5</v>
      </c>
      <c r="N56" s="11">
        <f t="shared" si="5"/>
        <v>20</v>
      </c>
      <c r="O56" s="11">
        <f t="shared" si="6"/>
        <v>15</v>
      </c>
      <c r="P56" s="11">
        <f>IF('Hefbrug (50 km uur)'!D55="--",6,'Hefbrug (50 km uur)'!D55)</f>
        <v>23.7</v>
      </c>
      <c r="Q56" s="11">
        <f t="shared" si="7"/>
        <v>24</v>
      </c>
      <c r="R56" s="11">
        <f t="shared" si="8"/>
        <v>19</v>
      </c>
      <c r="S56" s="11">
        <f>'Kerkweg oost 50 km'!D55</f>
        <v>8.8000000000000007</v>
      </c>
      <c r="T56" s="11">
        <f t="shared" si="9"/>
        <v>9</v>
      </c>
      <c r="U56" s="11">
        <f t="shared" si="10"/>
        <v>4</v>
      </c>
      <c r="V56" s="11">
        <f>'N454 Kanaaldijk 50 km'!D55</f>
        <v>23.7</v>
      </c>
      <c r="W56" s="11">
        <f t="shared" si="11"/>
        <v>24</v>
      </c>
      <c r="X56" s="11">
        <f t="shared" si="12"/>
        <v>19</v>
      </c>
      <c r="Y56" s="11">
        <f>'N454 Kanaaldijk 80 km'!D55</f>
        <v>21.7</v>
      </c>
      <c r="Z56" s="11">
        <f t="shared" si="13"/>
        <v>22</v>
      </c>
      <c r="AA56" s="11">
        <f t="shared" si="14"/>
        <v>0</v>
      </c>
      <c r="AB56" s="11">
        <f t="shared" si="15"/>
        <v>0</v>
      </c>
      <c r="AC56" s="11">
        <f t="shared" si="16"/>
        <v>20</v>
      </c>
      <c r="AD56" s="11">
        <f>'N451 80 km'!D55</f>
        <v>24.3</v>
      </c>
      <c r="AE56" s="11">
        <f t="shared" si="17"/>
        <v>24</v>
      </c>
      <c r="AF56" s="11">
        <f t="shared" si="18"/>
        <v>0</v>
      </c>
      <c r="AG56" s="11">
        <f t="shared" si="19"/>
        <v>0</v>
      </c>
      <c r="AH56" s="11">
        <f t="shared" si="20"/>
        <v>22</v>
      </c>
      <c r="AI56" s="11">
        <f>IF('A12'!D55="--",6,'A12'!D55)</f>
        <v>42</v>
      </c>
      <c r="AJ56" s="11">
        <f t="shared" si="21"/>
        <v>42</v>
      </c>
      <c r="AK56" s="11">
        <f t="shared" si="22"/>
        <v>0</v>
      </c>
      <c r="AL56" s="11">
        <f t="shared" si="23"/>
        <v>0</v>
      </c>
      <c r="AM56" s="11">
        <f t="shared" si="24"/>
        <v>40</v>
      </c>
      <c r="AN56" s="11">
        <f>'A20'!D55</f>
        <v>37.5</v>
      </c>
      <c r="AO56" s="11">
        <f t="shared" si="25"/>
        <v>38</v>
      </c>
      <c r="AP56" s="11">
        <f t="shared" si="26"/>
        <v>0</v>
      </c>
      <c r="AQ56" s="11">
        <f t="shared" si="27"/>
        <v>0</v>
      </c>
      <c r="AR56" s="11">
        <f t="shared" si="28"/>
        <v>36</v>
      </c>
      <c r="AS56" s="12"/>
      <c r="AT56" s="11"/>
    </row>
    <row r="57" spans="1:46" x14ac:dyDescent="0.2">
      <c r="A57" s="12" t="str">
        <f>'N207 50km'!A56</f>
        <v>Z71_C</v>
      </c>
      <c r="B57" s="12" t="str">
        <f>'N207 50km'!B56</f>
        <v>Zuidkade 71</v>
      </c>
      <c r="C57" s="11">
        <f>'N207 50km'!C56</f>
        <v>7.5</v>
      </c>
      <c r="D57" s="11">
        <f>'N207'!D56</f>
        <v>57.9</v>
      </c>
      <c r="E57" s="31">
        <f>IF('N207 50km'!D56="--",6,'N207 50km'!D56)</f>
        <v>57.7</v>
      </c>
      <c r="F57" s="31">
        <f t="shared" si="1"/>
        <v>58</v>
      </c>
      <c r="G57" s="33">
        <f t="shared" si="2"/>
        <v>53</v>
      </c>
      <c r="H57" s="31">
        <f>IF('N207 80km'!D56="--",6,'N207 80km'!D56)</f>
        <v>44.2</v>
      </c>
      <c r="I57" s="31">
        <f t="shared" si="3"/>
        <v>44</v>
      </c>
      <c r="J57" s="33" cm="1">
        <f t="array" ref="J57">_xlfn.IFS(I57=56,53,I57=57,53,OR(I57&gt;57,I57&lt;56),I57-2)</f>
        <v>42</v>
      </c>
      <c r="K57" s="33">
        <f t="shared" si="0"/>
        <v>53.331956199884289</v>
      </c>
      <c r="L57" s="11">
        <f t="shared" si="4"/>
        <v>53</v>
      </c>
      <c r="M57" s="11">
        <f>IF('Brugweg 30km'!D56="--",6,'Brugweg 30km'!D56)</f>
        <v>20.399999999999999</v>
      </c>
      <c r="N57" s="11">
        <f t="shared" si="5"/>
        <v>20</v>
      </c>
      <c r="O57" s="11">
        <f t="shared" si="6"/>
        <v>15</v>
      </c>
      <c r="P57" s="11">
        <f>IF('Hefbrug (50 km uur)'!D56="--",6,'Hefbrug (50 km uur)'!D56)</f>
        <v>24.1</v>
      </c>
      <c r="Q57" s="11">
        <f t="shared" si="7"/>
        <v>24</v>
      </c>
      <c r="R57" s="11">
        <f t="shared" si="8"/>
        <v>19</v>
      </c>
      <c r="S57" s="11">
        <f>'Kerkweg oost 50 km'!D56</f>
        <v>10.199999999999999</v>
      </c>
      <c r="T57" s="11">
        <f t="shared" si="9"/>
        <v>10</v>
      </c>
      <c r="U57" s="11">
        <f t="shared" si="10"/>
        <v>5</v>
      </c>
      <c r="V57" s="11">
        <f>'N454 Kanaaldijk 50 km'!D56</f>
        <v>21.3</v>
      </c>
      <c r="W57" s="11">
        <f t="shared" si="11"/>
        <v>21</v>
      </c>
      <c r="X57" s="11">
        <f t="shared" si="12"/>
        <v>16</v>
      </c>
      <c r="Y57" s="11">
        <f>'N454 Kanaaldijk 80 km'!D56</f>
        <v>22.6</v>
      </c>
      <c r="Z57" s="11">
        <f t="shared" si="13"/>
        <v>23</v>
      </c>
      <c r="AA57" s="11">
        <f t="shared" si="14"/>
        <v>0</v>
      </c>
      <c r="AB57" s="11">
        <f t="shared" si="15"/>
        <v>0</v>
      </c>
      <c r="AC57" s="11">
        <f t="shared" si="16"/>
        <v>21</v>
      </c>
      <c r="AD57" s="11">
        <f>'N451 80 km'!D56</f>
        <v>25.2</v>
      </c>
      <c r="AE57" s="11">
        <f t="shared" si="17"/>
        <v>25</v>
      </c>
      <c r="AF57" s="11">
        <f t="shared" si="18"/>
        <v>0</v>
      </c>
      <c r="AG57" s="11">
        <f t="shared" si="19"/>
        <v>0</v>
      </c>
      <c r="AH57" s="11">
        <f t="shared" si="20"/>
        <v>23</v>
      </c>
      <c r="AI57" s="11">
        <f>IF('A12'!D56="--",6,'A12'!D56)</f>
        <v>43.1</v>
      </c>
      <c r="AJ57" s="11">
        <f t="shared" si="21"/>
        <v>43</v>
      </c>
      <c r="AK57" s="11">
        <f t="shared" si="22"/>
        <v>0</v>
      </c>
      <c r="AL57" s="11">
        <f t="shared" si="23"/>
        <v>0</v>
      </c>
      <c r="AM57" s="11">
        <f t="shared" si="24"/>
        <v>41</v>
      </c>
      <c r="AN57" s="11">
        <f>'A20'!D56</f>
        <v>38.6</v>
      </c>
      <c r="AO57" s="11">
        <f t="shared" si="25"/>
        <v>39</v>
      </c>
      <c r="AP57" s="11">
        <f t="shared" si="26"/>
        <v>0</v>
      </c>
      <c r="AQ57" s="11">
        <f t="shared" si="27"/>
        <v>0</v>
      </c>
      <c r="AR57" s="11">
        <f t="shared" si="28"/>
        <v>37</v>
      </c>
      <c r="AS57" s="12"/>
      <c r="AT57" s="11"/>
    </row>
    <row r="58" spans="1:46" x14ac:dyDescent="0.2">
      <c r="A58" s="12" t="str">
        <f>'N207 50km'!A57</f>
        <v>Z71_B</v>
      </c>
      <c r="B58" s="12" t="str">
        <f>'N207 50km'!B57</f>
        <v>Zuidkade 71</v>
      </c>
      <c r="C58" s="11">
        <f>'N207 50km'!C57</f>
        <v>4.5</v>
      </c>
      <c r="D58" s="11">
        <f>'N207'!D57</f>
        <v>57.2</v>
      </c>
      <c r="E58" s="31">
        <f>IF('N207 50km'!D57="--",6,'N207 50km'!D57)</f>
        <v>57</v>
      </c>
      <c r="F58" s="31">
        <f t="shared" si="1"/>
        <v>57</v>
      </c>
      <c r="G58" s="33">
        <f t="shared" si="2"/>
        <v>52</v>
      </c>
      <c r="H58" s="31">
        <f>IF('N207 80km'!D57="--",6,'N207 80km'!D57)</f>
        <v>44.7</v>
      </c>
      <c r="I58" s="31">
        <f t="shared" si="3"/>
        <v>45</v>
      </c>
      <c r="J58" s="33" cm="1">
        <f t="array" ref="J58">_xlfn.IFS(I58=56,53,I58=57,53,OR(I58&gt;57,I58&lt;56),I58-2)</f>
        <v>43</v>
      </c>
      <c r="K58" s="33">
        <f t="shared" si="0"/>
        <v>52.514969420252307</v>
      </c>
      <c r="L58" s="11">
        <f t="shared" si="4"/>
        <v>53</v>
      </c>
      <c r="M58" s="11">
        <f>IF('Brugweg 30km'!D57="--",6,'Brugweg 30km'!D57)</f>
        <v>20.6</v>
      </c>
      <c r="N58" s="11">
        <f t="shared" si="5"/>
        <v>21</v>
      </c>
      <c r="O58" s="11">
        <f t="shared" si="6"/>
        <v>16</v>
      </c>
      <c r="P58" s="11">
        <f>IF('Hefbrug (50 km uur)'!D57="--",6,'Hefbrug (50 km uur)'!D57)</f>
        <v>24.2</v>
      </c>
      <c r="Q58" s="11">
        <f t="shared" si="7"/>
        <v>24</v>
      </c>
      <c r="R58" s="11">
        <f t="shared" si="8"/>
        <v>19</v>
      </c>
      <c r="S58" s="11">
        <f>'Kerkweg oost 50 km'!D57</f>
        <v>5.3</v>
      </c>
      <c r="T58" s="11">
        <f t="shared" si="9"/>
        <v>5</v>
      </c>
      <c r="U58" s="11">
        <f t="shared" si="10"/>
        <v>0</v>
      </c>
      <c r="V58" s="11">
        <f>'N454 Kanaaldijk 50 km'!D57</f>
        <v>21</v>
      </c>
      <c r="W58" s="11">
        <f t="shared" si="11"/>
        <v>21</v>
      </c>
      <c r="X58" s="11">
        <f t="shared" si="12"/>
        <v>16</v>
      </c>
      <c r="Y58" s="11">
        <f>'N454 Kanaaldijk 80 km'!D57</f>
        <v>22.3</v>
      </c>
      <c r="Z58" s="11">
        <f t="shared" si="13"/>
        <v>22</v>
      </c>
      <c r="AA58" s="11">
        <f t="shared" si="14"/>
        <v>0</v>
      </c>
      <c r="AB58" s="11">
        <f t="shared" si="15"/>
        <v>0</v>
      </c>
      <c r="AC58" s="11">
        <f t="shared" si="16"/>
        <v>20</v>
      </c>
      <c r="AD58" s="11">
        <f>'N451 80 km'!D57</f>
        <v>25.4</v>
      </c>
      <c r="AE58" s="11">
        <f t="shared" si="17"/>
        <v>25</v>
      </c>
      <c r="AF58" s="11">
        <f t="shared" si="18"/>
        <v>0</v>
      </c>
      <c r="AG58" s="11">
        <f t="shared" si="19"/>
        <v>0</v>
      </c>
      <c r="AH58" s="11">
        <f t="shared" si="20"/>
        <v>23</v>
      </c>
      <c r="AI58" s="11">
        <f>IF('A12'!D57="--",6,'A12'!D57)</f>
        <v>43.2</v>
      </c>
      <c r="AJ58" s="11">
        <f t="shared" si="21"/>
        <v>43</v>
      </c>
      <c r="AK58" s="11">
        <f t="shared" si="22"/>
        <v>0</v>
      </c>
      <c r="AL58" s="11">
        <f t="shared" si="23"/>
        <v>0</v>
      </c>
      <c r="AM58" s="11">
        <f t="shared" si="24"/>
        <v>41</v>
      </c>
      <c r="AN58" s="11">
        <f>'A20'!D57</f>
        <v>38.700000000000003</v>
      </c>
      <c r="AO58" s="11">
        <f t="shared" si="25"/>
        <v>39</v>
      </c>
      <c r="AP58" s="11">
        <f t="shared" si="26"/>
        <v>0</v>
      </c>
      <c r="AQ58" s="11">
        <f t="shared" si="27"/>
        <v>0</v>
      </c>
      <c r="AR58" s="11">
        <f t="shared" si="28"/>
        <v>37</v>
      </c>
      <c r="AS58" s="12"/>
      <c r="AT58" s="11"/>
    </row>
    <row r="59" spans="1:46" x14ac:dyDescent="0.2">
      <c r="A59" s="12" t="str">
        <f>'N207 50km'!A58</f>
        <v>Z71_A</v>
      </c>
      <c r="B59" s="12" t="str">
        <f>'N207 50km'!B58</f>
        <v>Zuidkade 71</v>
      </c>
      <c r="C59" s="11">
        <f>'N207 50km'!C58</f>
        <v>1.5</v>
      </c>
      <c r="D59" s="11">
        <f>'N207'!D58</f>
        <v>56</v>
      </c>
      <c r="E59" s="31">
        <f>IF('N207 50km'!D58="--",6,'N207 50km'!D58)</f>
        <v>55.7</v>
      </c>
      <c r="F59" s="31">
        <f t="shared" si="1"/>
        <v>56</v>
      </c>
      <c r="G59" s="33">
        <f t="shared" si="2"/>
        <v>51</v>
      </c>
      <c r="H59" s="31">
        <f>IF('N207 80km'!D58="--",6,'N207 80km'!D58)</f>
        <v>44.2</v>
      </c>
      <c r="I59" s="31">
        <f t="shared" si="3"/>
        <v>44</v>
      </c>
      <c r="J59" s="33" cm="1">
        <f t="array" ref="J59">_xlfn.IFS(I59=56,53,I59=57,53,OR(I59&gt;57,I59&lt;56),I59-2)</f>
        <v>42</v>
      </c>
      <c r="K59" s="33">
        <f t="shared" si="0"/>
        <v>51.514969420252314</v>
      </c>
      <c r="L59" s="11">
        <f t="shared" si="4"/>
        <v>52</v>
      </c>
      <c r="M59" s="11">
        <f>IF('Brugweg 30km'!D58="--",6,'Brugweg 30km'!D58)</f>
        <v>19.399999999999999</v>
      </c>
      <c r="N59" s="11">
        <f t="shared" si="5"/>
        <v>19</v>
      </c>
      <c r="O59" s="11">
        <f t="shared" si="6"/>
        <v>14</v>
      </c>
      <c r="P59" s="11">
        <f>IF('Hefbrug (50 km uur)'!D58="--",6,'Hefbrug (50 km uur)'!D58)</f>
        <v>23.8</v>
      </c>
      <c r="Q59" s="11">
        <f t="shared" si="7"/>
        <v>24</v>
      </c>
      <c r="R59" s="11">
        <f t="shared" si="8"/>
        <v>19</v>
      </c>
      <c r="S59" s="11">
        <f>'Kerkweg oost 50 km'!D58</f>
        <v>6.8</v>
      </c>
      <c r="T59" s="11">
        <f t="shared" si="9"/>
        <v>7</v>
      </c>
      <c r="U59" s="11">
        <f t="shared" si="10"/>
        <v>2</v>
      </c>
      <c r="V59" s="11">
        <f>'N454 Kanaaldijk 50 km'!D58</f>
        <v>23.6</v>
      </c>
      <c r="W59" s="11">
        <f t="shared" si="11"/>
        <v>24</v>
      </c>
      <c r="X59" s="11">
        <f t="shared" si="12"/>
        <v>19</v>
      </c>
      <c r="Y59" s="11">
        <f>'N454 Kanaaldijk 80 km'!D58</f>
        <v>21.6</v>
      </c>
      <c r="Z59" s="11">
        <f t="shared" si="13"/>
        <v>22</v>
      </c>
      <c r="AA59" s="11">
        <f t="shared" si="14"/>
        <v>0</v>
      </c>
      <c r="AB59" s="11">
        <f t="shared" si="15"/>
        <v>0</v>
      </c>
      <c r="AC59" s="11">
        <f t="shared" si="16"/>
        <v>20</v>
      </c>
      <c r="AD59" s="11">
        <f>'N451 80 km'!D58</f>
        <v>24.4</v>
      </c>
      <c r="AE59" s="11">
        <f t="shared" si="17"/>
        <v>24</v>
      </c>
      <c r="AF59" s="11">
        <f t="shared" si="18"/>
        <v>0</v>
      </c>
      <c r="AG59" s="11">
        <f t="shared" si="19"/>
        <v>0</v>
      </c>
      <c r="AH59" s="11">
        <f t="shared" si="20"/>
        <v>22</v>
      </c>
      <c r="AI59" s="11">
        <f>IF('A12'!D58="--",6,'A12'!D58)</f>
        <v>42.1</v>
      </c>
      <c r="AJ59" s="11">
        <f t="shared" si="21"/>
        <v>42</v>
      </c>
      <c r="AK59" s="11">
        <f t="shared" si="22"/>
        <v>0</v>
      </c>
      <c r="AL59" s="11">
        <f t="shared" si="23"/>
        <v>0</v>
      </c>
      <c r="AM59" s="11">
        <f t="shared" si="24"/>
        <v>40</v>
      </c>
      <c r="AN59" s="11">
        <f>'A20'!D58</f>
        <v>37.700000000000003</v>
      </c>
      <c r="AO59" s="11">
        <f t="shared" si="25"/>
        <v>38</v>
      </c>
      <c r="AP59" s="11">
        <f t="shared" si="26"/>
        <v>0</v>
      </c>
      <c r="AQ59" s="11">
        <f t="shared" si="27"/>
        <v>0</v>
      </c>
      <c r="AR59" s="11">
        <f t="shared" si="28"/>
        <v>36</v>
      </c>
      <c r="AS59" s="12"/>
      <c r="AT59" s="11"/>
    </row>
    <row r="60" spans="1:46" x14ac:dyDescent="0.2">
      <c r="A60" s="12" t="str">
        <f>'N207 50km'!A59</f>
        <v>Z67_C</v>
      </c>
      <c r="B60" s="12" t="str">
        <f>'N207 50km'!B59</f>
        <v>Zuidkade 67</v>
      </c>
      <c r="C60" s="11">
        <f>'N207 50km'!C59</f>
        <v>7.5</v>
      </c>
      <c r="D60" s="11">
        <f>'N207'!D59</f>
        <v>58.1</v>
      </c>
      <c r="E60" s="31">
        <f>IF('N207 50km'!D59="--",6,'N207 50km'!D59)</f>
        <v>58</v>
      </c>
      <c r="F60" s="31">
        <f t="shared" si="1"/>
        <v>58</v>
      </c>
      <c r="G60" s="33">
        <f t="shared" si="2"/>
        <v>53</v>
      </c>
      <c r="H60" s="31">
        <f>IF('N207 80km'!D59="--",6,'N207 80km'!D59)</f>
        <v>43.9</v>
      </c>
      <c r="I60" s="31">
        <f t="shared" si="3"/>
        <v>44</v>
      </c>
      <c r="J60" s="33" cm="1">
        <f t="array" ref="J60">_xlfn.IFS(I60=56,53,I60=57,53,OR(I60&gt;57,I60&lt;56),I60-2)</f>
        <v>42</v>
      </c>
      <c r="K60" s="33">
        <f t="shared" si="0"/>
        <v>53.331956199884289</v>
      </c>
      <c r="L60" s="11">
        <f t="shared" si="4"/>
        <v>53</v>
      </c>
      <c r="M60" s="11">
        <f>IF('Brugweg 30km'!D59="--",6,'Brugweg 30km'!D59)</f>
        <v>20.9</v>
      </c>
      <c r="N60" s="11">
        <f t="shared" si="5"/>
        <v>21</v>
      </c>
      <c r="O60" s="11">
        <f t="shared" si="6"/>
        <v>16</v>
      </c>
      <c r="P60" s="11">
        <f>IF('Hefbrug (50 km uur)'!D59="--",6,'Hefbrug (50 km uur)'!D59)</f>
        <v>24.6</v>
      </c>
      <c r="Q60" s="11">
        <f t="shared" si="7"/>
        <v>25</v>
      </c>
      <c r="R60" s="11">
        <f t="shared" si="8"/>
        <v>20</v>
      </c>
      <c r="S60" s="11">
        <f>'Kerkweg oost 50 km'!D59</f>
        <v>14.7</v>
      </c>
      <c r="T60" s="11">
        <f t="shared" si="9"/>
        <v>15</v>
      </c>
      <c r="U60" s="11">
        <f t="shared" si="10"/>
        <v>10</v>
      </c>
      <c r="V60" s="11">
        <f>'N454 Kanaaldijk 50 km'!D59</f>
        <v>20.8</v>
      </c>
      <c r="W60" s="11">
        <f t="shared" si="11"/>
        <v>21</v>
      </c>
      <c r="X60" s="11">
        <f t="shared" si="12"/>
        <v>16</v>
      </c>
      <c r="Y60" s="11">
        <f>'N454 Kanaaldijk 80 km'!D59</f>
        <v>22.8</v>
      </c>
      <c r="Z60" s="11">
        <f t="shared" si="13"/>
        <v>23</v>
      </c>
      <c r="AA60" s="11">
        <f t="shared" si="14"/>
        <v>0</v>
      </c>
      <c r="AB60" s="11">
        <f t="shared" si="15"/>
        <v>0</v>
      </c>
      <c r="AC60" s="11">
        <f t="shared" si="16"/>
        <v>21</v>
      </c>
      <c r="AD60" s="11">
        <f>'N451 80 km'!D59</f>
        <v>25.1</v>
      </c>
      <c r="AE60" s="11">
        <f t="shared" si="17"/>
        <v>25</v>
      </c>
      <c r="AF60" s="11">
        <f t="shared" si="18"/>
        <v>0</v>
      </c>
      <c r="AG60" s="11">
        <f t="shared" si="19"/>
        <v>0</v>
      </c>
      <c r="AH60" s="11">
        <f t="shared" si="20"/>
        <v>23</v>
      </c>
      <c r="AI60" s="11">
        <f>IF('A12'!D59="--",6,'A12'!D59)</f>
        <v>43.1</v>
      </c>
      <c r="AJ60" s="11">
        <f t="shared" si="21"/>
        <v>43</v>
      </c>
      <c r="AK60" s="11">
        <f t="shared" si="22"/>
        <v>0</v>
      </c>
      <c r="AL60" s="11">
        <f t="shared" si="23"/>
        <v>0</v>
      </c>
      <c r="AM60" s="11">
        <f t="shared" si="24"/>
        <v>41</v>
      </c>
      <c r="AN60" s="11">
        <f>'A20'!D59</f>
        <v>38.799999999999997</v>
      </c>
      <c r="AO60" s="11">
        <f t="shared" si="25"/>
        <v>39</v>
      </c>
      <c r="AP60" s="11">
        <f t="shared" si="26"/>
        <v>0</v>
      </c>
      <c r="AQ60" s="11">
        <f t="shared" si="27"/>
        <v>0</v>
      </c>
      <c r="AR60" s="11">
        <f t="shared" si="28"/>
        <v>37</v>
      </c>
      <c r="AS60" s="12"/>
      <c r="AT60" s="11"/>
    </row>
    <row r="61" spans="1:46" x14ac:dyDescent="0.2">
      <c r="A61" s="12" t="str">
        <f>'N207 50km'!A60</f>
        <v>Z67_B</v>
      </c>
      <c r="B61" s="12" t="str">
        <f>'N207 50km'!B60</f>
        <v>Zuidkade 67</v>
      </c>
      <c r="C61" s="11">
        <f>'N207 50km'!C60</f>
        <v>4.5</v>
      </c>
      <c r="D61" s="11">
        <f>'N207'!D60</f>
        <v>57.5</v>
      </c>
      <c r="E61" s="31">
        <f>IF('N207 50km'!D60="--",6,'N207 50km'!D60)</f>
        <v>57.3</v>
      </c>
      <c r="F61" s="31">
        <f t="shared" si="1"/>
        <v>57</v>
      </c>
      <c r="G61" s="33">
        <f t="shared" si="2"/>
        <v>52</v>
      </c>
      <c r="H61" s="31">
        <f>IF('N207 80km'!D60="--",6,'N207 80km'!D60)</f>
        <v>44.3</v>
      </c>
      <c r="I61" s="31">
        <f t="shared" si="3"/>
        <v>44</v>
      </c>
      <c r="J61" s="33" cm="1">
        <f t="array" ref="J61">_xlfn.IFS(I61=56,53,I61=57,53,OR(I61&gt;57,I61&lt;56),I61-2)</f>
        <v>42</v>
      </c>
      <c r="K61" s="33">
        <f t="shared" si="0"/>
        <v>52.413926851582254</v>
      </c>
      <c r="L61" s="11">
        <f t="shared" si="4"/>
        <v>52</v>
      </c>
      <c r="M61" s="11">
        <f>IF('Brugweg 30km'!D60="--",6,'Brugweg 30km'!D60)</f>
        <v>21.2</v>
      </c>
      <c r="N61" s="11">
        <f t="shared" si="5"/>
        <v>21</v>
      </c>
      <c r="O61" s="11">
        <f t="shared" si="6"/>
        <v>16</v>
      </c>
      <c r="P61" s="11">
        <f>IF('Hefbrug (50 km uur)'!D60="--",6,'Hefbrug (50 km uur)'!D60)</f>
        <v>24.8</v>
      </c>
      <c r="Q61" s="11">
        <f t="shared" si="7"/>
        <v>25</v>
      </c>
      <c r="R61" s="11">
        <f t="shared" si="8"/>
        <v>20</v>
      </c>
      <c r="S61" s="11">
        <f>'Kerkweg oost 50 km'!D60</f>
        <v>14.3</v>
      </c>
      <c r="T61" s="11">
        <f t="shared" si="9"/>
        <v>14</v>
      </c>
      <c r="U61" s="11">
        <f t="shared" si="10"/>
        <v>9</v>
      </c>
      <c r="V61" s="11">
        <f>'N454 Kanaaldijk 50 km'!D60</f>
        <v>21.5</v>
      </c>
      <c r="W61" s="11">
        <f t="shared" si="11"/>
        <v>22</v>
      </c>
      <c r="X61" s="11">
        <f t="shared" si="12"/>
        <v>17</v>
      </c>
      <c r="Y61" s="11">
        <f>'N454 Kanaaldijk 80 km'!D60</f>
        <v>22.6</v>
      </c>
      <c r="Z61" s="11">
        <f t="shared" si="13"/>
        <v>23</v>
      </c>
      <c r="AA61" s="11">
        <f t="shared" si="14"/>
        <v>0</v>
      </c>
      <c r="AB61" s="11">
        <f t="shared" si="15"/>
        <v>0</v>
      </c>
      <c r="AC61" s="11">
        <f t="shared" si="16"/>
        <v>21</v>
      </c>
      <c r="AD61" s="11">
        <f>'N451 80 km'!D60</f>
        <v>25.2</v>
      </c>
      <c r="AE61" s="11">
        <f t="shared" si="17"/>
        <v>25</v>
      </c>
      <c r="AF61" s="11">
        <f t="shared" si="18"/>
        <v>0</v>
      </c>
      <c r="AG61" s="11">
        <f t="shared" si="19"/>
        <v>0</v>
      </c>
      <c r="AH61" s="11">
        <f t="shared" si="20"/>
        <v>23</v>
      </c>
      <c r="AI61" s="11">
        <f>IF('A12'!D60="--",6,'A12'!D60)</f>
        <v>43.2</v>
      </c>
      <c r="AJ61" s="11">
        <f t="shared" si="21"/>
        <v>43</v>
      </c>
      <c r="AK61" s="11">
        <f t="shared" si="22"/>
        <v>0</v>
      </c>
      <c r="AL61" s="11">
        <f t="shared" si="23"/>
        <v>0</v>
      </c>
      <c r="AM61" s="11">
        <f t="shared" si="24"/>
        <v>41</v>
      </c>
      <c r="AN61" s="11">
        <f>'A20'!D60</f>
        <v>38.9</v>
      </c>
      <c r="AO61" s="11">
        <f t="shared" si="25"/>
        <v>39</v>
      </c>
      <c r="AP61" s="11">
        <f t="shared" si="26"/>
        <v>0</v>
      </c>
      <c r="AQ61" s="11">
        <f t="shared" si="27"/>
        <v>0</v>
      </c>
      <c r="AR61" s="11">
        <f t="shared" si="28"/>
        <v>37</v>
      </c>
      <c r="AS61" s="12"/>
      <c r="AT61" s="11"/>
    </row>
    <row r="62" spans="1:46" x14ac:dyDescent="0.2">
      <c r="A62" s="12" t="str">
        <f>'N207 50km'!A61</f>
        <v>Z67_A</v>
      </c>
      <c r="B62" s="12" t="str">
        <f>'N207 50km'!B61</f>
        <v>Zuidkade 67</v>
      </c>
      <c r="C62" s="11">
        <f>'N207 50km'!C61</f>
        <v>1.5</v>
      </c>
      <c r="D62" s="11">
        <f>'N207'!D61</f>
        <v>56.2</v>
      </c>
      <c r="E62" s="31">
        <f>IF('N207 50km'!D61="--",6,'N207 50km'!D61)</f>
        <v>56</v>
      </c>
      <c r="F62" s="31">
        <f t="shared" si="1"/>
        <v>56</v>
      </c>
      <c r="G62" s="33">
        <f t="shared" si="2"/>
        <v>51</v>
      </c>
      <c r="H62" s="31">
        <f>IF('N207 80km'!D61="--",6,'N207 80km'!D61)</f>
        <v>44</v>
      </c>
      <c r="I62" s="31">
        <f t="shared" si="3"/>
        <v>44</v>
      </c>
      <c r="J62" s="33" cm="1">
        <f t="array" ref="J62">_xlfn.IFS(I62=56,53,I62=57,53,OR(I62&gt;57,I62&lt;56),I62-2)</f>
        <v>42</v>
      </c>
      <c r="K62" s="33">
        <f t="shared" si="0"/>
        <v>51.514969420252314</v>
      </c>
      <c r="L62" s="11">
        <f t="shared" si="4"/>
        <v>52</v>
      </c>
      <c r="M62" s="11">
        <f>IF('Brugweg 30km'!D61="--",6,'Brugweg 30km'!D61)</f>
        <v>21</v>
      </c>
      <c r="N62" s="11">
        <f t="shared" si="5"/>
        <v>21</v>
      </c>
      <c r="O62" s="11">
        <f t="shared" si="6"/>
        <v>16</v>
      </c>
      <c r="P62" s="11">
        <f>IF('Hefbrug (50 km uur)'!D61="--",6,'Hefbrug (50 km uur)'!D61)</f>
        <v>24.8</v>
      </c>
      <c r="Q62" s="11">
        <f t="shared" si="7"/>
        <v>25</v>
      </c>
      <c r="R62" s="11">
        <f t="shared" si="8"/>
        <v>20</v>
      </c>
      <c r="S62" s="11">
        <f>'Kerkweg oost 50 km'!D61</f>
        <v>15.5</v>
      </c>
      <c r="T62" s="11">
        <f t="shared" si="9"/>
        <v>16</v>
      </c>
      <c r="U62" s="11">
        <f t="shared" si="10"/>
        <v>11</v>
      </c>
      <c r="V62" s="11">
        <f>'N454 Kanaaldijk 50 km'!D61</f>
        <v>21.6</v>
      </c>
      <c r="W62" s="11">
        <f t="shared" si="11"/>
        <v>22</v>
      </c>
      <c r="X62" s="11">
        <f t="shared" si="12"/>
        <v>17</v>
      </c>
      <c r="Y62" s="11">
        <f>'N454 Kanaaldijk 80 km'!D61</f>
        <v>22</v>
      </c>
      <c r="Z62" s="11">
        <f t="shared" si="13"/>
        <v>22</v>
      </c>
      <c r="AA62" s="11">
        <f t="shared" si="14"/>
        <v>0</v>
      </c>
      <c r="AB62" s="11">
        <f t="shared" si="15"/>
        <v>0</v>
      </c>
      <c r="AC62" s="11">
        <f t="shared" si="16"/>
        <v>20</v>
      </c>
      <c r="AD62" s="11">
        <f>'N451 80 km'!D61</f>
        <v>24.1</v>
      </c>
      <c r="AE62" s="11">
        <f t="shared" si="17"/>
        <v>24</v>
      </c>
      <c r="AF62" s="11">
        <f t="shared" si="18"/>
        <v>0</v>
      </c>
      <c r="AG62" s="11">
        <f t="shared" si="19"/>
        <v>0</v>
      </c>
      <c r="AH62" s="11">
        <f t="shared" si="20"/>
        <v>22</v>
      </c>
      <c r="AI62" s="11">
        <f>IF('A12'!D61="--",6,'A12'!D61)</f>
        <v>42.1</v>
      </c>
      <c r="AJ62" s="11">
        <f t="shared" si="21"/>
        <v>42</v>
      </c>
      <c r="AK62" s="11">
        <f t="shared" si="22"/>
        <v>0</v>
      </c>
      <c r="AL62" s="11">
        <f t="shared" si="23"/>
        <v>0</v>
      </c>
      <c r="AM62" s="11">
        <f t="shared" si="24"/>
        <v>40</v>
      </c>
      <c r="AN62" s="11">
        <f>'A20'!D61</f>
        <v>37.9</v>
      </c>
      <c r="AO62" s="11">
        <f t="shared" si="25"/>
        <v>38</v>
      </c>
      <c r="AP62" s="11">
        <f t="shared" si="26"/>
        <v>0</v>
      </c>
      <c r="AQ62" s="11">
        <f t="shared" si="27"/>
        <v>0</v>
      </c>
      <c r="AR62" s="11">
        <f t="shared" si="28"/>
        <v>36</v>
      </c>
      <c r="AS62" s="12"/>
      <c r="AT62" s="11"/>
    </row>
    <row r="63" spans="1:46" x14ac:dyDescent="0.2">
      <c r="A63" s="12" t="str">
        <f>'N207 50km'!A62</f>
        <v>Z64_C</v>
      </c>
      <c r="B63" s="12" t="str">
        <f>'N207 50km'!B62</f>
        <v>Zuidkade 64</v>
      </c>
      <c r="C63" s="11">
        <f>'N207 50km'!C62</f>
        <v>7.5</v>
      </c>
      <c r="D63" s="11">
        <f>'N207'!D62</f>
        <v>57.9</v>
      </c>
      <c r="E63" s="31">
        <f>IF('N207 50km'!D62="--",6,'N207 50km'!D62)</f>
        <v>57.8</v>
      </c>
      <c r="F63" s="31">
        <f t="shared" si="1"/>
        <v>58</v>
      </c>
      <c r="G63" s="33">
        <f t="shared" si="2"/>
        <v>53</v>
      </c>
      <c r="H63" s="31">
        <f>IF('N207 80km'!D62="--",6,'N207 80km'!D62)</f>
        <v>38.6</v>
      </c>
      <c r="I63" s="31">
        <f t="shared" si="3"/>
        <v>39</v>
      </c>
      <c r="J63" s="33" cm="1">
        <f t="array" ref="J63">_xlfn.IFS(I63=56,53,I63=57,53,OR(I63&gt;57,I63&lt;56),I63-2)</f>
        <v>37</v>
      </c>
      <c r="K63" s="33">
        <f t="shared" si="0"/>
        <v>53.107742255119575</v>
      </c>
      <c r="L63" s="11">
        <f t="shared" si="4"/>
        <v>53</v>
      </c>
      <c r="M63" s="11">
        <f>IF('Brugweg 30km'!D62="--",6,'Brugweg 30km'!D62)</f>
        <v>21.8</v>
      </c>
      <c r="N63" s="11">
        <f t="shared" si="5"/>
        <v>22</v>
      </c>
      <c r="O63" s="11">
        <f t="shared" si="6"/>
        <v>17</v>
      </c>
      <c r="P63" s="11">
        <f>IF('Hefbrug (50 km uur)'!D62="--",6,'Hefbrug (50 km uur)'!D62)</f>
        <v>32.200000000000003</v>
      </c>
      <c r="Q63" s="11">
        <f t="shared" si="7"/>
        <v>32</v>
      </c>
      <c r="R63" s="11">
        <f t="shared" si="8"/>
        <v>27</v>
      </c>
      <c r="S63" s="11">
        <f>'Kerkweg oost 50 km'!D62</f>
        <v>17.7</v>
      </c>
      <c r="T63" s="11">
        <f t="shared" si="9"/>
        <v>18</v>
      </c>
      <c r="U63" s="11">
        <f t="shared" si="10"/>
        <v>13</v>
      </c>
      <c r="V63" s="11">
        <f>'N454 Kanaaldijk 50 km'!D62</f>
        <v>18.600000000000001</v>
      </c>
      <c r="W63" s="11">
        <f t="shared" si="11"/>
        <v>19</v>
      </c>
      <c r="X63" s="11">
        <f t="shared" si="12"/>
        <v>14</v>
      </c>
      <c r="Y63" s="11">
        <f>'N454 Kanaaldijk 80 km'!D62</f>
        <v>17.399999999999999</v>
      </c>
      <c r="Z63" s="11">
        <f t="shared" si="13"/>
        <v>17</v>
      </c>
      <c r="AA63" s="11">
        <f t="shared" si="14"/>
        <v>0</v>
      </c>
      <c r="AB63" s="11">
        <f t="shared" si="15"/>
        <v>0</v>
      </c>
      <c r="AC63" s="11">
        <f t="shared" si="16"/>
        <v>15</v>
      </c>
      <c r="AD63" s="11">
        <f>'N451 80 km'!D62</f>
        <v>24.1</v>
      </c>
      <c r="AE63" s="11">
        <f t="shared" si="17"/>
        <v>24</v>
      </c>
      <c r="AF63" s="11">
        <f t="shared" si="18"/>
        <v>0</v>
      </c>
      <c r="AG63" s="11">
        <f t="shared" si="19"/>
        <v>0</v>
      </c>
      <c r="AH63" s="11">
        <f t="shared" si="20"/>
        <v>22</v>
      </c>
      <c r="AI63" s="11">
        <f>IF('A12'!D62="--",6,'A12'!D62)</f>
        <v>41.6</v>
      </c>
      <c r="AJ63" s="11">
        <f t="shared" si="21"/>
        <v>42</v>
      </c>
      <c r="AK63" s="11">
        <f t="shared" si="22"/>
        <v>0</v>
      </c>
      <c r="AL63" s="11">
        <f t="shared" si="23"/>
        <v>0</v>
      </c>
      <c r="AM63" s="11">
        <f t="shared" si="24"/>
        <v>40</v>
      </c>
      <c r="AN63" s="11">
        <f>'A20'!D62</f>
        <v>36.1</v>
      </c>
      <c r="AO63" s="11">
        <f t="shared" si="25"/>
        <v>36</v>
      </c>
      <c r="AP63" s="11">
        <f t="shared" si="26"/>
        <v>0</v>
      </c>
      <c r="AQ63" s="11">
        <f t="shared" si="27"/>
        <v>0</v>
      </c>
      <c r="AR63" s="11">
        <f t="shared" si="28"/>
        <v>34</v>
      </c>
      <c r="AS63" s="12"/>
      <c r="AT63" s="11"/>
    </row>
    <row r="64" spans="1:46" x14ac:dyDescent="0.2">
      <c r="A64" s="12" t="str">
        <f>'N207 50km'!A63</f>
        <v>Z64_B</v>
      </c>
      <c r="B64" s="12" t="str">
        <f>'N207 50km'!B63</f>
        <v>Zuidkade 64</v>
      </c>
      <c r="C64" s="11">
        <f>'N207 50km'!C63</f>
        <v>4.5</v>
      </c>
      <c r="D64" s="11">
        <f>'N207'!D63</f>
        <v>57.1</v>
      </c>
      <c r="E64" s="31">
        <f>IF('N207 50km'!D63="--",6,'N207 50km'!D63)</f>
        <v>57.1</v>
      </c>
      <c r="F64" s="31">
        <f t="shared" si="1"/>
        <v>57</v>
      </c>
      <c r="G64" s="33">
        <f t="shared" si="2"/>
        <v>52</v>
      </c>
      <c r="H64" s="31">
        <f>IF('N207 80km'!D63="--",6,'N207 80km'!D63)</f>
        <v>39.1</v>
      </c>
      <c r="I64" s="31">
        <f t="shared" si="3"/>
        <v>39</v>
      </c>
      <c r="J64" s="33" cm="1">
        <f t="array" ref="J64">_xlfn.IFS(I64=56,53,I64=57,53,OR(I64&gt;57,I64&lt;56),I64-2)</f>
        <v>37</v>
      </c>
      <c r="K64" s="33">
        <f t="shared" si="0"/>
        <v>52.135209221080387</v>
      </c>
      <c r="L64" s="11">
        <f t="shared" si="4"/>
        <v>52</v>
      </c>
      <c r="M64" s="11">
        <f>IF('Brugweg 30km'!D63="--",6,'Brugweg 30km'!D63)</f>
        <v>22.6</v>
      </c>
      <c r="N64" s="11">
        <f t="shared" si="5"/>
        <v>23</v>
      </c>
      <c r="O64" s="11">
        <f t="shared" si="6"/>
        <v>18</v>
      </c>
      <c r="P64" s="11">
        <f>IF('Hefbrug (50 km uur)'!D63="--",6,'Hefbrug (50 km uur)'!D63)</f>
        <v>32.5</v>
      </c>
      <c r="Q64" s="11">
        <f t="shared" si="7"/>
        <v>32</v>
      </c>
      <c r="R64" s="11">
        <f t="shared" si="8"/>
        <v>27</v>
      </c>
      <c r="S64" s="11">
        <f>'Kerkweg oost 50 km'!D63</f>
        <v>18.100000000000001</v>
      </c>
      <c r="T64" s="11">
        <f t="shared" si="9"/>
        <v>18</v>
      </c>
      <c r="U64" s="11">
        <f t="shared" si="10"/>
        <v>13</v>
      </c>
      <c r="V64" s="11">
        <f>'N454 Kanaaldijk 50 km'!D63</f>
        <v>19.8</v>
      </c>
      <c r="W64" s="11">
        <f t="shared" si="11"/>
        <v>20</v>
      </c>
      <c r="X64" s="11">
        <f t="shared" si="12"/>
        <v>15</v>
      </c>
      <c r="Y64" s="11">
        <f>'N454 Kanaaldijk 80 km'!D63</f>
        <v>16.899999999999999</v>
      </c>
      <c r="Z64" s="11">
        <f t="shared" si="13"/>
        <v>17</v>
      </c>
      <c r="AA64" s="11">
        <f t="shared" si="14"/>
        <v>0</v>
      </c>
      <c r="AB64" s="11">
        <f t="shared" si="15"/>
        <v>0</v>
      </c>
      <c r="AC64" s="11">
        <f t="shared" si="16"/>
        <v>15</v>
      </c>
      <c r="AD64" s="11">
        <f>'N451 80 km'!D63</f>
        <v>24.4</v>
      </c>
      <c r="AE64" s="11">
        <f t="shared" si="17"/>
        <v>24</v>
      </c>
      <c r="AF64" s="11">
        <f t="shared" si="18"/>
        <v>0</v>
      </c>
      <c r="AG64" s="11">
        <f t="shared" si="19"/>
        <v>0</v>
      </c>
      <c r="AH64" s="11">
        <f t="shared" si="20"/>
        <v>22</v>
      </c>
      <c r="AI64" s="11">
        <f>IF('A12'!D63="--",6,'A12'!D63)</f>
        <v>42</v>
      </c>
      <c r="AJ64" s="11">
        <f t="shared" si="21"/>
        <v>42</v>
      </c>
      <c r="AK64" s="11">
        <f t="shared" si="22"/>
        <v>0</v>
      </c>
      <c r="AL64" s="11">
        <f t="shared" si="23"/>
        <v>0</v>
      </c>
      <c r="AM64" s="11">
        <f t="shared" si="24"/>
        <v>40</v>
      </c>
      <c r="AN64" s="11">
        <f>'A20'!D63</f>
        <v>36.700000000000003</v>
      </c>
      <c r="AO64" s="11">
        <f t="shared" si="25"/>
        <v>37</v>
      </c>
      <c r="AP64" s="11">
        <f t="shared" si="26"/>
        <v>0</v>
      </c>
      <c r="AQ64" s="11">
        <f t="shared" si="27"/>
        <v>0</v>
      </c>
      <c r="AR64" s="11">
        <f t="shared" si="28"/>
        <v>35</v>
      </c>
      <c r="AS64" s="12"/>
      <c r="AT64" s="11"/>
    </row>
    <row r="65" spans="1:46" x14ac:dyDescent="0.2">
      <c r="A65" s="12" t="str">
        <f>'N207 50km'!A64</f>
        <v>Z64_A</v>
      </c>
      <c r="B65" s="12" t="str">
        <f>'N207 50km'!B64</f>
        <v>Zuidkade 64</v>
      </c>
      <c r="C65" s="11">
        <f>'N207 50km'!C64</f>
        <v>1.5</v>
      </c>
      <c r="D65" s="11">
        <f>'N207'!D64</f>
        <v>55.9</v>
      </c>
      <c r="E65" s="31">
        <f>IF('N207 50km'!D64="--",6,'N207 50km'!D64)</f>
        <v>55.9</v>
      </c>
      <c r="F65" s="31">
        <f t="shared" si="1"/>
        <v>56</v>
      </c>
      <c r="G65" s="33">
        <f t="shared" si="2"/>
        <v>51</v>
      </c>
      <c r="H65" s="31">
        <f>IF('N207 80km'!D64="--",6,'N207 80km'!D64)</f>
        <v>38</v>
      </c>
      <c r="I65" s="31">
        <f t="shared" si="3"/>
        <v>38</v>
      </c>
      <c r="J65" s="33" cm="1">
        <f t="array" ref="J65">_xlfn.IFS(I65=56,53,I65=57,53,OR(I65&gt;57,I65&lt;56),I65-2)</f>
        <v>36</v>
      </c>
      <c r="K65" s="33">
        <f t="shared" si="0"/>
        <v>51.13520922108038</v>
      </c>
      <c r="L65" s="11">
        <f t="shared" si="4"/>
        <v>51</v>
      </c>
      <c r="M65" s="11">
        <f>IF('Brugweg 30km'!D64="--",6,'Brugweg 30km'!D64)</f>
        <v>21.4</v>
      </c>
      <c r="N65" s="11">
        <f t="shared" si="5"/>
        <v>21</v>
      </c>
      <c r="O65" s="11">
        <f t="shared" si="6"/>
        <v>16</v>
      </c>
      <c r="P65" s="11">
        <f>IF('Hefbrug (50 km uur)'!D64="--",6,'Hefbrug (50 km uur)'!D64)</f>
        <v>32.4</v>
      </c>
      <c r="Q65" s="11">
        <f t="shared" si="7"/>
        <v>32</v>
      </c>
      <c r="R65" s="11">
        <f t="shared" si="8"/>
        <v>27</v>
      </c>
      <c r="S65" s="11">
        <f>'Kerkweg oost 50 km'!D64</f>
        <v>16</v>
      </c>
      <c r="T65" s="11">
        <f t="shared" si="9"/>
        <v>16</v>
      </c>
      <c r="U65" s="11">
        <f t="shared" si="10"/>
        <v>11</v>
      </c>
      <c r="V65" s="11">
        <f>'N454 Kanaaldijk 50 km'!D64</f>
        <v>18.5</v>
      </c>
      <c r="W65" s="11">
        <f t="shared" si="11"/>
        <v>18</v>
      </c>
      <c r="X65" s="11">
        <f t="shared" si="12"/>
        <v>13</v>
      </c>
      <c r="Y65" s="11">
        <f>'N454 Kanaaldijk 80 km'!D64</f>
        <v>16.2</v>
      </c>
      <c r="Z65" s="11">
        <f t="shared" si="13"/>
        <v>16</v>
      </c>
      <c r="AA65" s="11">
        <f t="shared" si="14"/>
        <v>0</v>
      </c>
      <c r="AB65" s="11">
        <f t="shared" si="15"/>
        <v>0</v>
      </c>
      <c r="AC65" s="11">
        <f t="shared" si="16"/>
        <v>14</v>
      </c>
      <c r="AD65" s="11">
        <f>'N451 80 km'!D64</f>
        <v>23.5</v>
      </c>
      <c r="AE65" s="11">
        <f t="shared" si="17"/>
        <v>24</v>
      </c>
      <c r="AF65" s="11">
        <f t="shared" si="18"/>
        <v>0</v>
      </c>
      <c r="AG65" s="11">
        <f t="shared" si="19"/>
        <v>0</v>
      </c>
      <c r="AH65" s="11">
        <f t="shared" si="20"/>
        <v>22</v>
      </c>
      <c r="AI65" s="11">
        <f>IF('A12'!D64="--",6,'A12'!D64)</f>
        <v>40.9</v>
      </c>
      <c r="AJ65" s="11">
        <f t="shared" si="21"/>
        <v>41</v>
      </c>
      <c r="AK65" s="11">
        <f t="shared" si="22"/>
        <v>0</v>
      </c>
      <c r="AL65" s="11">
        <f t="shared" si="23"/>
        <v>0</v>
      </c>
      <c r="AM65" s="11">
        <f t="shared" si="24"/>
        <v>39</v>
      </c>
      <c r="AN65" s="11">
        <f>'A20'!D64</f>
        <v>35.799999999999997</v>
      </c>
      <c r="AO65" s="11">
        <f t="shared" si="25"/>
        <v>36</v>
      </c>
      <c r="AP65" s="11">
        <f t="shared" si="26"/>
        <v>0</v>
      </c>
      <c r="AQ65" s="11">
        <f t="shared" si="27"/>
        <v>0</v>
      </c>
      <c r="AR65" s="11">
        <f t="shared" si="28"/>
        <v>34</v>
      </c>
      <c r="AS65" s="12"/>
      <c r="AT65" s="11"/>
    </row>
    <row r="66" spans="1:46" x14ac:dyDescent="0.2">
      <c r="A66" s="12" t="str">
        <f>'N207 50km'!A65</f>
        <v>Z63_C</v>
      </c>
      <c r="B66" s="12" t="str">
        <f>'N207 50km'!B65</f>
        <v>Zuidkade 63</v>
      </c>
      <c r="C66" s="11">
        <f>'N207 50km'!C65</f>
        <v>7.5</v>
      </c>
      <c r="D66" s="11">
        <f>'N207'!D65</f>
        <v>58</v>
      </c>
      <c r="E66" s="31">
        <f>IF('N207 50km'!D65="--",6,'N207 50km'!D65)</f>
        <v>57.9</v>
      </c>
      <c r="F66" s="31">
        <f t="shared" si="1"/>
        <v>58</v>
      </c>
      <c r="G66" s="33">
        <f t="shared" si="2"/>
        <v>53</v>
      </c>
      <c r="H66" s="31">
        <f>IF('N207 80km'!D65="--",6,'N207 80km'!D65)</f>
        <v>43.2</v>
      </c>
      <c r="I66" s="31">
        <f t="shared" si="3"/>
        <v>43</v>
      </c>
      <c r="J66" s="33" cm="1">
        <f t="array" ref="J66">_xlfn.IFS(I66=56,53,I66=57,53,OR(I66&gt;57,I66&lt;56),I66-2)</f>
        <v>41</v>
      </c>
      <c r="K66" s="33">
        <f t="shared" si="0"/>
        <v>53.265723755961034</v>
      </c>
      <c r="L66" s="11">
        <f t="shared" si="4"/>
        <v>53</v>
      </c>
      <c r="M66" s="11">
        <f>IF('Brugweg 30km'!D65="--",6,'Brugweg 30km'!D65)</f>
        <v>20.7</v>
      </c>
      <c r="N66" s="11">
        <f t="shared" si="5"/>
        <v>21</v>
      </c>
      <c r="O66" s="11">
        <f t="shared" si="6"/>
        <v>16</v>
      </c>
      <c r="P66" s="11">
        <f>IF('Hefbrug (50 km uur)'!D65="--",6,'Hefbrug (50 km uur)'!D65)</f>
        <v>30.5</v>
      </c>
      <c r="Q66" s="11">
        <f t="shared" si="7"/>
        <v>30</v>
      </c>
      <c r="R66" s="11">
        <f t="shared" si="8"/>
        <v>25</v>
      </c>
      <c r="S66" s="11">
        <f>'Kerkweg oost 50 km'!D65</f>
        <v>17.2</v>
      </c>
      <c r="T66" s="11">
        <f t="shared" si="9"/>
        <v>17</v>
      </c>
      <c r="U66" s="11">
        <f t="shared" si="10"/>
        <v>12</v>
      </c>
      <c r="V66" s="11">
        <f>'N454 Kanaaldijk 50 km'!D65</f>
        <v>20.100000000000001</v>
      </c>
      <c r="W66" s="11">
        <f t="shared" si="11"/>
        <v>20</v>
      </c>
      <c r="X66" s="11">
        <f t="shared" si="12"/>
        <v>15</v>
      </c>
      <c r="Y66" s="11">
        <f>'N454 Kanaaldijk 80 km'!D65</f>
        <v>22.2</v>
      </c>
      <c r="Z66" s="11">
        <f t="shared" si="13"/>
        <v>22</v>
      </c>
      <c r="AA66" s="11">
        <f t="shared" si="14"/>
        <v>0</v>
      </c>
      <c r="AB66" s="11">
        <f t="shared" si="15"/>
        <v>0</v>
      </c>
      <c r="AC66" s="11">
        <f t="shared" si="16"/>
        <v>20</v>
      </c>
      <c r="AD66" s="11">
        <f>'N451 80 km'!D65</f>
        <v>25.1</v>
      </c>
      <c r="AE66" s="11">
        <f t="shared" si="17"/>
        <v>25</v>
      </c>
      <c r="AF66" s="11">
        <f t="shared" si="18"/>
        <v>0</v>
      </c>
      <c r="AG66" s="11">
        <f t="shared" si="19"/>
        <v>0</v>
      </c>
      <c r="AH66" s="11">
        <f t="shared" si="20"/>
        <v>23</v>
      </c>
      <c r="AI66" s="11">
        <f>IF('A12'!D65="--",6,'A12'!D65)</f>
        <v>42.5</v>
      </c>
      <c r="AJ66" s="11">
        <f t="shared" si="21"/>
        <v>42</v>
      </c>
      <c r="AK66" s="11">
        <f t="shared" si="22"/>
        <v>0</v>
      </c>
      <c r="AL66" s="11">
        <f t="shared" si="23"/>
        <v>0</v>
      </c>
      <c r="AM66" s="11">
        <f t="shared" si="24"/>
        <v>40</v>
      </c>
      <c r="AN66" s="11">
        <f>'A20'!D65</f>
        <v>37.5</v>
      </c>
      <c r="AO66" s="11">
        <f t="shared" si="25"/>
        <v>38</v>
      </c>
      <c r="AP66" s="11">
        <f t="shared" si="26"/>
        <v>0</v>
      </c>
      <c r="AQ66" s="11">
        <f t="shared" si="27"/>
        <v>0</v>
      </c>
      <c r="AR66" s="11">
        <f t="shared" si="28"/>
        <v>36</v>
      </c>
      <c r="AS66" s="12"/>
      <c r="AT66" s="11"/>
    </row>
    <row r="67" spans="1:46" x14ac:dyDescent="0.2">
      <c r="A67" s="12" t="str">
        <f>'N207 50km'!A66</f>
        <v>Z63_B</v>
      </c>
      <c r="B67" s="12" t="str">
        <f>'N207 50km'!B66</f>
        <v>Zuidkade 63</v>
      </c>
      <c r="C67" s="11">
        <f>'N207 50km'!C66</f>
        <v>4.5</v>
      </c>
      <c r="D67" s="11">
        <f>'N207'!D66</f>
        <v>57.3</v>
      </c>
      <c r="E67" s="31">
        <f>IF('N207 50km'!D66="--",6,'N207 50km'!D66)</f>
        <v>57.2</v>
      </c>
      <c r="F67" s="31">
        <f t="shared" si="1"/>
        <v>57</v>
      </c>
      <c r="G67" s="33">
        <f t="shared" si="2"/>
        <v>52</v>
      </c>
      <c r="H67" s="31">
        <f>IF('N207 80km'!D66="--",6,'N207 80km'!D66)</f>
        <v>43.6</v>
      </c>
      <c r="I67" s="31">
        <f t="shared" si="3"/>
        <v>44</v>
      </c>
      <c r="J67" s="33" cm="1">
        <f t="array" ref="J67">_xlfn.IFS(I67=56,53,I67=57,53,OR(I67&gt;57,I67&lt;56),I67-2)</f>
        <v>42</v>
      </c>
      <c r="K67" s="33">
        <f t="shared" si="0"/>
        <v>52.413926851582254</v>
      </c>
      <c r="L67" s="11">
        <f t="shared" si="4"/>
        <v>52</v>
      </c>
      <c r="M67" s="11">
        <f>IF('Brugweg 30km'!D66="--",6,'Brugweg 30km'!D66)</f>
        <v>21.2</v>
      </c>
      <c r="N67" s="11">
        <f t="shared" si="5"/>
        <v>21</v>
      </c>
      <c r="O67" s="11">
        <f t="shared" si="6"/>
        <v>16</v>
      </c>
      <c r="P67" s="11">
        <f>IF('Hefbrug (50 km uur)'!D66="--",6,'Hefbrug (50 km uur)'!D66)</f>
        <v>30.6</v>
      </c>
      <c r="Q67" s="11">
        <f t="shared" si="7"/>
        <v>31</v>
      </c>
      <c r="R67" s="11">
        <f t="shared" si="8"/>
        <v>26</v>
      </c>
      <c r="S67" s="11">
        <f>'Kerkweg oost 50 km'!D66</f>
        <v>16.899999999999999</v>
      </c>
      <c r="T67" s="11">
        <f t="shared" si="9"/>
        <v>17</v>
      </c>
      <c r="U67" s="11">
        <f t="shared" si="10"/>
        <v>12</v>
      </c>
      <c r="V67" s="11">
        <f>'N454 Kanaaldijk 50 km'!D66</f>
        <v>21.3</v>
      </c>
      <c r="W67" s="11">
        <f t="shared" si="11"/>
        <v>21</v>
      </c>
      <c r="X67" s="11">
        <f t="shared" si="12"/>
        <v>16</v>
      </c>
      <c r="Y67" s="11">
        <f>'N454 Kanaaldijk 80 km'!D66</f>
        <v>22.9</v>
      </c>
      <c r="Z67" s="11">
        <f t="shared" si="13"/>
        <v>23</v>
      </c>
      <c r="AA67" s="11">
        <f t="shared" si="14"/>
        <v>0</v>
      </c>
      <c r="AB67" s="11">
        <f t="shared" si="15"/>
        <v>0</v>
      </c>
      <c r="AC67" s="11">
        <f t="shared" si="16"/>
        <v>21</v>
      </c>
      <c r="AD67" s="11">
        <f>'N451 80 km'!D66</f>
        <v>25.6</v>
      </c>
      <c r="AE67" s="11">
        <f t="shared" si="17"/>
        <v>26</v>
      </c>
      <c r="AF67" s="11">
        <f t="shared" si="18"/>
        <v>0</v>
      </c>
      <c r="AG67" s="11">
        <f t="shared" si="19"/>
        <v>0</v>
      </c>
      <c r="AH67" s="11">
        <f t="shared" si="20"/>
        <v>24</v>
      </c>
      <c r="AI67" s="11">
        <f>IF('A12'!D66="--",6,'A12'!D66)</f>
        <v>42.9</v>
      </c>
      <c r="AJ67" s="11">
        <f t="shared" si="21"/>
        <v>43</v>
      </c>
      <c r="AK67" s="11">
        <f t="shared" si="22"/>
        <v>0</v>
      </c>
      <c r="AL67" s="11">
        <f t="shared" si="23"/>
        <v>0</v>
      </c>
      <c r="AM67" s="11">
        <f t="shared" si="24"/>
        <v>41</v>
      </c>
      <c r="AN67" s="11">
        <f>'A20'!D66</f>
        <v>38.1</v>
      </c>
      <c r="AO67" s="11">
        <f t="shared" si="25"/>
        <v>38</v>
      </c>
      <c r="AP67" s="11">
        <f t="shared" si="26"/>
        <v>0</v>
      </c>
      <c r="AQ67" s="11">
        <f t="shared" si="27"/>
        <v>0</v>
      </c>
      <c r="AR67" s="11">
        <f t="shared" si="28"/>
        <v>36</v>
      </c>
      <c r="AS67" s="12"/>
      <c r="AT67" s="11"/>
    </row>
    <row r="68" spans="1:46" x14ac:dyDescent="0.2">
      <c r="A68" s="12" t="str">
        <f>'N207 50km'!A67</f>
        <v>Z63_A</v>
      </c>
      <c r="B68" s="12" t="str">
        <f>'N207 50km'!B67</f>
        <v>Zuidkade 63</v>
      </c>
      <c r="C68" s="11">
        <f>'N207 50km'!C67</f>
        <v>1.5</v>
      </c>
      <c r="D68" s="11">
        <f>'N207'!D67</f>
        <v>56.2</v>
      </c>
      <c r="E68" s="31">
        <f>IF('N207 50km'!D67="--",6,'N207 50km'!D67)</f>
        <v>56</v>
      </c>
      <c r="F68" s="31">
        <f t="shared" si="1"/>
        <v>56</v>
      </c>
      <c r="G68" s="33">
        <f t="shared" si="2"/>
        <v>51</v>
      </c>
      <c r="H68" s="31">
        <f>IF('N207 80km'!D67="--",6,'N207 80km'!D67)</f>
        <v>42.9</v>
      </c>
      <c r="I68" s="31">
        <f t="shared" si="3"/>
        <v>43</v>
      </c>
      <c r="J68" s="33" cm="1">
        <f t="array" ref="J68">_xlfn.IFS(I68=56,53,I68=57,53,OR(I68&gt;57,I68&lt;56),I68-2)</f>
        <v>41</v>
      </c>
      <c r="K68" s="33">
        <f t="shared" si="0"/>
        <v>51.413926851582247</v>
      </c>
      <c r="L68" s="11">
        <f t="shared" si="4"/>
        <v>51</v>
      </c>
      <c r="M68" s="11">
        <f>IF('Brugweg 30km'!D67="--",6,'Brugweg 30km'!D67)</f>
        <v>19.7</v>
      </c>
      <c r="N68" s="11">
        <f t="shared" si="5"/>
        <v>20</v>
      </c>
      <c r="O68" s="11">
        <f t="shared" si="6"/>
        <v>15</v>
      </c>
      <c r="P68" s="11">
        <f>IF('Hefbrug (50 km uur)'!D67="--",6,'Hefbrug (50 km uur)'!D67)</f>
        <v>30.6</v>
      </c>
      <c r="Q68" s="11">
        <f t="shared" si="7"/>
        <v>31</v>
      </c>
      <c r="R68" s="11">
        <f t="shared" si="8"/>
        <v>26</v>
      </c>
      <c r="S68" s="11">
        <f>'Kerkweg oost 50 km'!D67</f>
        <v>14.7</v>
      </c>
      <c r="T68" s="11">
        <f t="shared" si="9"/>
        <v>15</v>
      </c>
      <c r="U68" s="11">
        <f t="shared" si="10"/>
        <v>10</v>
      </c>
      <c r="V68" s="11">
        <f>'N454 Kanaaldijk 50 km'!D67</f>
        <v>21.3</v>
      </c>
      <c r="W68" s="11">
        <f t="shared" si="11"/>
        <v>21</v>
      </c>
      <c r="X68" s="11">
        <f t="shared" si="12"/>
        <v>16</v>
      </c>
      <c r="Y68" s="11">
        <f>'N454 Kanaaldijk 80 km'!D67</f>
        <v>22.1</v>
      </c>
      <c r="Z68" s="11">
        <f t="shared" si="13"/>
        <v>22</v>
      </c>
      <c r="AA68" s="11">
        <f t="shared" si="14"/>
        <v>0</v>
      </c>
      <c r="AB68" s="11">
        <f t="shared" si="15"/>
        <v>0</v>
      </c>
      <c r="AC68" s="11">
        <f t="shared" si="16"/>
        <v>20</v>
      </c>
      <c r="AD68" s="11">
        <f>'N451 80 km'!D67</f>
        <v>24.6</v>
      </c>
      <c r="AE68" s="11">
        <f t="shared" si="17"/>
        <v>25</v>
      </c>
      <c r="AF68" s="11">
        <f t="shared" si="18"/>
        <v>0</v>
      </c>
      <c r="AG68" s="11">
        <f t="shared" si="19"/>
        <v>0</v>
      </c>
      <c r="AH68" s="11">
        <f t="shared" si="20"/>
        <v>23</v>
      </c>
      <c r="AI68" s="11">
        <f>IF('A12'!D67="--",6,'A12'!D67)</f>
        <v>41.8</v>
      </c>
      <c r="AJ68" s="11">
        <f t="shared" si="21"/>
        <v>42</v>
      </c>
      <c r="AK68" s="11">
        <f t="shared" si="22"/>
        <v>0</v>
      </c>
      <c r="AL68" s="11">
        <f t="shared" si="23"/>
        <v>0</v>
      </c>
      <c r="AM68" s="11">
        <f t="shared" si="24"/>
        <v>40</v>
      </c>
      <c r="AN68" s="11">
        <f>'A20'!D67</f>
        <v>37.1</v>
      </c>
      <c r="AO68" s="11">
        <f t="shared" si="25"/>
        <v>37</v>
      </c>
      <c r="AP68" s="11">
        <f t="shared" si="26"/>
        <v>0</v>
      </c>
      <c r="AQ68" s="11">
        <f t="shared" si="27"/>
        <v>0</v>
      </c>
      <c r="AR68" s="11">
        <f t="shared" si="28"/>
        <v>35</v>
      </c>
      <c r="AS68" s="12"/>
      <c r="AT68" s="11"/>
    </row>
    <row r="69" spans="1:46" x14ac:dyDescent="0.2">
      <c r="A69" s="12" t="str">
        <f>'N207 50km'!A68</f>
        <v>Z61_C</v>
      </c>
      <c r="B69" s="12" t="str">
        <f>'N207 50km'!B68</f>
        <v>Zuidkade 61</v>
      </c>
      <c r="C69" s="11">
        <f>'N207 50km'!C68</f>
        <v>7.5</v>
      </c>
      <c r="D69" s="11">
        <f>'N207'!D68</f>
        <v>58.1</v>
      </c>
      <c r="E69" s="31">
        <f>IF('N207 50km'!D68="--",6,'N207 50km'!D68)</f>
        <v>58</v>
      </c>
      <c r="F69" s="31">
        <f t="shared" si="1"/>
        <v>58</v>
      </c>
      <c r="G69" s="33">
        <f t="shared" si="2"/>
        <v>53</v>
      </c>
      <c r="H69" s="31">
        <f>IF('N207 80km'!D68="--",6,'N207 80km'!D68)</f>
        <v>43.3</v>
      </c>
      <c r="I69" s="31">
        <f t="shared" si="3"/>
        <v>43</v>
      </c>
      <c r="J69" s="33" cm="1">
        <f t="array" ref="J69">_xlfn.IFS(I69=56,53,I69=57,53,OR(I69&gt;57,I69&lt;56),I69-2)</f>
        <v>41</v>
      </c>
      <c r="K69" s="33">
        <f t="shared" ref="K69:K132" si="29">10*LOG(10^(G69/10)+(10^(J69/10)))</f>
        <v>53.265723755961034</v>
      </c>
      <c r="L69" s="11">
        <f t="shared" si="4"/>
        <v>53</v>
      </c>
      <c r="M69" s="11">
        <f>IF('Brugweg 30km'!D68="--",6,'Brugweg 30km'!D68)</f>
        <v>20.9</v>
      </c>
      <c r="N69" s="11">
        <f t="shared" si="5"/>
        <v>21</v>
      </c>
      <c r="O69" s="11">
        <f t="shared" si="6"/>
        <v>16</v>
      </c>
      <c r="P69" s="11">
        <f>IF('Hefbrug (50 km uur)'!D68="--",6,'Hefbrug (50 km uur)'!D68)</f>
        <v>30.2</v>
      </c>
      <c r="Q69" s="11">
        <f t="shared" si="7"/>
        <v>30</v>
      </c>
      <c r="R69" s="11">
        <f t="shared" si="8"/>
        <v>25</v>
      </c>
      <c r="S69" s="11">
        <f>'Kerkweg oost 50 km'!D68</f>
        <v>16.899999999999999</v>
      </c>
      <c r="T69" s="11">
        <f t="shared" si="9"/>
        <v>17</v>
      </c>
      <c r="U69" s="11">
        <f t="shared" si="10"/>
        <v>12</v>
      </c>
      <c r="V69" s="11">
        <f>'N454 Kanaaldijk 50 km'!D68</f>
        <v>20.6</v>
      </c>
      <c r="W69" s="11">
        <f t="shared" si="11"/>
        <v>21</v>
      </c>
      <c r="X69" s="11">
        <f t="shared" si="12"/>
        <v>16</v>
      </c>
      <c r="Y69" s="11">
        <f>'N454 Kanaaldijk 80 km'!D68</f>
        <v>22.5</v>
      </c>
      <c r="Z69" s="11">
        <f t="shared" si="13"/>
        <v>22</v>
      </c>
      <c r="AA69" s="11">
        <f t="shared" si="14"/>
        <v>0</v>
      </c>
      <c r="AB69" s="11">
        <f t="shared" si="15"/>
        <v>0</v>
      </c>
      <c r="AC69" s="11">
        <f t="shared" si="16"/>
        <v>20</v>
      </c>
      <c r="AD69" s="11">
        <f>'N451 80 km'!D68</f>
        <v>24.9</v>
      </c>
      <c r="AE69" s="11">
        <f t="shared" si="17"/>
        <v>25</v>
      </c>
      <c r="AF69" s="11">
        <f t="shared" si="18"/>
        <v>0</v>
      </c>
      <c r="AG69" s="11">
        <f t="shared" si="19"/>
        <v>0</v>
      </c>
      <c r="AH69" s="11">
        <f t="shared" si="20"/>
        <v>23</v>
      </c>
      <c r="AI69" s="11">
        <f>IF('A12'!D68="--",6,'A12'!D68)</f>
        <v>42.7</v>
      </c>
      <c r="AJ69" s="11">
        <f t="shared" si="21"/>
        <v>43</v>
      </c>
      <c r="AK69" s="11">
        <f t="shared" si="22"/>
        <v>0</v>
      </c>
      <c r="AL69" s="11">
        <f t="shared" si="23"/>
        <v>0</v>
      </c>
      <c r="AM69" s="11">
        <f t="shared" si="24"/>
        <v>41</v>
      </c>
      <c r="AN69" s="11">
        <f>'A20'!D68</f>
        <v>37.9</v>
      </c>
      <c r="AO69" s="11">
        <f t="shared" si="25"/>
        <v>38</v>
      </c>
      <c r="AP69" s="11">
        <f t="shared" si="26"/>
        <v>0</v>
      </c>
      <c r="AQ69" s="11">
        <f t="shared" si="27"/>
        <v>0</v>
      </c>
      <c r="AR69" s="11">
        <f t="shared" si="28"/>
        <v>36</v>
      </c>
      <c r="AS69" s="12"/>
      <c r="AT69" s="11"/>
    </row>
    <row r="70" spans="1:46" x14ac:dyDescent="0.2">
      <c r="A70" s="12" t="str">
        <f>'N207 50km'!A69</f>
        <v>Z61_B</v>
      </c>
      <c r="B70" s="12" t="str">
        <f>'N207 50km'!B69</f>
        <v>Zuidkade 61</v>
      </c>
      <c r="C70" s="11">
        <f>'N207 50km'!C69</f>
        <v>4.5</v>
      </c>
      <c r="D70" s="11">
        <f>'N207'!D69</f>
        <v>57.4</v>
      </c>
      <c r="E70" s="31">
        <f>IF('N207 50km'!D69="--",6,'N207 50km'!D69)</f>
        <v>57.2</v>
      </c>
      <c r="F70" s="31">
        <f t="shared" ref="F70:F133" si="30">IF(MOD(E70,1)=0.5,INT(E70)+MOD(INT(E70),2),ROUND(E70,0))</f>
        <v>57</v>
      </c>
      <c r="G70" s="33">
        <f t="shared" ref="G70:G133" si="31">F70-5</f>
        <v>52</v>
      </c>
      <c r="H70" s="31">
        <f>IF('N207 80km'!D69="--",6,'N207 80km'!D69)</f>
        <v>43.5</v>
      </c>
      <c r="I70" s="31">
        <f t="shared" ref="I70:I133" si="32">IF(MOD(H70,1)=0.5,INT(H70)+MOD(INT(H70),2),ROUND(H70,0))</f>
        <v>44</v>
      </c>
      <c r="J70" s="33" cm="1">
        <f t="array" ref="J70">_xlfn.IFS(I70=56,53,I70=57,53,OR(I70&gt;57,I70&lt;56),I70-2)</f>
        <v>42</v>
      </c>
      <c r="K70" s="33">
        <f t="shared" si="29"/>
        <v>52.413926851582254</v>
      </c>
      <c r="L70" s="11">
        <f t="shared" ref="L70:L133" si="33">IF(MOD(K70,1)=0.5,INT(K70)+MOD(INT(K70),2),ROUND(K70,0))</f>
        <v>52</v>
      </c>
      <c r="M70" s="11">
        <f>IF('Brugweg 30km'!D69="--",6,'Brugweg 30km'!D69)</f>
        <v>21</v>
      </c>
      <c r="N70" s="11">
        <f t="shared" ref="N70:N133" si="34">IF(MOD(M70,1)=0.5,INT(M70)+MOD(INT(M70),2),ROUND(M70,0))</f>
        <v>21</v>
      </c>
      <c r="O70" s="11">
        <f t="shared" ref="O70:O133" si="35">N70-5</f>
        <v>16</v>
      </c>
      <c r="P70" s="11">
        <f>IF('Hefbrug (50 km uur)'!D69="--",6,'Hefbrug (50 km uur)'!D69)</f>
        <v>30.4</v>
      </c>
      <c r="Q70" s="11">
        <f t="shared" ref="Q70:Q133" si="36">IF(MOD(P70,1)=0.5,INT(P70)+MOD(INT(P70),2),ROUND(P70,0))</f>
        <v>30</v>
      </c>
      <c r="R70" s="11">
        <f t="shared" ref="R70:R133" si="37">Q70-5</f>
        <v>25</v>
      </c>
      <c r="S70" s="11">
        <f>'Kerkweg oost 50 km'!D69</f>
        <v>16.2</v>
      </c>
      <c r="T70" s="11">
        <f t="shared" ref="T70:T133" si="38">IF(MOD(S70,1)=0.5,INT(S70)+MOD(INT(S70),2),ROUND(S70,0))</f>
        <v>16</v>
      </c>
      <c r="U70" s="11">
        <f t="shared" ref="U70:U133" si="39">T70-5</f>
        <v>11</v>
      </c>
      <c r="V70" s="11">
        <f>'N454 Kanaaldijk 50 km'!D69</f>
        <v>22.7</v>
      </c>
      <c r="W70" s="11">
        <f t="shared" ref="W70:W133" si="40">IF(MOD(V70,1)=0.5,INT(V70)+MOD(INT(V70),2),ROUND(V70,0))</f>
        <v>23</v>
      </c>
      <c r="X70" s="11">
        <f t="shared" ref="X70:X133" si="41">W70-5</f>
        <v>18</v>
      </c>
      <c r="Y70" s="11">
        <f>'N454 Kanaaldijk 80 km'!D69</f>
        <v>23.1</v>
      </c>
      <c r="Z70" s="11">
        <f t="shared" ref="Z70:Z133" si="42">IF(MOD(Y70,1)=0.5,INT(Y70)+MOD(INT(Y70),2),ROUND(Y70,0))</f>
        <v>23</v>
      </c>
      <c r="AA70" s="11">
        <f t="shared" ref="AA70:AA133" si="43">IF(AND(Z70&gt;55.49,Z70&lt;56.51),Z70,)</f>
        <v>0</v>
      </c>
      <c r="AB70" s="11">
        <f t="shared" ref="AB70:AB133" si="44">IF(AND(Z70&gt;56.5,Z70&lt;57.5),Z70,)</f>
        <v>0</v>
      </c>
      <c r="AC70" s="11">
        <f t="shared" ref="AC70:AC133" si="45">IF(AA70&gt;0,AA70-3,IF(AB70&gt;0,AB70-4,Z70-2))</f>
        <v>21</v>
      </c>
      <c r="AD70" s="11">
        <f>'N451 80 km'!D69</f>
        <v>25.7</v>
      </c>
      <c r="AE70" s="11">
        <f t="shared" ref="AE70:AE133" si="46">IF(MOD(AD70,1)=0.5,INT(AD70)+MOD(INT(AD70),2),ROUND(AD70,0))</f>
        <v>26</v>
      </c>
      <c r="AF70" s="11">
        <f t="shared" ref="AF70:AF133" si="47">IF(AND(AE70&gt;55.49,AE70&lt;56.51),AE70,)</f>
        <v>0</v>
      </c>
      <c r="AG70" s="11">
        <f t="shared" ref="AG70:AG133" si="48">IF(AND(AE70&gt;56.5,AE70&lt;57.5),AE70,)</f>
        <v>0</v>
      </c>
      <c r="AH70" s="11">
        <f t="shared" ref="AH70:AH133" si="49">IF(AF70&gt;0,AF70-3,IF(AG70&gt;0,AG70-4,AE70-2))</f>
        <v>24</v>
      </c>
      <c r="AI70" s="11">
        <f>IF('A12'!D69="--",6,'A12'!D69)</f>
        <v>42.9</v>
      </c>
      <c r="AJ70" s="11">
        <f t="shared" ref="AJ70:AJ133" si="50">IF(MOD(AI70,1)=0.5,INT(AI70)+MOD(INT(AI70),2),ROUND(AI70,0))</f>
        <v>43</v>
      </c>
      <c r="AK70" s="11">
        <f t="shared" ref="AK70:AK133" si="51">IF(AND(AJ70&gt;55.49,AJ70&lt;56.51),AJ70,)</f>
        <v>0</v>
      </c>
      <c r="AL70" s="11">
        <f t="shared" ref="AL70:AL133" si="52">IF(AND(AJ70&gt;56.5,AJ70&lt;57.5),AJ70,)</f>
        <v>0</v>
      </c>
      <c r="AM70" s="11">
        <f t="shared" ref="AM70:AM133" si="53">IF(AK70&gt;0,AK70-3,IF(AL70&gt;0,AL70-4,AJ70-2))</f>
        <v>41</v>
      </c>
      <c r="AN70" s="11">
        <f>'A20'!D69</f>
        <v>38.299999999999997</v>
      </c>
      <c r="AO70" s="11">
        <f t="shared" ref="AO70:AO133" si="54">IF(MOD(AN70,1)=0.5,INT(AN70)+MOD(INT(AN70),2),ROUND(AN70,0))</f>
        <v>38</v>
      </c>
      <c r="AP70" s="11">
        <f t="shared" ref="AP70:AP133" si="55">IF(AND(AO70&gt;55.49,AO70&lt;56.51),AO70,)</f>
        <v>0</v>
      </c>
      <c r="AQ70" s="11">
        <f t="shared" ref="AQ70:AQ133" si="56">IF(AND(AO70&gt;56.5,AO70&lt;57.5),AO70,)</f>
        <v>0</v>
      </c>
      <c r="AR70" s="11">
        <f t="shared" ref="AR70:AR133" si="57">IF(AP70&gt;0,AP70-3,IF(AQ70&gt;0,AQ70-4,AO70-2))</f>
        <v>36</v>
      </c>
      <c r="AS70" s="12"/>
      <c r="AT70" s="11"/>
    </row>
    <row r="71" spans="1:46" x14ac:dyDescent="0.2">
      <c r="A71" s="12" t="str">
        <f>'N207 50km'!A70</f>
        <v>Z61_A</v>
      </c>
      <c r="B71" s="12" t="str">
        <f>'N207 50km'!B70</f>
        <v>Zuidkade 61</v>
      </c>
      <c r="C71" s="11">
        <f>'N207 50km'!C70</f>
        <v>1.5</v>
      </c>
      <c r="D71" s="11">
        <f>'N207'!D70</f>
        <v>56.2</v>
      </c>
      <c r="E71" s="31">
        <f>IF('N207 50km'!D70="--",6,'N207 50km'!D70)</f>
        <v>56</v>
      </c>
      <c r="F71" s="31">
        <f t="shared" si="30"/>
        <v>56</v>
      </c>
      <c r="G71" s="33">
        <f t="shared" si="31"/>
        <v>51</v>
      </c>
      <c r="H71" s="31">
        <f>IF('N207 80km'!D70="--",6,'N207 80km'!D70)</f>
        <v>42.8</v>
      </c>
      <c r="I71" s="31">
        <f t="shared" si="32"/>
        <v>43</v>
      </c>
      <c r="J71" s="33" cm="1">
        <f t="array" ref="J71">_xlfn.IFS(I71=56,53,I71=57,53,OR(I71&gt;57,I71&lt;56),I71-2)</f>
        <v>41</v>
      </c>
      <c r="K71" s="33">
        <f t="shared" si="29"/>
        <v>51.413926851582247</v>
      </c>
      <c r="L71" s="11">
        <f t="shared" si="33"/>
        <v>51</v>
      </c>
      <c r="M71" s="11">
        <f>IF('Brugweg 30km'!D70="--",6,'Brugweg 30km'!D70)</f>
        <v>19.899999999999999</v>
      </c>
      <c r="N71" s="11">
        <f t="shared" si="34"/>
        <v>20</v>
      </c>
      <c r="O71" s="11">
        <f t="shared" si="35"/>
        <v>15</v>
      </c>
      <c r="P71" s="11">
        <f>IF('Hefbrug (50 km uur)'!D70="--",6,'Hefbrug (50 km uur)'!D70)</f>
        <v>30.2</v>
      </c>
      <c r="Q71" s="11">
        <f t="shared" si="36"/>
        <v>30</v>
      </c>
      <c r="R71" s="11">
        <f t="shared" si="37"/>
        <v>25</v>
      </c>
      <c r="S71" s="11">
        <f>'Kerkweg oost 50 km'!D70</f>
        <v>15.2</v>
      </c>
      <c r="T71" s="11">
        <f t="shared" si="38"/>
        <v>15</v>
      </c>
      <c r="U71" s="11">
        <f t="shared" si="39"/>
        <v>10</v>
      </c>
      <c r="V71" s="11">
        <f>'N454 Kanaaldijk 50 km'!D70</f>
        <v>22.4</v>
      </c>
      <c r="W71" s="11">
        <f t="shared" si="40"/>
        <v>22</v>
      </c>
      <c r="X71" s="11">
        <f t="shared" si="41"/>
        <v>17</v>
      </c>
      <c r="Y71" s="11">
        <f>'N454 Kanaaldijk 80 km'!D70</f>
        <v>22.5</v>
      </c>
      <c r="Z71" s="11">
        <f t="shared" si="42"/>
        <v>22</v>
      </c>
      <c r="AA71" s="11">
        <f t="shared" si="43"/>
        <v>0</v>
      </c>
      <c r="AB71" s="11">
        <f t="shared" si="44"/>
        <v>0</v>
      </c>
      <c r="AC71" s="11">
        <f t="shared" si="45"/>
        <v>20</v>
      </c>
      <c r="AD71" s="11">
        <f>'N451 80 km'!D70</f>
        <v>24.9</v>
      </c>
      <c r="AE71" s="11">
        <f t="shared" si="46"/>
        <v>25</v>
      </c>
      <c r="AF71" s="11">
        <f t="shared" si="47"/>
        <v>0</v>
      </c>
      <c r="AG71" s="11">
        <f t="shared" si="48"/>
        <v>0</v>
      </c>
      <c r="AH71" s="11">
        <f t="shared" si="49"/>
        <v>23</v>
      </c>
      <c r="AI71" s="11">
        <f>IF('A12'!D70="--",6,'A12'!D70)</f>
        <v>42</v>
      </c>
      <c r="AJ71" s="11">
        <f t="shared" si="50"/>
        <v>42</v>
      </c>
      <c r="AK71" s="11">
        <f t="shared" si="51"/>
        <v>0</v>
      </c>
      <c r="AL71" s="11">
        <f t="shared" si="52"/>
        <v>0</v>
      </c>
      <c r="AM71" s="11">
        <f t="shared" si="53"/>
        <v>40</v>
      </c>
      <c r="AN71" s="11">
        <f>'A20'!D70</f>
        <v>37.4</v>
      </c>
      <c r="AO71" s="11">
        <f t="shared" si="54"/>
        <v>37</v>
      </c>
      <c r="AP71" s="11">
        <f t="shared" si="55"/>
        <v>0</v>
      </c>
      <c r="AQ71" s="11">
        <f t="shared" si="56"/>
        <v>0</v>
      </c>
      <c r="AR71" s="11">
        <f t="shared" si="57"/>
        <v>35</v>
      </c>
      <c r="AS71" s="12"/>
      <c r="AT71" s="11"/>
    </row>
    <row r="72" spans="1:46" x14ac:dyDescent="0.2">
      <c r="A72" s="12" t="str">
        <f>'N207 50km'!A71</f>
        <v>Z60_C</v>
      </c>
      <c r="B72" s="12" t="str">
        <f>'N207 50km'!B71</f>
        <v>Zuidkade 60</v>
      </c>
      <c r="C72" s="11">
        <f>'N207 50km'!C71</f>
        <v>7.5</v>
      </c>
      <c r="D72" s="11">
        <f>'N207'!D71</f>
        <v>58.1</v>
      </c>
      <c r="E72" s="31">
        <f>IF('N207 50km'!D71="--",6,'N207 50km'!D71)</f>
        <v>58</v>
      </c>
      <c r="F72" s="31">
        <f t="shared" si="30"/>
        <v>58</v>
      </c>
      <c r="G72" s="33">
        <f t="shared" si="31"/>
        <v>53</v>
      </c>
      <c r="H72" s="31">
        <f>IF('N207 80km'!D71="--",6,'N207 80km'!D71)</f>
        <v>43.2</v>
      </c>
      <c r="I72" s="31">
        <f t="shared" si="32"/>
        <v>43</v>
      </c>
      <c r="J72" s="33" cm="1">
        <f t="array" ref="J72">_xlfn.IFS(I72=56,53,I72=57,53,OR(I72&gt;57,I72&lt;56),I72-2)</f>
        <v>41</v>
      </c>
      <c r="K72" s="33">
        <f t="shared" si="29"/>
        <v>53.265723755961034</v>
      </c>
      <c r="L72" s="11">
        <f t="shared" si="33"/>
        <v>53</v>
      </c>
      <c r="M72" s="11">
        <f>IF('Brugweg 30km'!D71="--",6,'Brugweg 30km'!D71)</f>
        <v>20.9</v>
      </c>
      <c r="N72" s="11">
        <f t="shared" si="34"/>
        <v>21</v>
      </c>
      <c r="O72" s="11">
        <f t="shared" si="35"/>
        <v>16</v>
      </c>
      <c r="P72" s="11">
        <f>IF('Hefbrug (50 km uur)'!D71="--",6,'Hefbrug (50 km uur)'!D71)</f>
        <v>30.3</v>
      </c>
      <c r="Q72" s="11">
        <f t="shared" si="36"/>
        <v>30</v>
      </c>
      <c r="R72" s="11">
        <f t="shared" si="37"/>
        <v>25</v>
      </c>
      <c r="S72" s="11">
        <f>'Kerkweg oost 50 km'!D71</f>
        <v>16.899999999999999</v>
      </c>
      <c r="T72" s="11">
        <f t="shared" si="38"/>
        <v>17</v>
      </c>
      <c r="U72" s="11">
        <f t="shared" si="39"/>
        <v>12</v>
      </c>
      <c r="V72" s="11">
        <f>'N454 Kanaaldijk 50 km'!D71</f>
        <v>20.399999999999999</v>
      </c>
      <c r="W72" s="11">
        <f t="shared" si="40"/>
        <v>20</v>
      </c>
      <c r="X72" s="11">
        <f t="shared" si="41"/>
        <v>15</v>
      </c>
      <c r="Y72" s="11">
        <f>'N454 Kanaaldijk 80 km'!D71</f>
        <v>22.3</v>
      </c>
      <c r="Z72" s="11">
        <f t="shared" si="42"/>
        <v>22</v>
      </c>
      <c r="AA72" s="11">
        <f t="shared" si="43"/>
        <v>0</v>
      </c>
      <c r="AB72" s="11">
        <f t="shared" si="44"/>
        <v>0</v>
      </c>
      <c r="AC72" s="11">
        <f t="shared" si="45"/>
        <v>20</v>
      </c>
      <c r="AD72" s="11">
        <f>'N451 80 km'!D71</f>
        <v>24.9</v>
      </c>
      <c r="AE72" s="11">
        <f t="shared" si="46"/>
        <v>25</v>
      </c>
      <c r="AF72" s="11">
        <f t="shared" si="47"/>
        <v>0</v>
      </c>
      <c r="AG72" s="11">
        <f t="shared" si="48"/>
        <v>0</v>
      </c>
      <c r="AH72" s="11">
        <f t="shared" si="49"/>
        <v>23</v>
      </c>
      <c r="AI72" s="11">
        <f>IF('A12'!D71="--",6,'A12'!D71)</f>
        <v>42.7</v>
      </c>
      <c r="AJ72" s="11">
        <f t="shared" si="50"/>
        <v>43</v>
      </c>
      <c r="AK72" s="11">
        <f t="shared" si="51"/>
        <v>0</v>
      </c>
      <c r="AL72" s="11">
        <f t="shared" si="52"/>
        <v>0</v>
      </c>
      <c r="AM72" s="11">
        <f t="shared" si="53"/>
        <v>41</v>
      </c>
      <c r="AN72" s="11">
        <f>'A20'!D71</f>
        <v>38.1</v>
      </c>
      <c r="AO72" s="11">
        <f t="shared" si="54"/>
        <v>38</v>
      </c>
      <c r="AP72" s="11">
        <f t="shared" si="55"/>
        <v>0</v>
      </c>
      <c r="AQ72" s="11">
        <f t="shared" si="56"/>
        <v>0</v>
      </c>
      <c r="AR72" s="11">
        <f t="shared" si="57"/>
        <v>36</v>
      </c>
      <c r="AS72" s="12"/>
      <c r="AT72" s="11"/>
    </row>
    <row r="73" spans="1:46" x14ac:dyDescent="0.2">
      <c r="A73" s="12" t="str">
        <f>'N207 50km'!A72</f>
        <v>Z60_B</v>
      </c>
      <c r="B73" s="12" t="str">
        <f>'N207 50km'!B72</f>
        <v>Zuidkade 60</v>
      </c>
      <c r="C73" s="11">
        <f>'N207 50km'!C72</f>
        <v>4.5</v>
      </c>
      <c r="D73" s="11">
        <f>'N207'!D72</f>
        <v>57.5</v>
      </c>
      <c r="E73" s="31">
        <f>IF('N207 50km'!D72="--",6,'N207 50km'!D72)</f>
        <v>57.3</v>
      </c>
      <c r="F73" s="31">
        <f t="shared" si="30"/>
        <v>57</v>
      </c>
      <c r="G73" s="33">
        <f t="shared" si="31"/>
        <v>52</v>
      </c>
      <c r="H73" s="31">
        <f>IF('N207 80km'!D72="--",6,'N207 80km'!D72)</f>
        <v>43.5</v>
      </c>
      <c r="I73" s="31">
        <f t="shared" si="32"/>
        <v>44</v>
      </c>
      <c r="J73" s="33" cm="1">
        <f t="array" ref="J73">_xlfn.IFS(I73=56,53,I73=57,53,OR(I73&gt;57,I73&lt;56),I73-2)</f>
        <v>42</v>
      </c>
      <c r="K73" s="33">
        <f t="shared" si="29"/>
        <v>52.413926851582254</v>
      </c>
      <c r="L73" s="11">
        <f t="shared" si="33"/>
        <v>52</v>
      </c>
      <c r="M73" s="11">
        <f>IF('Brugweg 30km'!D72="--",6,'Brugweg 30km'!D72)</f>
        <v>21.5</v>
      </c>
      <c r="N73" s="11">
        <f t="shared" si="34"/>
        <v>22</v>
      </c>
      <c r="O73" s="11">
        <f t="shared" si="35"/>
        <v>17</v>
      </c>
      <c r="P73" s="11">
        <f>IF('Hefbrug (50 km uur)'!D72="--",6,'Hefbrug (50 km uur)'!D72)</f>
        <v>30.5</v>
      </c>
      <c r="Q73" s="11">
        <f t="shared" si="36"/>
        <v>30</v>
      </c>
      <c r="R73" s="11">
        <f t="shared" si="37"/>
        <v>25</v>
      </c>
      <c r="S73" s="11">
        <f>'Kerkweg oost 50 km'!D72</f>
        <v>16.100000000000001</v>
      </c>
      <c r="T73" s="11">
        <f t="shared" si="38"/>
        <v>16</v>
      </c>
      <c r="U73" s="11">
        <f t="shared" si="39"/>
        <v>11</v>
      </c>
      <c r="V73" s="11">
        <f>'N454 Kanaaldijk 50 km'!D72</f>
        <v>23</v>
      </c>
      <c r="W73" s="11">
        <f t="shared" si="40"/>
        <v>23</v>
      </c>
      <c r="X73" s="11">
        <f t="shared" si="41"/>
        <v>18</v>
      </c>
      <c r="Y73" s="11">
        <f>'N454 Kanaaldijk 80 km'!D72</f>
        <v>22.8</v>
      </c>
      <c r="Z73" s="11">
        <f t="shared" si="42"/>
        <v>23</v>
      </c>
      <c r="AA73" s="11">
        <f t="shared" si="43"/>
        <v>0</v>
      </c>
      <c r="AB73" s="11">
        <f t="shared" si="44"/>
        <v>0</v>
      </c>
      <c r="AC73" s="11">
        <f t="shared" si="45"/>
        <v>21</v>
      </c>
      <c r="AD73" s="11">
        <f>'N451 80 km'!D72</f>
        <v>25.6</v>
      </c>
      <c r="AE73" s="11">
        <f t="shared" si="46"/>
        <v>26</v>
      </c>
      <c r="AF73" s="11">
        <f t="shared" si="47"/>
        <v>0</v>
      </c>
      <c r="AG73" s="11">
        <f t="shared" si="48"/>
        <v>0</v>
      </c>
      <c r="AH73" s="11">
        <f t="shared" si="49"/>
        <v>24</v>
      </c>
      <c r="AI73" s="11">
        <f>IF('A12'!D72="--",6,'A12'!D72)</f>
        <v>42.9</v>
      </c>
      <c r="AJ73" s="11">
        <f t="shared" si="50"/>
        <v>43</v>
      </c>
      <c r="AK73" s="11">
        <f t="shared" si="51"/>
        <v>0</v>
      </c>
      <c r="AL73" s="11">
        <f t="shared" si="52"/>
        <v>0</v>
      </c>
      <c r="AM73" s="11">
        <f t="shared" si="53"/>
        <v>41</v>
      </c>
      <c r="AN73" s="11">
        <f>'A20'!D72</f>
        <v>38.4</v>
      </c>
      <c r="AO73" s="11">
        <f t="shared" si="54"/>
        <v>38</v>
      </c>
      <c r="AP73" s="11">
        <f t="shared" si="55"/>
        <v>0</v>
      </c>
      <c r="AQ73" s="11">
        <f t="shared" si="56"/>
        <v>0</v>
      </c>
      <c r="AR73" s="11">
        <f t="shared" si="57"/>
        <v>36</v>
      </c>
      <c r="AS73" s="12"/>
      <c r="AT73" s="11"/>
    </row>
    <row r="74" spans="1:46" x14ac:dyDescent="0.2">
      <c r="A74" s="12" t="str">
        <f>'N207 50km'!A73</f>
        <v>Z60_A</v>
      </c>
      <c r="B74" s="12" t="str">
        <f>'N207 50km'!B73</f>
        <v>Zuidkade 60</v>
      </c>
      <c r="C74" s="11">
        <f>'N207 50km'!C73</f>
        <v>1.5</v>
      </c>
      <c r="D74" s="11">
        <f>'N207'!D73</f>
        <v>56.3</v>
      </c>
      <c r="E74" s="31">
        <f>IF('N207 50km'!D73="--",6,'N207 50km'!D73)</f>
        <v>56.1</v>
      </c>
      <c r="F74" s="31">
        <f t="shared" si="30"/>
        <v>56</v>
      </c>
      <c r="G74" s="33">
        <f t="shared" si="31"/>
        <v>51</v>
      </c>
      <c r="H74" s="31">
        <f>IF('N207 80km'!D73="--",6,'N207 80km'!D73)</f>
        <v>42.9</v>
      </c>
      <c r="I74" s="31">
        <f t="shared" si="32"/>
        <v>43</v>
      </c>
      <c r="J74" s="33" cm="1">
        <f t="array" ref="J74">_xlfn.IFS(I74=56,53,I74=57,53,OR(I74&gt;57,I74&lt;56),I74-2)</f>
        <v>41</v>
      </c>
      <c r="K74" s="33">
        <f t="shared" si="29"/>
        <v>51.413926851582247</v>
      </c>
      <c r="L74" s="11">
        <f t="shared" si="33"/>
        <v>51</v>
      </c>
      <c r="M74" s="11">
        <f>IF('Brugweg 30km'!D73="--",6,'Brugweg 30km'!D73)</f>
        <v>20.5</v>
      </c>
      <c r="N74" s="11">
        <f t="shared" si="34"/>
        <v>20</v>
      </c>
      <c r="O74" s="11">
        <f t="shared" si="35"/>
        <v>15</v>
      </c>
      <c r="P74" s="11">
        <f>IF('Hefbrug (50 km uur)'!D73="--",6,'Hefbrug (50 km uur)'!D73)</f>
        <v>30.3</v>
      </c>
      <c r="Q74" s="11">
        <f t="shared" si="36"/>
        <v>30</v>
      </c>
      <c r="R74" s="11">
        <f t="shared" si="37"/>
        <v>25</v>
      </c>
      <c r="S74" s="11">
        <f>'Kerkweg oost 50 km'!D73</f>
        <v>15</v>
      </c>
      <c r="T74" s="11">
        <f t="shared" si="38"/>
        <v>15</v>
      </c>
      <c r="U74" s="11">
        <f t="shared" si="39"/>
        <v>10</v>
      </c>
      <c r="V74" s="11">
        <f>'N454 Kanaaldijk 50 km'!D73</f>
        <v>22.7</v>
      </c>
      <c r="W74" s="11">
        <f t="shared" si="40"/>
        <v>23</v>
      </c>
      <c r="X74" s="11">
        <f t="shared" si="41"/>
        <v>18</v>
      </c>
      <c r="Y74" s="11">
        <f>'N454 Kanaaldijk 80 km'!D73</f>
        <v>22.3</v>
      </c>
      <c r="Z74" s="11">
        <f t="shared" si="42"/>
        <v>22</v>
      </c>
      <c r="AA74" s="11">
        <f t="shared" si="43"/>
        <v>0</v>
      </c>
      <c r="AB74" s="11">
        <f t="shared" si="44"/>
        <v>0</v>
      </c>
      <c r="AC74" s="11">
        <f t="shared" si="45"/>
        <v>20</v>
      </c>
      <c r="AD74" s="11">
        <f>'N451 80 km'!D73</f>
        <v>24.7</v>
      </c>
      <c r="AE74" s="11">
        <f t="shared" si="46"/>
        <v>25</v>
      </c>
      <c r="AF74" s="11">
        <f t="shared" si="47"/>
        <v>0</v>
      </c>
      <c r="AG74" s="11">
        <f t="shared" si="48"/>
        <v>0</v>
      </c>
      <c r="AH74" s="11">
        <f t="shared" si="49"/>
        <v>23</v>
      </c>
      <c r="AI74" s="11">
        <f>IF('A12'!D73="--",6,'A12'!D73)</f>
        <v>42</v>
      </c>
      <c r="AJ74" s="11">
        <f t="shared" si="50"/>
        <v>42</v>
      </c>
      <c r="AK74" s="11">
        <f t="shared" si="51"/>
        <v>0</v>
      </c>
      <c r="AL74" s="11">
        <f t="shared" si="52"/>
        <v>0</v>
      </c>
      <c r="AM74" s="11">
        <f t="shared" si="53"/>
        <v>40</v>
      </c>
      <c r="AN74" s="11">
        <f>'A20'!D73</f>
        <v>37.6</v>
      </c>
      <c r="AO74" s="11">
        <f t="shared" si="54"/>
        <v>38</v>
      </c>
      <c r="AP74" s="11">
        <f t="shared" si="55"/>
        <v>0</v>
      </c>
      <c r="AQ74" s="11">
        <f t="shared" si="56"/>
        <v>0</v>
      </c>
      <c r="AR74" s="11">
        <f t="shared" si="57"/>
        <v>36</v>
      </c>
      <c r="AS74" s="12"/>
      <c r="AT74" s="11"/>
    </row>
    <row r="75" spans="1:46" x14ac:dyDescent="0.2">
      <c r="A75" s="12" t="str">
        <f>'N207 50km'!A74</f>
        <v>Z56_B</v>
      </c>
      <c r="B75" s="12" t="str">
        <f>'N207 50km'!B74</f>
        <v>Zuidkade 56</v>
      </c>
      <c r="C75" s="11">
        <f>'N207 50km'!C74</f>
        <v>4.5</v>
      </c>
      <c r="D75" s="11">
        <f>'N207'!D74</f>
        <v>58.2</v>
      </c>
      <c r="E75" s="31">
        <f>IF('N207 50km'!D74="--",6,'N207 50km'!D74)</f>
        <v>58</v>
      </c>
      <c r="F75" s="31">
        <f t="shared" si="30"/>
        <v>58</v>
      </c>
      <c r="G75" s="33">
        <f t="shared" si="31"/>
        <v>53</v>
      </c>
      <c r="H75" s="31">
        <f>IF('N207 80km'!D74="--",6,'N207 80km'!D74)</f>
        <v>43.2</v>
      </c>
      <c r="I75" s="31">
        <f t="shared" si="32"/>
        <v>43</v>
      </c>
      <c r="J75" s="33" cm="1">
        <f t="array" ref="J75">_xlfn.IFS(I75=56,53,I75=57,53,OR(I75&gt;57,I75&lt;56),I75-2)</f>
        <v>41</v>
      </c>
      <c r="K75" s="33">
        <f t="shared" si="29"/>
        <v>53.265723755961034</v>
      </c>
      <c r="L75" s="11">
        <f t="shared" si="33"/>
        <v>53</v>
      </c>
      <c r="M75" s="11">
        <f>IF('Brugweg 30km'!D74="--",6,'Brugweg 30km'!D74)</f>
        <v>21.7</v>
      </c>
      <c r="N75" s="11">
        <f t="shared" si="34"/>
        <v>22</v>
      </c>
      <c r="O75" s="11">
        <f t="shared" si="35"/>
        <v>17</v>
      </c>
      <c r="P75" s="11">
        <f>IF('Hefbrug (50 km uur)'!D74="--",6,'Hefbrug (50 km uur)'!D74)</f>
        <v>30.8</v>
      </c>
      <c r="Q75" s="11">
        <f t="shared" si="36"/>
        <v>31</v>
      </c>
      <c r="R75" s="11">
        <f t="shared" si="37"/>
        <v>26</v>
      </c>
      <c r="S75" s="11">
        <f>'Kerkweg oost 50 km'!D74</f>
        <v>22.6</v>
      </c>
      <c r="T75" s="11">
        <f t="shared" si="38"/>
        <v>23</v>
      </c>
      <c r="U75" s="11">
        <f t="shared" si="39"/>
        <v>18</v>
      </c>
      <c r="V75" s="11">
        <f>'N454 Kanaaldijk 50 km'!D74</f>
        <v>24</v>
      </c>
      <c r="W75" s="11">
        <f t="shared" si="40"/>
        <v>24</v>
      </c>
      <c r="X75" s="11">
        <f t="shared" si="41"/>
        <v>19</v>
      </c>
      <c r="Y75" s="11">
        <f>'N454 Kanaaldijk 80 km'!D74</f>
        <v>22.5</v>
      </c>
      <c r="Z75" s="11">
        <f t="shared" si="42"/>
        <v>22</v>
      </c>
      <c r="AA75" s="11">
        <f t="shared" si="43"/>
        <v>0</v>
      </c>
      <c r="AB75" s="11">
        <f t="shared" si="44"/>
        <v>0</v>
      </c>
      <c r="AC75" s="11">
        <f t="shared" si="45"/>
        <v>20</v>
      </c>
      <c r="AD75" s="11">
        <f>'N451 80 km'!D74</f>
        <v>26.1</v>
      </c>
      <c r="AE75" s="11">
        <f t="shared" si="46"/>
        <v>26</v>
      </c>
      <c r="AF75" s="11">
        <f t="shared" si="47"/>
        <v>0</v>
      </c>
      <c r="AG75" s="11">
        <f t="shared" si="48"/>
        <v>0</v>
      </c>
      <c r="AH75" s="11">
        <f t="shared" si="49"/>
        <v>24</v>
      </c>
      <c r="AI75" s="11">
        <f>IF('A12'!D74="--",6,'A12'!D74)</f>
        <v>44.5</v>
      </c>
      <c r="AJ75" s="11">
        <f t="shared" si="50"/>
        <v>44</v>
      </c>
      <c r="AK75" s="11">
        <f t="shared" si="51"/>
        <v>0</v>
      </c>
      <c r="AL75" s="11">
        <f t="shared" si="52"/>
        <v>0</v>
      </c>
      <c r="AM75" s="11">
        <f t="shared" si="53"/>
        <v>42</v>
      </c>
      <c r="AN75" s="11">
        <f>'A20'!D74</f>
        <v>40.5</v>
      </c>
      <c r="AO75" s="11">
        <f t="shared" si="54"/>
        <v>40</v>
      </c>
      <c r="AP75" s="11">
        <f t="shared" si="55"/>
        <v>0</v>
      </c>
      <c r="AQ75" s="11">
        <f t="shared" si="56"/>
        <v>0</v>
      </c>
      <c r="AR75" s="11">
        <f t="shared" si="57"/>
        <v>38</v>
      </c>
      <c r="AS75" s="12"/>
      <c r="AT75" s="11"/>
    </row>
    <row r="76" spans="1:46" x14ac:dyDescent="0.2">
      <c r="A76" s="12" t="str">
        <f>'N207 50km'!A75</f>
        <v>Z56_A</v>
      </c>
      <c r="B76" s="12" t="str">
        <f>'N207 50km'!B75</f>
        <v>Zuidkade 56</v>
      </c>
      <c r="C76" s="11">
        <f>'N207 50km'!C75</f>
        <v>1.5</v>
      </c>
      <c r="D76" s="11">
        <f>'N207'!D75</f>
        <v>57.1</v>
      </c>
      <c r="E76" s="31">
        <f>IF('N207 50km'!D75="--",6,'N207 50km'!D75)</f>
        <v>56.9</v>
      </c>
      <c r="F76" s="31">
        <f t="shared" si="30"/>
        <v>57</v>
      </c>
      <c r="G76" s="33">
        <f t="shared" si="31"/>
        <v>52</v>
      </c>
      <c r="H76" s="31">
        <f>IF('N207 80km'!D75="--",6,'N207 80km'!D75)</f>
        <v>43</v>
      </c>
      <c r="I76" s="31">
        <f t="shared" si="32"/>
        <v>43</v>
      </c>
      <c r="J76" s="33" cm="1">
        <f t="array" ref="J76">_xlfn.IFS(I76=56,53,I76=57,53,OR(I76&gt;57,I76&lt;56),I76-2)</f>
        <v>41</v>
      </c>
      <c r="K76" s="33">
        <f t="shared" si="29"/>
        <v>52.331956199884289</v>
      </c>
      <c r="L76" s="11">
        <f t="shared" si="33"/>
        <v>52</v>
      </c>
      <c r="M76" s="11">
        <f>IF('Brugweg 30km'!D75="--",6,'Brugweg 30km'!D75)</f>
        <v>20.5</v>
      </c>
      <c r="N76" s="11">
        <f t="shared" si="34"/>
        <v>20</v>
      </c>
      <c r="O76" s="11">
        <f t="shared" si="35"/>
        <v>15</v>
      </c>
      <c r="P76" s="11">
        <f>IF('Hefbrug (50 km uur)'!D75="--",6,'Hefbrug (50 km uur)'!D75)</f>
        <v>30.9</v>
      </c>
      <c r="Q76" s="11">
        <f t="shared" si="36"/>
        <v>31</v>
      </c>
      <c r="R76" s="11">
        <f t="shared" si="37"/>
        <v>26</v>
      </c>
      <c r="S76" s="11">
        <f>'Kerkweg oost 50 km'!D75</f>
        <v>19.899999999999999</v>
      </c>
      <c r="T76" s="11">
        <f t="shared" si="38"/>
        <v>20</v>
      </c>
      <c r="U76" s="11">
        <f t="shared" si="39"/>
        <v>15</v>
      </c>
      <c r="V76" s="11">
        <f>'N454 Kanaaldijk 50 km'!D75</f>
        <v>23.9</v>
      </c>
      <c r="W76" s="11">
        <f t="shared" si="40"/>
        <v>24</v>
      </c>
      <c r="X76" s="11">
        <f t="shared" si="41"/>
        <v>19</v>
      </c>
      <c r="Y76" s="11">
        <f>'N454 Kanaaldijk 80 km'!D75</f>
        <v>22.2</v>
      </c>
      <c r="Z76" s="11">
        <f t="shared" si="42"/>
        <v>22</v>
      </c>
      <c r="AA76" s="11">
        <f t="shared" si="43"/>
        <v>0</v>
      </c>
      <c r="AB76" s="11">
        <f t="shared" si="44"/>
        <v>0</v>
      </c>
      <c r="AC76" s="11">
        <f t="shared" si="45"/>
        <v>20</v>
      </c>
      <c r="AD76" s="11">
        <f>'N451 80 km'!D75</f>
        <v>25.3</v>
      </c>
      <c r="AE76" s="11">
        <f t="shared" si="46"/>
        <v>25</v>
      </c>
      <c r="AF76" s="11">
        <f t="shared" si="47"/>
        <v>0</v>
      </c>
      <c r="AG76" s="11">
        <f t="shared" si="48"/>
        <v>0</v>
      </c>
      <c r="AH76" s="11">
        <f t="shared" si="49"/>
        <v>23</v>
      </c>
      <c r="AI76" s="11">
        <f>IF('A12'!D75="--",6,'A12'!D75)</f>
        <v>43.3</v>
      </c>
      <c r="AJ76" s="11">
        <f t="shared" si="50"/>
        <v>43</v>
      </c>
      <c r="AK76" s="11">
        <f t="shared" si="51"/>
        <v>0</v>
      </c>
      <c r="AL76" s="11">
        <f t="shared" si="52"/>
        <v>0</v>
      </c>
      <c r="AM76" s="11">
        <f t="shared" si="53"/>
        <v>41</v>
      </c>
      <c r="AN76" s="11">
        <f>'A20'!D75</f>
        <v>39.1</v>
      </c>
      <c r="AO76" s="11">
        <f t="shared" si="54"/>
        <v>39</v>
      </c>
      <c r="AP76" s="11">
        <f t="shared" si="55"/>
        <v>0</v>
      </c>
      <c r="AQ76" s="11">
        <f t="shared" si="56"/>
        <v>0</v>
      </c>
      <c r="AR76" s="11">
        <f t="shared" si="57"/>
        <v>37</v>
      </c>
      <c r="AS76" s="12"/>
      <c r="AT76" s="11"/>
    </row>
    <row r="77" spans="1:46" x14ac:dyDescent="0.2">
      <c r="A77" s="12" t="str">
        <f>'N207 50km'!A76</f>
        <v>Z52_C</v>
      </c>
      <c r="B77" s="12" t="str">
        <f>'N207 50km'!B76</f>
        <v>Zuidkade 52</v>
      </c>
      <c r="C77" s="11">
        <f>'N207 50km'!C76</f>
        <v>7.5</v>
      </c>
      <c r="D77" s="11">
        <f>'N207'!D76</f>
        <v>59.5</v>
      </c>
      <c r="E77" s="31">
        <f>IF('N207 50km'!D76="--",6,'N207 50km'!D76)</f>
        <v>59.5</v>
      </c>
      <c r="F77" s="31">
        <f t="shared" si="30"/>
        <v>60</v>
      </c>
      <c r="G77" s="33">
        <f t="shared" si="31"/>
        <v>55</v>
      </c>
      <c r="H77" s="31">
        <f>IF('N207 80km'!D76="--",6,'N207 80km'!D76)</f>
        <v>40.9</v>
      </c>
      <c r="I77" s="31">
        <f t="shared" si="32"/>
        <v>41</v>
      </c>
      <c r="J77" s="33" cm="1">
        <f t="array" ref="J77">_xlfn.IFS(I77=56,53,I77=57,53,OR(I77&gt;57,I77&lt;56),I77-2)</f>
        <v>39</v>
      </c>
      <c r="K77" s="33">
        <f t="shared" si="29"/>
        <v>55.107742255119575</v>
      </c>
      <c r="L77" s="11">
        <f t="shared" si="33"/>
        <v>55</v>
      </c>
      <c r="M77" s="11">
        <f>IF('Brugweg 30km'!D76="--",6,'Brugweg 30km'!D76)</f>
        <v>21.5</v>
      </c>
      <c r="N77" s="11">
        <f t="shared" si="34"/>
        <v>22</v>
      </c>
      <c r="O77" s="11">
        <f t="shared" si="35"/>
        <v>17</v>
      </c>
      <c r="P77" s="11">
        <f>IF('Hefbrug (50 km uur)'!D76="--",6,'Hefbrug (50 km uur)'!D76)</f>
        <v>31.6</v>
      </c>
      <c r="Q77" s="11">
        <f t="shared" si="36"/>
        <v>32</v>
      </c>
      <c r="R77" s="11">
        <f t="shared" si="37"/>
        <v>27</v>
      </c>
      <c r="S77" s="11">
        <f>'Kerkweg oost 50 km'!D76</f>
        <v>21.7</v>
      </c>
      <c r="T77" s="11">
        <f t="shared" si="38"/>
        <v>22</v>
      </c>
      <c r="U77" s="11">
        <f t="shared" si="39"/>
        <v>17</v>
      </c>
      <c r="V77" s="11">
        <f>'N454 Kanaaldijk 50 km'!D76</f>
        <v>20.3</v>
      </c>
      <c r="W77" s="11">
        <f t="shared" si="40"/>
        <v>20</v>
      </c>
      <c r="X77" s="11">
        <f t="shared" si="41"/>
        <v>15</v>
      </c>
      <c r="Y77" s="11">
        <f>'N454 Kanaaldijk 80 km'!D76</f>
        <v>18.899999999999999</v>
      </c>
      <c r="Z77" s="11">
        <f t="shared" si="42"/>
        <v>19</v>
      </c>
      <c r="AA77" s="11">
        <f t="shared" si="43"/>
        <v>0</v>
      </c>
      <c r="AB77" s="11">
        <f t="shared" si="44"/>
        <v>0</v>
      </c>
      <c r="AC77" s="11">
        <f t="shared" si="45"/>
        <v>17</v>
      </c>
      <c r="AD77" s="11">
        <f>'N451 80 km'!D76</f>
        <v>23.6</v>
      </c>
      <c r="AE77" s="11">
        <f t="shared" si="46"/>
        <v>24</v>
      </c>
      <c r="AF77" s="11">
        <f t="shared" si="47"/>
        <v>0</v>
      </c>
      <c r="AG77" s="11">
        <f t="shared" si="48"/>
        <v>0</v>
      </c>
      <c r="AH77" s="11">
        <f t="shared" si="49"/>
        <v>22</v>
      </c>
      <c r="AI77" s="11">
        <f>IF('A12'!D76="--",6,'A12'!D76)</f>
        <v>42.6</v>
      </c>
      <c r="AJ77" s="11">
        <f t="shared" si="50"/>
        <v>43</v>
      </c>
      <c r="AK77" s="11">
        <f t="shared" si="51"/>
        <v>0</v>
      </c>
      <c r="AL77" s="11">
        <f t="shared" si="52"/>
        <v>0</v>
      </c>
      <c r="AM77" s="11">
        <f t="shared" si="53"/>
        <v>41</v>
      </c>
      <c r="AN77" s="11">
        <f>'A20'!D76</f>
        <v>37.799999999999997</v>
      </c>
      <c r="AO77" s="11">
        <f t="shared" si="54"/>
        <v>38</v>
      </c>
      <c r="AP77" s="11">
        <f t="shared" si="55"/>
        <v>0</v>
      </c>
      <c r="AQ77" s="11">
        <f t="shared" si="56"/>
        <v>0</v>
      </c>
      <c r="AR77" s="11">
        <f t="shared" si="57"/>
        <v>36</v>
      </c>
      <c r="AS77" s="12"/>
      <c r="AT77" s="11"/>
    </row>
    <row r="78" spans="1:46" x14ac:dyDescent="0.2">
      <c r="A78" s="12" t="str">
        <f>'N207 50km'!A77</f>
        <v>Z52_B</v>
      </c>
      <c r="B78" s="12" t="str">
        <f>'N207 50km'!B77</f>
        <v>Zuidkade 52</v>
      </c>
      <c r="C78" s="11">
        <f>'N207 50km'!C77</f>
        <v>4.5</v>
      </c>
      <c r="D78" s="11">
        <f>'N207'!D77</f>
        <v>58.9</v>
      </c>
      <c r="E78" s="31">
        <f>IF('N207 50km'!D77="--",6,'N207 50km'!D77)</f>
        <v>58.9</v>
      </c>
      <c r="F78" s="31">
        <f t="shared" si="30"/>
        <v>59</v>
      </c>
      <c r="G78" s="33">
        <f t="shared" si="31"/>
        <v>54</v>
      </c>
      <c r="H78" s="31">
        <f>IF('N207 80km'!D77="--",6,'N207 80km'!D77)</f>
        <v>41.1</v>
      </c>
      <c r="I78" s="31">
        <f t="shared" si="32"/>
        <v>41</v>
      </c>
      <c r="J78" s="33" cm="1">
        <f t="array" ref="J78">_xlfn.IFS(I78=56,53,I78=57,53,OR(I78&gt;57,I78&lt;56),I78-2)</f>
        <v>39</v>
      </c>
      <c r="K78" s="33">
        <f t="shared" si="29"/>
        <v>54.135209221080387</v>
      </c>
      <c r="L78" s="11">
        <f t="shared" si="33"/>
        <v>54</v>
      </c>
      <c r="M78" s="11">
        <f>IF('Brugweg 30km'!D77="--",6,'Brugweg 30km'!D77)</f>
        <v>21.6</v>
      </c>
      <c r="N78" s="11">
        <f t="shared" si="34"/>
        <v>22</v>
      </c>
      <c r="O78" s="11">
        <f t="shared" si="35"/>
        <v>17</v>
      </c>
      <c r="P78" s="11">
        <f>IF('Hefbrug (50 km uur)'!D77="--",6,'Hefbrug (50 km uur)'!D77)</f>
        <v>31.9</v>
      </c>
      <c r="Q78" s="11">
        <f t="shared" si="36"/>
        <v>32</v>
      </c>
      <c r="R78" s="11">
        <f t="shared" si="37"/>
        <v>27</v>
      </c>
      <c r="S78" s="11">
        <f>'Kerkweg oost 50 km'!D77</f>
        <v>23.3</v>
      </c>
      <c r="T78" s="11">
        <f t="shared" si="38"/>
        <v>23</v>
      </c>
      <c r="U78" s="11">
        <f t="shared" si="39"/>
        <v>18</v>
      </c>
      <c r="V78" s="11">
        <f>'N454 Kanaaldijk 50 km'!D77</f>
        <v>20.100000000000001</v>
      </c>
      <c r="W78" s="11">
        <f t="shared" si="40"/>
        <v>20</v>
      </c>
      <c r="X78" s="11">
        <f t="shared" si="41"/>
        <v>15</v>
      </c>
      <c r="Y78" s="11">
        <f>'N454 Kanaaldijk 80 km'!D77</f>
        <v>18.7</v>
      </c>
      <c r="Z78" s="11">
        <f t="shared" si="42"/>
        <v>19</v>
      </c>
      <c r="AA78" s="11">
        <f t="shared" si="43"/>
        <v>0</v>
      </c>
      <c r="AB78" s="11">
        <f t="shared" si="44"/>
        <v>0</v>
      </c>
      <c r="AC78" s="11">
        <f t="shared" si="45"/>
        <v>17</v>
      </c>
      <c r="AD78" s="11">
        <f>'N451 80 km'!D77</f>
        <v>24</v>
      </c>
      <c r="AE78" s="11">
        <f t="shared" si="46"/>
        <v>24</v>
      </c>
      <c r="AF78" s="11">
        <f t="shared" si="47"/>
        <v>0</v>
      </c>
      <c r="AG78" s="11">
        <f t="shared" si="48"/>
        <v>0</v>
      </c>
      <c r="AH78" s="11">
        <f t="shared" si="49"/>
        <v>22</v>
      </c>
      <c r="AI78" s="11">
        <f>IF('A12'!D77="--",6,'A12'!D77)</f>
        <v>42.9</v>
      </c>
      <c r="AJ78" s="11">
        <f t="shared" si="50"/>
        <v>43</v>
      </c>
      <c r="AK78" s="11">
        <f t="shared" si="51"/>
        <v>0</v>
      </c>
      <c r="AL78" s="11">
        <f t="shared" si="52"/>
        <v>0</v>
      </c>
      <c r="AM78" s="11">
        <f t="shared" si="53"/>
        <v>41</v>
      </c>
      <c r="AN78" s="11">
        <f>'A20'!D77</f>
        <v>38.200000000000003</v>
      </c>
      <c r="AO78" s="11">
        <f t="shared" si="54"/>
        <v>38</v>
      </c>
      <c r="AP78" s="11">
        <f t="shared" si="55"/>
        <v>0</v>
      </c>
      <c r="AQ78" s="11">
        <f t="shared" si="56"/>
        <v>0</v>
      </c>
      <c r="AR78" s="11">
        <f t="shared" si="57"/>
        <v>36</v>
      </c>
      <c r="AS78" s="12"/>
      <c r="AT78" s="11"/>
    </row>
    <row r="79" spans="1:46" x14ac:dyDescent="0.2">
      <c r="A79" s="12" t="str">
        <f>'N207 50km'!A78</f>
        <v>Z52_A</v>
      </c>
      <c r="B79" s="12" t="str">
        <f>'N207 50km'!B78</f>
        <v>Zuidkade 52</v>
      </c>
      <c r="C79" s="11">
        <f>'N207 50km'!C78</f>
        <v>1.5</v>
      </c>
      <c r="D79" s="11">
        <f>'N207'!D78</f>
        <v>57.7</v>
      </c>
      <c r="E79" s="31">
        <f>IF('N207 50km'!D78="--",6,'N207 50km'!D78)</f>
        <v>57.6</v>
      </c>
      <c r="F79" s="31">
        <f t="shared" si="30"/>
        <v>58</v>
      </c>
      <c r="G79" s="33">
        <f t="shared" si="31"/>
        <v>53</v>
      </c>
      <c r="H79" s="31">
        <f>IF('N207 80km'!D78="--",6,'N207 80km'!D78)</f>
        <v>40.799999999999997</v>
      </c>
      <c r="I79" s="31">
        <f t="shared" si="32"/>
        <v>41</v>
      </c>
      <c r="J79" s="33" cm="1">
        <f t="array" ref="J79">_xlfn.IFS(I79=56,53,I79=57,53,OR(I79&gt;57,I79&lt;56),I79-2)</f>
        <v>39</v>
      </c>
      <c r="K79" s="33">
        <f t="shared" si="29"/>
        <v>53.169542892795334</v>
      </c>
      <c r="L79" s="11">
        <f t="shared" si="33"/>
        <v>53</v>
      </c>
      <c r="M79" s="11">
        <f>IF('Brugweg 30km'!D78="--",6,'Brugweg 30km'!D78)</f>
        <v>21.6</v>
      </c>
      <c r="N79" s="11">
        <f t="shared" si="34"/>
        <v>22</v>
      </c>
      <c r="O79" s="11">
        <f t="shared" si="35"/>
        <v>17</v>
      </c>
      <c r="P79" s="11">
        <f>IF('Hefbrug (50 km uur)'!D78="--",6,'Hefbrug (50 km uur)'!D78)</f>
        <v>31.8</v>
      </c>
      <c r="Q79" s="11">
        <f t="shared" si="36"/>
        <v>32</v>
      </c>
      <c r="R79" s="11">
        <f t="shared" si="37"/>
        <v>27</v>
      </c>
      <c r="S79" s="11">
        <f>'Kerkweg oost 50 km'!D78</f>
        <v>22.6</v>
      </c>
      <c r="T79" s="11">
        <f t="shared" si="38"/>
        <v>23</v>
      </c>
      <c r="U79" s="11">
        <f t="shared" si="39"/>
        <v>18</v>
      </c>
      <c r="V79" s="11">
        <f>'N454 Kanaaldijk 50 km'!D78</f>
        <v>22.8</v>
      </c>
      <c r="W79" s="11">
        <f t="shared" si="40"/>
        <v>23</v>
      </c>
      <c r="X79" s="11">
        <f t="shared" si="41"/>
        <v>18</v>
      </c>
      <c r="Y79" s="11">
        <f>'N454 Kanaaldijk 80 km'!D78</f>
        <v>18.399999999999999</v>
      </c>
      <c r="Z79" s="11">
        <f t="shared" si="42"/>
        <v>18</v>
      </c>
      <c r="AA79" s="11">
        <f t="shared" si="43"/>
        <v>0</v>
      </c>
      <c r="AB79" s="11">
        <f t="shared" si="44"/>
        <v>0</v>
      </c>
      <c r="AC79" s="11">
        <f t="shared" si="45"/>
        <v>16</v>
      </c>
      <c r="AD79" s="11">
        <f>'N451 80 km'!D78</f>
        <v>22.7</v>
      </c>
      <c r="AE79" s="11">
        <f t="shared" si="46"/>
        <v>23</v>
      </c>
      <c r="AF79" s="11">
        <f t="shared" si="47"/>
        <v>0</v>
      </c>
      <c r="AG79" s="11">
        <f t="shared" si="48"/>
        <v>0</v>
      </c>
      <c r="AH79" s="11">
        <f t="shared" si="49"/>
        <v>21</v>
      </c>
      <c r="AI79" s="11">
        <f>IF('A12'!D78="--",6,'A12'!D78)</f>
        <v>41.6</v>
      </c>
      <c r="AJ79" s="11">
        <f t="shared" si="50"/>
        <v>42</v>
      </c>
      <c r="AK79" s="11">
        <f t="shared" si="51"/>
        <v>0</v>
      </c>
      <c r="AL79" s="11">
        <f t="shared" si="52"/>
        <v>0</v>
      </c>
      <c r="AM79" s="11">
        <f t="shared" si="53"/>
        <v>40</v>
      </c>
      <c r="AN79" s="11">
        <f>'A20'!D78</f>
        <v>37.299999999999997</v>
      </c>
      <c r="AO79" s="11">
        <f t="shared" si="54"/>
        <v>37</v>
      </c>
      <c r="AP79" s="11">
        <f t="shared" si="55"/>
        <v>0</v>
      </c>
      <c r="AQ79" s="11">
        <f t="shared" si="56"/>
        <v>0</v>
      </c>
      <c r="AR79" s="11">
        <f t="shared" si="57"/>
        <v>35</v>
      </c>
      <c r="AS79" s="12"/>
      <c r="AT79" s="11"/>
    </row>
    <row r="80" spans="1:46" x14ac:dyDescent="0.2">
      <c r="A80" s="12" t="str">
        <f>'N207 50km'!A79</f>
        <v>Z51_C</v>
      </c>
      <c r="B80" s="12" t="str">
        <f>'N207 50km'!B79</f>
        <v>Zuidkade 51</v>
      </c>
      <c r="C80" s="11">
        <f>'N207 50km'!C79</f>
        <v>7.5</v>
      </c>
      <c r="D80" s="11">
        <f>'N207'!D79</f>
        <v>59.5</v>
      </c>
      <c r="E80" s="31">
        <f>IF('N207 50km'!D79="--",6,'N207 50km'!D79)</f>
        <v>59.5</v>
      </c>
      <c r="F80" s="31">
        <f t="shared" si="30"/>
        <v>60</v>
      </c>
      <c r="G80" s="33">
        <f t="shared" si="31"/>
        <v>55</v>
      </c>
      <c r="H80" s="31">
        <f>IF('N207 80km'!D79="--",6,'N207 80km'!D79)</f>
        <v>41.2</v>
      </c>
      <c r="I80" s="31">
        <f t="shared" si="32"/>
        <v>41</v>
      </c>
      <c r="J80" s="33" cm="1">
        <f t="array" ref="J80">_xlfn.IFS(I80=56,53,I80=57,53,OR(I80&gt;57,I80&lt;56),I80-2)</f>
        <v>39</v>
      </c>
      <c r="K80" s="33">
        <f t="shared" si="29"/>
        <v>55.107742255119575</v>
      </c>
      <c r="L80" s="11">
        <f t="shared" si="33"/>
        <v>55</v>
      </c>
      <c r="M80" s="11">
        <f>IF('Brugweg 30km'!D79="--",6,'Brugweg 30km'!D79)</f>
        <v>21.8</v>
      </c>
      <c r="N80" s="11">
        <f t="shared" si="34"/>
        <v>22</v>
      </c>
      <c r="O80" s="11">
        <f t="shared" si="35"/>
        <v>17</v>
      </c>
      <c r="P80" s="11">
        <f>IF('Hefbrug (50 km uur)'!D79="--",6,'Hefbrug (50 km uur)'!D79)</f>
        <v>31.8</v>
      </c>
      <c r="Q80" s="11">
        <f t="shared" si="36"/>
        <v>32</v>
      </c>
      <c r="R80" s="11">
        <f t="shared" si="37"/>
        <v>27</v>
      </c>
      <c r="S80" s="11">
        <f>'Kerkweg oost 50 km'!D79</f>
        <v>24.4</v>
      </c>
      <c r="T80" s="11">
        <f t="shared" si="38"/>
        <v>24</v>
      </c>
      <c r="U80" s="11">
        <f t="shared" si="39"/>
        <v>19</v>
      </c>
      <c r="V80" s="11">
        <f>'N454 Kanaaldijk 50 km'!D79</f>
        <v>20.100000000000001</v>
      </c>
      <c r="W80" s="11">
        <f t="shared" si="40"/>
        <v>20</v>
      </c>
      <c r="X80" s="11">
        <f t="shared" si="41"/>
        <v>15</v>
      </c>
      <c r="Y80" s="11">
        <f>'N454 Kanaaldijk 80 km'!D79</f>
        <v>18.899999999999999</v>
      </c>
      <c r="Z80" s="11">
        <f t="shared" si="42"/>
        <v>19</v>
      </c>
      <c r="AA80" s="11">
        <f t="shared" si="43"/>
        <v>0</v>
      </c>
      <c r="AB80" s="11">
        <f t="shared" si="44"/>
        <v>0</v>
      </c>
      <c r="AC80" s="11">
        <f t="shared" si="45"/>
        <v>17</v>
      </c>
      <c r="AD80" s="11">
        <f>'N451 80 km'!D79</f>
        <v>23.8</v>
      </c>
      <c r="AE80" s="11">
        <f t="shared" si="46"/>
        <v>24</v>
      </c>
      <c r="AF80" s="11">
        <f t="shared" si="47"/>
        <v>0</v>
      </c>
      <c r="AG80" s="11">
        <f t="shared" si="48"/>
        <v>0</v>
      </c>
      <c r="AH80" s="11">
        <f t="shared" si="49"/>
        <v>22</v>
      </c>
      <c r="AI80" s="11">
        <f>IF('A12'!D79="--",6,'A12'!D79)</f>
        <v>42.4</v>
      </c>
      <c r="AJ80" s="11">
        <f t="shared" si="50"/>
        <v>42</v>
      </c>
      <c r="AK80" s="11">
        <f t="shared" si="51"/>
        <v>0</v>
      </c>
      <c r="AL80" s="11">
        <f t="shared" si="52"/>
        <v>0</v>
      </c>
      <c r="AM80" s="11">
        <f t="shared" si="53"/>
        <v>40</v>
      </c>
      <c r="AN80" s="11">
        <f>'A20'!D79</f>
        <v>37.6</v>
      </c>
      <c r="AO80" s="11">
        <f t="shared" si="54"/>
        <v>38</v>
      </c>
      <c r="AP80" s="11">
        <f t="shared" si="55"/>
        <v>0</v>
      </c>
      <c r="AQ80" s="11">
        <f t="shared" si="56"/>
        <v>0</v>
      </c>
      <c r="AR80" s="11">
        <f t="shared" si="57"/>
        <v>36</v>
      </c>
      <c r="AS80" s="12"/>
      <c r="AT80" s="11"/>
    </row>
    <row r="81" spans="1:46" x14ac:dyDescent="0.2">
      <c r="A81" s="12" t="str">
        <f>'N207 50km'!A80</f>
        <v>Z51_B</v>
      </c>
      <c r="B81" s="12" t="str">
        <f>'N207 50km'!B80</f>
        <v>Zuidkade 51</v>
      </c>
      <c r="C81" s="11">
        <f>'N207 50km'!C80</f>
        <v>4.5</v>
      </c>
      <c r="D81" s="11">
        <f>'N207'!D80</f>
        <v>58.9</v>
      </c>
      <c r="E81" s="31">
        <f>IF('N207 50km'!D80="--",6,'N207 50km'!D80)</f>
        <v>58.8</v>
      </c>
      <c r="F81" s="31">
        <f t="shared" si="30"/>
        <v>59</v>
      </c>
      <c r="G81" s="33">
        <f t="shared" si="31"/>
        <v>54</v>
      </c>
      <c r="H81" s="31">
        <f>IF('N207 80km'!D80="--",6,'N207 80km'!D80)</f>
        <v>40.6</v>
      </c>
      <c r="I81" s="31">
        <f t="shared" si="32"/>
        <v>41</v>
      </c>
      <c r="J81" s="33" cm="1">
        <f t="array" ref="J81">_xlfn.IFS(I81=56,53,I81=57,53,OR(I81&gt;57,I81&lt;56),I81-2)</f>
        <v>39</v>
      </c>
      <c r="K81" s="33">
        <f t="shared" si="29"/>
        <v>54.135209221080387</v>
      </c>
      <c r="L81" s="11">
        <f t="shared" si="33"/>
        <v>54</v>
      </c>
      <c r="M81" s="11">
        <f>IF('Brugweg 30km'!D80="--",6,'Brugweg 30km'!D80)</f>
        <v>21.9</v>
      </c>
      <c r="N81" s="11">
        <f t="shared" si="34"/>
        <v>22</v>
      </c>
      <c r="O81" s="11">
        <f t="shared" si="35"/>
        <v>17</v>
      </c>
      <c r="P81" s="11">
        <f>IF('Hefbrug (50 km uur)'!D80="--",6,'Hefbrug (50 km uur)'!D80)</f>
        <v>31.4</v>
      </c>
      <c r="Q81" s="11">
        <f t="shared" si="36"/>
        <v>31</v>
      </c>
      <c r="R81" s="11">
        <f t="shared" si="37"/>
        <v>26</v>
      </c>
      <c r="S81" s="11">
        <f>'Kerkweg oost 50 km'!D80</f>
        <v>21.2</v>
      </c>
      <c r="T81" s="11">
        <f t="shared" si="38"/>
        <v>21</v>
      </c>
      <c r="U81" s="11">
        <f t="shared" si="39"/>
        <v>16</v>
      </c>
      <c r="V81" s="11">
        <f>'N454 Kanaaldijk 50 km'!D80</f>
        <v>19.8</v>
      </c>
      <c r="W81" s="11">
        <f t="shared" si="40"/>
        <v>20</v>
      </c>
      <c r="X81" s="11">
        <f t="shared" si="41"/>
        <v>15</v>
      </c>
      <c r="Y81" s="11">
        <f>'N454 Kanaaldijk 80 km'!D80</f>
        <v>18.7</v>
      </c>
      <c r="Z81" s="11">
        <f t="shared" si="42"/>
        <v>19</v>
      </c>
      <c r="AA81" s="11">
        <f t="shared" si="43"/>
        <v>0</v>
      </c>
      <c r="AB81" s="11">
        <f t="shared" si="44"/>
        <v>0</v>
      </c>
      <c r="AC81" s="11">
        <f t="shared" si="45"/>
        <v>17</v>
      </c>
      <c r="AD81" s="11">
        <f>'N451 80 km'!D80</f>
        <v>24.2</v>
      </c>
      <c r="AE81" s="11">
        <f t="shared" si="46"/>
        <v>24</v>
      </c>
      <c r="AF81" s="11">
        <f t="shared" si="47"/>
        <v>0</v>
      </c>
      <c r="AG81" s="11">
        <f t="shared" si="48"/>
        <v>0</v>
      </c>
      <c r="AH81" s="11">
        <f t="shared" si="49"/>
        <v>22</v>
      </c>
      <c r="AI81" s="11">
        <f>IF('A12'!D80="--",6,'A12'!D80)</f>
        <v>43</v>
      </c>
      <c r="AJ81" s="11">
        <f t="shared" si="50"/>
        <v>43</v>
      </c>
      <c r="AK81" s="11">
        <f t="shared" si="51"/>
        <v>0</v>
      </c>
      <c r="AL81" s="11">
        <f t="shared" si="52"/>
        <v>0</v>
      </c>
      <c r="AM81" s="11">
        <f t="shared" si="53"/>
        <v>41</v>
      </c>
      <c r="AN81" s="11">
        <f>'A20'!D80</f>
        <v>38.299999999999997</v>
      </c>
      <c r="AO81" s="11">
        <f t="shared" si="54"/>
        <v>38</v>
      </c>
      <c r="AP81" s="11">
        <f t="shared" si="55"/>
        <v>0</v>
      </c>
      <c r="AQ81" s="11">
        <f t="shared" si="56"/>
        <v>0</v>
      </c>
      <c r="AR81" s="11">
        <f t="shared" si="57"/>
        <v>36</v>
      </c>
      <c r="AS81" s="12"/>
      <c r="AT81" s="11"/>
    </row>
    <row r="82" spans="1:46" x14ac:dyDescent="0.2">
      <c r="A82" s="12" t="str">
        <f>'N207 50km'!A81</f>
        <v>Z51_A</v>
      </c>
      <c r="B82" s="12" t="str">
        <f>'N207 50km'!B81</f>
        <v>Zuidkade 51</v>
      </c>
      <c r="C82" s="11">
        <f>'N207 50km'!C81</f>
        <v>1.5</v>
      </c>
      <c r="D82" s="11">
        <f>'N207'!D81</f>
        <v>57.6</v>
      </c>
      <c r="E82" s="31">
        <f>IF('N207 50km'!D81="--",6,'N207 50km'!D81)</f>
        <v>57.6</v>
      </c>
      <c r="F82" s="31">
        <f t="shared" si="30"/>
        <v>58</v>
      </c>
      <c r="G82" s="33">
        <f t="shared" si="31"/>
        <v>53</v>
      </c>
      <c r="H82" s="31">
        <f>IF('N207 80km'!D81="--",6,'N207 80km'!D81)</f>
        <v>40</v>
      </c>
      <c r="I82" s="31">
        <f t="shared" si="32"/>
        <v>40</v>
      </c>
      <c r="J82" s="33" cm="1">
        <f t="array" ref="J82">_xlfn.IFS(I82=56,53,I82=57,53,OR(I82&gt;57,I82&lt;56),I82-2)</f>
        <v>38</v>
      </c>
      <c r="K82" s="33">
        <f t="shared" si="29"/>
        <v>53.135209221080387</v>
      </c>
      <c r="L82" s="11">
        <f t="shared" si="33"/>
        <v>53</v>
      </c>
      <c r="M82" s="11">
        <f>IF('Brugweg 30km'!D81="--",6,'Brugweg 30km'!D81)</f>
        <v>21.7</v>
      </c>
      <c r="N82" s="11">
        <f t="shared" si="34"/>
        <v>22</v>
      </c>
      <c r="O82" s="11">
        <f t="shared" si="35"/>
        <v>17</v>
      </c>
      <c r="P82" s="11">
        <f>IF('Hefbrug (50 km uur)'!D81="--",6,'Hefbrug (50 km uur)'!D81)</f>
        <v>30.7</v>
      </c>
      <c r="Q82" s="11">
        <f t="shared" si="36"/>
        <v>31</v>
      </c>
      <c r="R82" s="11">
        <f t="shared" si="37"/>
        <v>26</v>
      </c>
      <c r="S82" s="11">
        <f>'Kerkweg oost 50 km'!D81</f>
        <v>20.2</v>
      </c>
      <c r="T82" s="11">
        <f t="shared" si="38"/>
        <v>20</v>
      </c>
      <c r="U82" s="11">
        <f t="shared" si="39"/>
        <v>15</v>
      </c>
      <c r="V82" s="11">
        <f>'N454 Kanaaldijk 50 km'!D81</f>
        <v>22.5</v>
      </c>
      <c r="W82" s="11">
        <f t="shared" si="40"/>
        <v>22</v>
      </c>
      <c r="X82" s="11">
        <f t="shared" si="41"/>
        <v>17</v>
      </c>
      <c r="Y82" s="11">
        <f>'N454 Kanaaldijk 80 km'!D81</f>
        <v>18.3</v>
      </c>
      <c r="Z82" s="11">
        <f t="shared" si="42"/>
        <v>18</v>
      </c>
      <c r="AA82" s="11">
        <f t="shared" si="43"/>
        <v>0</v>
      </c>
      <c r="AB82" s="11">
        <f t="shared" si="44"/>
        <v>0</v>
      </c>
      <c r="AC82" s="11">
        <f t="shared" si="45"/>
        <v>16</v>
      </c>
      <c r="AD82" s="11">
        <f>'N451 80 km'!D81</f>
        <v>23</v>
      </c>
      <c r="AE82" s="11">
        <f t="shared" si="46"/>
        <v>23</v>
      </c>
      <c r="AF82" s="11">
        <f t="shared" si="47"/>
        <v>0</v>
      </c>
      <c r="AG82" s="11">
        <f t="shared" si="48"/>
        <v>0</v>
      </c>
      <c r="AH82" s="11">
        <f t="shared" si="49"/>
        <v>21</v>
      </c>
      <c r="AI82" s="11">
        <f>IF('A12'!D81="--",6,'A12'!D81)</f>
        <v>41.8</v>
      </c>
      <c r="AJ82" s="11">
        <f t="shared" si="50"/>
        <v>42</v>
      </c>
      <c r="AK82" s="11">
        <f t="shared" si="51"/>
        <v>0</v>
      </c>
      <c r="AL82" s="11">
        <f t="shared" si="52"/>
        <v>0</v>
      </c>
      <c r="AM82" s="11">
        <f t="shared" si="53"/>
        <v>40</v>
      </c>
      <c r="AN82" s="11">
        <f>'A20'!D81</f>
        <v>37.5</v>
      </c>
      <c r="AO82" s="11">
        <f t="shared" si="54"/>
        <v>38</v>
      </c>
      <c r="AP82" s="11">
        <f t="shared" si="55"/>
        <v>0</v>
      </c>
      <c r="AQ82" s="11">
        <f t="shared" si="56"/>
        <v>0</v>
      </c>
      <c r="AR82" s="11">
        <f t="shared" si="57"/>
        <v>36</v>
      </c>
      <c r="AS82" s="12"/>
      <c r="AT82" s="11"/>
    </row>
    <row r="83" spans="1:46" x14ac:dyDescent="0.2">
      <c r="A83" s="12" t="str">
        <f>'N207 50km'!A82</f>
        <v>Z50_B</v>
      </c>
      <c r="B83" s="12" t="str">
        <f>'N207 50km'!B82</f>
        <v>Zuidkade 50</v>
      </c>
      <c r="C83" s="11">
        <f>'N207 50km'!C82</f>
        <v>4.5</v>
      </c>
      <c r="D83" s="11">
        <f>'N207'!D82</f>
        <v>59</v>
      </c>
      <c r="E83" s="31">
        <f>IF('N207 50km'!D82="--",6,'N207 50km'!D82)</f>
        <v>59</v>
      </c>
      <c r="F83" s="31">
        <f t="shared" si="30"/>
        <v>59</v>
      </c>
      <c r="G83" s="33">
        <f t="shared" si="31"/>
        <v>54</v>
      </c>
      <c r="H83" s="31">
        <f>IF('N207 80km'!D82="--",6,'N207 80km'!D82)</f>
        <v>40.700000000000003</v>
      </c>
      <c r="I83" s="31">
        <f t="shared" si="32"/>
        <v>41</v>
      </c>
      <c r="J83" s="33" cm="1">
        <f t="array" ref="J83">_xlfn.IFS(I83=56,53,I83=57,53,OR(I83&gt;57,I83&lt;56),I83-2)</f>
        <v>39</v>
      </c>
      <c r="K83" s="33">
        <f t="shared" si="29"/>
        <v>54.135209221080387</v>
      </c>
      <c r="L83" s="11">
        <f t="shared" si="33"/>
        <v>54</v>
      </c>
      <c r="M83" s="11">
        <f>IF('Brugweg 30km'!D82="--",6,'Brugweg 30km'!D82)</f>
        <v>21.8</v>
      </c>
      <c r="N83" s="11">
        <f t="shared" si="34"/>
        <v>22</v>
      </c>
      <c r="O83" s="11">
        <f t="shared" si="35"/>
        <v>17</v>
      </c>
      <c r="P83" s="11">
        <f>IF('Hefbrug (50 km uur)'!D82="--",6,'Hefbrug (50 km uur)'!D82)</f>
        <v>32.799999999999997</v>
      </c>
      <c r="Q83" s="11">
        <f t="shared" si="36"/>
        <v>33</v>
      </c>
      <c r="R83" s="11">
        <f t="shared" si="37"/>
        <v>28</v>
      </c>
      <c r="S83" s="11">
        <f>'Kerkweg oost 50 km'!D82</f>
        <v>20.6</v>
      </c>
      <c r="T83" s="11">
        <f t="shared" si="38"/>
        <v>21</v>
      </c>
      <c r="U83" s="11">
        <f t="shared" si="39"/>
        <v>16</v>
      </c>
      <c r="V83" s="11">
        <f>'N454 Kanaaldijk 50 km'!D82</f>
        <v>20.100000000000001</v>
      </c>
      <c r="W83" s="11">
        <f t="shared" si="40"/>
        <v>20</v>
      </c>
      <c r="X83" s="11">
        <f t="shared" si="41"/>
        <v>15</v>
      </c>
      <c r="Y83" s="11">
        <f>'N454 Kanaaldijk 80 km'!D82</f>
        <v>18.8</v>
      </c>
      <c r="Z83" s="11">
        <f t="shared" si="42"/>
        <v>19</v>
      </c>
      <c r="AA83" s="11">
        <f t="shared" si="43"/>
        <v>0</v>
      </c>
      <c r="AB83" s="11">
        <f t="shared" si="44"/>
        <v>0</v>
      </c>
      <c r="AC83" s="11">
        <f t="shared" si="45"/>
        <v>17</v>
      </c>
      <c r="AD83" s="11">
        <f>'N451 80 km'!D82</f>
        <v>24.1</v>
      </c>
      <c r="AE83" s="11">
        <f t="shared" si="46"/>
        <v>24</v>
      </c>
      <c r="AF83" s="11">
        <f t="shared" si="47"/>
        <v>0</v>
      </c>
      <c r="AG83" s="11">
        <f t="shared" si="48"/>
        <v>0</v>
      </c>
      <c r="AH83" s="11">
        <f t="shared" si="49"/>
        <v>22</v>
      </c>
      <c r="AI83" s="11">
        <f>IF('A12'!D82="--",6,'A12'!D82)</f>
        <v>42.7</v>
      </c>
      <c r="AJ83" s="11">
        <f t="shared" si="50"/>
        <v>43</v>
      </c>
      <c r="AK83" s="11">
        <f t="shared" si="51"/>
        <v>0</v>
      </c>
      <c r="AL83" s="11">
        <f t="shared" si="52"/>
        <v>0</v>
      </c>
      <c r="AM83" s="11">
        <f t="shared" si="53"/>
        <v>41</v>
      </c>
      <c r="AN83" s="11">
        <f>'A20'!D82</f>
        <v>38</v>
      </c>
      <c r="AO83" s="11">
        <f t="shared" si="54"/>
        <v>38</v>
      </c>
      <c r="AP83" s="11">
        <f t="shared" si="55"/>
        <v>0</v>
      </c>
      <c r="AQ83" s="11">
        <f t="shared" si="56"/>
        <v>0</v>
      </c>
      <c r="AR83" s="11">
        <f t="shared" si="57"/>
        <v>36</v>
      </c>
      <c r="AS83" s="12"/>
      <c r="AT83" s="11"/>
    </row>
    <row r="84" spans="1:46" x14ac:dyDescent="0.2">
      <c r="A84" s="12" t="str">
        <f>'N207 50km'!A83</f>
        <v>Z50_A</v>
      </c>
      <c r="B84" s="12" t="str">
        <f>'N207 50km'!B83</f>
        <v>Zuidkade 50</v>
      </c>
      <c r="C84" s="11">
        <f>'N207 50km'!C83</f>
        <v>1.5</v>
      </c>
      <c r="D84" s="11">
        <f>'N207'!D83</f>
        <v>57.8</v>
      </c>
      <c r="E84" s="31">
        <f>IF('N207 50km'!D83="--",6,'N207 50km'!D83)</f>
        <v>57.7</v>
      </c>
      <c r="F84" s="31">
        <f t="shared" si="30"/>
        <v>58</v>
      </c>
      <c r="G84" s="33">
        <f t="shared" si="31"/>
        <v>53</v>
      </c>
      <c r="H84" s="31">
        <f>IF('N207 80km'!D83="--",6,'N207 80km'!D83)</f>
        <v>40</v>
      </c>
      <c r="I84" s="31">
        <f t="shared" si="32"/>
        <v>40</v>
      </c>
      <c r="J84" s="33" cm="1">
        <f t="array" ref="J84">_xlfn.IFS(I84=56,53,I84=57,53,OR(I84&gt;57,I84&lt;56),I84-2)</f>
        <v>38</v>
      </c>
      <c r="K84" s="33">
        <f t="shared" si="29"/>
        <v>53.135209221080387</v>
      </c>
      <c r="L84" s="11">
        <f t="shared" si="33"/>
        <v>53</v>
      </c>
      <c r="M84" s="11">
        <f>IF('Brugweg 30km'!D83="--",6,'Brugweg 30km'!D83)</f>
        <v>21.7</v>
      </c>
      <c r="N84" s="11">
        <f t="shared" si="34"/>
        <v>22</v>
      </c>
      <c r="O84" s="11">
        <f t="shared" si="35"/>
        <v>17</v>
      </c>
      <c r="P84" s="11">
        <f>IF('Hefbrug (50 km uur)'!D83="--",6,'Hefbrug (50 km uur)'!D83)</f>
        <v>32.4</v>
      </c>
      <c r="Q84" s="11">
        <f t="shared" si="36"/>
        <v>32</v>
      </c>
      <c r="R84" s="11">
        <f t="shared" si="37"/>
        <v>27</v>
      </c>
      <c r="S84" s="11">
        <f>'Kerkweg oost 50 km'!D83</f>
        <v>20.100000000000001</v>
      </c>
      <c r="T84" s="11">
        <f t="shared" si="38"/>
        <v>20</v>
      </c>
      <c r="U84" s="11">
        <f t="shared" si="39"/>
        <v>15</v>
      </c>
      <c r="V84" s="11">
        <f>'N454 Kanaaldijk 50 km'!D83</f>
        <v>22.7</v>
      </c>
      <c r="W84" s="11">
        <f t="shared" si="40"/>
        <v>23</v>
      </c>
      <c r="X84" s="11">
        <f t="shared" si="41"/>
        <v>18</v>
      </c>
      <c r="Y84" s="11">
        <f>'N454 Kanaaldijk 80 km'!D83</f>
        <v>18.399999999999999</v>
      </c>
      <c r="Z84" s="11">
        <f t="shared" si="42"/>
        <v>18</v>
      </c>
      <c r="AA84" s="11">
        <f t="shared" si="43"/>
        <v>0</v>
      </c>
      <c r="AB84" s="11">
        <f t="shared" si="44"/>
        <v>0</v>
      </c>
      <c r="AC84" s="11">
        <f t="shared" si="45"/>
        <v>16</v>
      </c>
      <c r="AD84" s="11">
        <f>'N451 80 km'!D83</f>
        <v>23</v>
      </c>
      <c r="AE84" s="11">
        <f t="shared" si="46"/>
        <v>23</v>
      </c>
      <c r="AF84" s="11">
        <f t="shared" si="47"/>
        <v>0</v>
      </c>
      <c r="AG84" s="11">
        <f t="shared" si="48"/>
        <v>0</v>
      </c>
      <c r="AH84" s="11">
        <f t="shared" si="49"/>
        <v>21</v>
      </c>
      <c r="AI84" s="11">
        <f>IF('A12'!D83="--",6,'A12'!D83)</f>
        <v>41.2</v>
      </c>
      <c r="AJ84" s="11">
        <f t="shared" si="50"/>
        <v>41</v>
      </c>
      <c r="AK84" s="11">
        <f t="shared" si="51"/>
        <v>0</v>
      </c>
      <c r="AL84" s="11">
        <f t="shared" si="52"/>
        <v>0</v>
      </c>
      <c r="AM84" s="11">
        <f t="shared" si="53"/>
        <v>39</v>
      </c>
      <c r="AN84" s="11">
        <f>'A20'!D83</f>
        <v>36.9</v>
      </c>
      <c r="AO84" s="11">
        <f t="shared" si="54"/>
        <v>37</v>
      </c>
      <c r="AP84" s="11">
        <f t="shared" si="55"/>
        <v>0</v>
      </c>
      <c r="AQ84" s="11">
        <f t="shared" si="56"/>
        <v>0</v>
      </c>
      <c r="AR84" s="11">
        <f t="shared" si="57"/>
        <v>35</v>
      </c>
      <c r="AS84" s="12"/>
      <c r="AT84" s="11"/>
    </row>
    <row r="85" spans="1:46" x14ac:dyDescent="0.2">
      <c r="A85" s="12" t="str">
        <f>'N207 50km'!A84</f>
        <v>Z49_B</v>
      </c>
      <c r="B85" s="12" t="str">
        <f>'N207 50km'!B84</f>
        <v>Zuidkade 49</v>
      </c>
      <c r="C85" s="11">
        <f>'N207 50km'!C84</f>
        <v>4.5</v>
      </c>
      <c r="D85" s="11">
        <f>'N207'!D84</f>
        <v>59</v>
      </c>
      <c r="E85" s="31">
        <f>IF('N207 50km'!D84="--",6,'N207 50km'!D84)</f>
        <v>59</v>
      </c>
      <c r="F85" s="31">
        <f t="shared" si="30"/>
        <v>59</v>
      </c>
      <c r="G85" s="33">
        <f t="shared" si="31"/>
        <v>54</v>
      </c>
      <c r="H85" s="31">
        <f>IF('N207 80km'!D84="--",6,'N207 80km'!D84)</f>
        <v>40.700000000000003</v>
      </c>
      <c r="I85" s="31">
        <f t="shared" si="32"/>
        <v>41</v>
      </c>
      <c r="J85" s="33" cm="1">
        <f t="array" ref="J85">_xlfn.IFS(I85=56,53,I85=57,53,OR(I85&gt;57,I85&lt;56),I85-2)</f>
        <v>39</v>
      </c>
      <c r="K85" s="33">
        <f t="shared" si="29"/>
        <v>54.135209221080387</v>
      </c>
      <c r="L85" s="11">
        <f t="shared" si="33"/>
        <v>54</v>
      </c>
      <c r="M85" s="11">
        <f>IF('Brugweg 30km'!D84="--",6,'Brugweg 30km'!D84)</f>
        <v>21.9</v>
      </c>
      <c r="N85" s="11">
        <f t="shared" si="34"/>
        <v>22</v>
      </c>
      <c r="O85" s="11">
        <f t="shared" si="35"/>
        <v>17</v>
      </c>
      <c r="P85" s="11">
        <f>IF('Hefbrug (50 km uur)'!D84="--",6,'Hefbrug (50 km uur)'!D84)</f>
        <v>32.799999999999997</v>
      </c>
      <c r="Q85" s="11">
        <f t="shared" si="36"/>
        <v>33</v>
      </c>
      <c r="R85" s="11">
        <f t="shared" si="37"/>
        <v>28</v>
      </c>
      <c r="S85" s="11">
        <f>'Kerkweg oost 50 km'!D84</f>
        <v>20.9</v>
      </c>
      <c r="T85" s="11">
        <f t="shared" si="38"/>
        <v>21</v>
      </c>
      <c r="U85" s="11">
        <f t="shared" si="39"/>
        <v>16</v>
      </c>
      <c r="V85" s="11">
        <f>'N454 Kanaaldijk 50 km'!D84</f>
        <v>20.100000000000001</v>
      </c>
      <c r="W85" s="11">
        <f t="shared" si="40"/>
        <v>20</v>
      </c>
      <c r="X85" s="11">
        <f t="shared" si="41"/>
        <v>15</v>
      </c>
      <c r="Y85" s="11">
        <f>'N454 Kanaaldijk 80 km'!D84</f>
        <v>18.8</v>
      </c>
      <c r="Z85" s="11">
        <f t="shared" si="42"/>
        <v>19</v>
      </c>
      <c r="AA85" s="11">
        <f t="shared" si="43"/>
        <v>0</v>
      </c>
      <c r="AB85" s="11">
        <f t="shared" si="44"/>
        <v>0</v>
      </c>
      <c r="AC85" s="11">
        <f t="shared" si="45"/>
        <v>17</v>
      </c>
      <c r="AD85" s="11">
        <f>'N451 80 km'!D84</f>
        <v>24.1</v>
      </c>
      <c r="AE85" s="11">
        <f t="shared" si="46"/>
        <v>24</v>
      </c>
      <c r="AF85" s="11">
        <f t="shared" si="47"/>
        <v>0</v>
      </c>
      <c r="AG85" s="11">
        <f t="shared" si="48"/>
        <v>0</v>
      </c>
      <c r="AH85" s="11">
        <f t="shared" si="49"/>
        <v>22</v>
      </c>
      <c r="AI85" s="11">
        <f>IF('A12'!D84="--",6,'A12'!D84)</f>
        <v>42.6</v>
      </c>
      <c r="AJ85" s="11">
        <f t="shared" si="50"/>
        <v>43</v>
      </c>
      <c r="AK85" s="11">
        <f t="shared" si="51"/>
        <v>0</v>
      </c>
      <c r="AL85" s="11">
        <f t="shared" si="52"/>
        <v>0</v>
      </c>
      <c r="AM85" s="11">
        <f t="shared" si="53"/>
        <v>41</v>
      </c>
      <c r="AN85" s="11">
        <f>'A20'!D84</f>
        <v>37.9</v>
      </c>
      <c r="AO85" s="11">
        <f t="shared" si="54"/>
        <v>38</v>
      </c>
      <c r="AP85" s="11">
        <f t="shared" si="55"/>
        <v>0</v>
      </c>
      <c r="AQ85" s="11">
        <f t="shared" si="56"/>
        <v>0</v>
      </c>
      <c r="AR85" s="11">
        <f t="shared" si="57"/>
        <v>36</v>
      </c>
      <c r="AS85" s="12"/>
      <c r="AT85" s="11"/>
    </row>
    <row r="86" spans="1:46" x14ac:dyDescent="0.2">
      <c r="A86" s="12" t="str">
        <f>'N207 50km'!A85</f>
        <v>Z49_A</v>
      </c>
      <c r="B86" s="12" t="str">
        <f>'N207 50km'!B85</f>
        <v>Zuidkade 49</v>
      </c>
      <c r="C86" s="11">
        <f>'N207 50km'!C85</f>
        <v>1.5</v>
      </c>
      <c r="D86" s="11">
        <f>'N207'!D85</f>
        <v>57.8</v>
      </c>
      <c r="E86" s="31">
        <f>IF('N207 50km'!D85="--",6,'N207 50km'!D85)</f>
        <v>57.7</v>
      </c>
      <c r="F86" s="31">
        <f t="shared" si="30"/>
        <v>58</v>
      </c>
      <c r="G86" s="33">
        <f t="shared" si="31"/>
        <v>53</v>
      </c>
      <c r="H86" s="31">
        <f>IF('N207 80km'!D85="--",6,'N207 80km'!D85)</f>
        <v>40</v>
      </c>
      <c r="I86" s="31">
        <f t="shared" si="32"/>
        <v>40</v>
      </c>
      <c r="J86" s="33" cm="1">
        <f t="array" ref="J86">_xlfn.IFS(I86=56,53,I86=57,53,OR(I86&gt;57,I86&lt;56),I86-2)</f>
        <v>38</v>
      </c>
      <c r="K86" s="33">
        <f t="shared" si="29"/>
        <v>53.135209221080387</v>
      </c>
      <c r="L86" s="11">
        <f t="shared" si="33"/>
        <v>53</v>
      </c>
      <c r="M86" s="11">
        <f>IF('Brugweg 30km'!D85="--",6,'Brugweg 30km'!D85)</f>
        <v>21.8</v>
      </c>
      <c r="N86" s="11">
        <f t="shared" si="34"/>
        <v>22</v>
      </c>
      <c r="O86" s="11">
        <f t="shared" si="35"/>
        <v>17</v>
      </c>
      <c r="P86" s="11">
        <f>IF('Hefbrug (50 km uur)'!D85="--",6,'Hefbrug (50 km uur)'!D85)</f>
        <v>32.5</v>
      </c>
      <c r="Q86" s="11">
        <f t="shared" si="36"/>
        <v>32</v>
      </c>
      <c r="R86" s="11">
        <f t="shared" si="37"/>
        <v>27</v>
      </c>
      <c r="S86" s="11">
        <f>'Kerkweg oost 50 km'!D85</f>
        <v>20.5</v>
      </c>
      <c r="T86" s="11">
        <f t="shared" si="38"/>
        <v>20</v>
      </c>
      <c r="U86" s="11">
        <f t="shared" si="39"/>
        <v>15</v>
      </c>
      <c r="V86" s="11">
        <f>'N454 Kanaaldijk 50 km'!D85</f>
        <v>22.7</v>
      </c>
      <c r="W86" s="11">
        <f t="shared" si="40"/>
        <v>23</v>
      </c>
      <c r="X86" s="11">
        <f t="shared" si="41"/>
        <v>18</v>
      </c>
      <c r="Y86" s="11">
        <f>'N454 Kanaaldijk 80 km'!D85</f>
        <v>18.399999999999999</v>
      </c>
      <c r="Z86" s="11">
        <f t="shared" si="42"/>
        <v>18</v>
      </c>
      <c r="AA86" s="11">
        <f t="shared" si="43"/>
        <v>0</v>
      </c>
      <c r="AB86" s="11">
        <f t="shared" si="44"/>
        <v>0</v>
      </c>
      <c r="AC86" s="11">
        <f t="shared" si="45"/>
        <v>16</v>
      </c>
      <c r="AD86" s="11">
        <f>'N451 80 km'!D85</f>
        <v>22.9</v>
      </c>
      <c r="AE86" s="11">
        <f t="shared" si="46"/>
        <v>23</v>
      </c>
      <c r="AF86" s="11">
        <f t="shared" si="47"/>
        <v>0</v>
      </c>
      <c r="AG86" s="11">
        <f t="shared" si="48"/>
        <v>0</v>
      </c>
      <c r="AH86" s="11">
        <f t="shared" si="49"/>
        <v>21</v>
      </c>
      <c r="AI86" s="11">
        <f>IF('A12'!D85="--",6,'A12'!D85)</f>
        <v>41</v>
      </c>
      <c r="AJ86" s="11">
        <f t="shared" si="50"/>
        <v>41</v>
      </c>
      <c r="AK86" s="11">
        <f t="shared" si="51"/>
        <v>0</v>
      </c>
      <c r="AL86" s="11">
        <f t="shared" si="52"/>
        <v>0</v>
      </c>
      <c r="AM86" s="11">
        <f t="shared" si="53"/>
        <v>39</v>
      </c>
      <c r="AN86" s="11">
        <f>'A20'!D85</f>
        <v>36.6</v>
      </c>
      <c r="AO86" s="11">
        <f t="shared" si="54"/>
        <v>37</v>
      </c>
      <c r="AP86" s="11">
        <f t="shared" si="55"/>
        <v>0</v>
      </c>
      <c r="AQ86" s="11">
        <f t="shared" si="56"/>
        <v>0</v>
      </c>
      <c r="AR86" s="11">
        <f t="shared" si="57"/>
        <v>35</v>
      </c>
      <c r="AS86" s="12"/>
      <c r="AT86" s="11"/>
    </row>
    <row r="87" spans="1:46" x14ac:dyDescent="0.2">
      <c r="A87" s="12" t="str">
        <f>'N207 50km'!A86</f>
        <v>Z48_B</v>
      </c>
      <c r="B87" s="12" t="str">
        <f>'N207 50km'!B86</f>
        <v>Zuidkade 48</v>
      </c>
      <c r="C87" s="11">
        <f>'N207 50km'!C86</f>
        <v>4.5</v>
      </c>
      <c r="D87" s="11">
        <f>'N207'!D86</f>
        <v>59.1</v>
      </c>
      <c r="E87" s="31">
        <f>IF('N207 50km'!D86="--",6,'N207 50km'!D86)</f>
        <v>59</v>
      </c>
      <c r="F87" s="31">
        <f t="shared" si="30"/>
        <v>59</v>
      </c>
      <c r="G87" s="33">
        <f t="shared" si="31"/>
        <v>54</v>
      </c>
      <c r="H87" s="31">
        <f>IF('N207 80km'!D86="--",6,'N207 80km'!D86)</f>
        <v>40.4</v>
      </c>
      <c r="I87" s="31">
        <f t="shared" si="32"/>
        <v>40</v>
      </c>
      <c r="J87" s="33" cm="1">
        <f t="array" ref="J87">_xlfn.IFS(I87=56,53,I87=57,53,OR(I87&gt;57,I87&lt;56),I87-2)</f>
        <v>38</v>
      </c>
      <c r="K87" s="33">
        <f t="shared" si="29"/>
        <v>54.107742255119575</v>
      </c>
      <c r="L87" s="11">
        <f t="shared" si="33"/>
        <v>54</v>
      </c>
      <c r="M87" s="11">
        <f>IF('Brugweg 30km'!D86="--",6,'Brugweg 30km'!D86)</f>
        <v>22.1</v>
      </c>
      <c r="N87" s="11">
        <f t="shared" si="34"/>
        <v>22</v>
      </c>
      <c r="O87" s="11">
        <f t="shared" si="35"/>
        <v>17</v>
      </c>
      <c r="P87" s="11">
        <f>IF('Hefbrug (50 km uur)'!D86="--",6,'Hefbrug (50 km uur)'!D86)</f>
        <v>32.299999999999997</v>
      </c>
      <c r="Q87" s="11">
        <f t="shared" si="36"/>
        <v>32</v>
      </c>
      <c r="R87" s="11">
        <f t="shared" si="37"/>
        <v>27</v>
      </c>
      <c r="S87" s="11">
        <f>'Kerkweg oost 50 km'!D86</f>
        <v>21.3</v>
      </c>
      <c r="T87" s="11">
        <f t="shared" si="38"/>
        <v>21</v>
      </c>
      <c r="U87" s="11">
        <f t="shared" si="39"/>
        <v>16</v>
      </c>
      <c r="V87" s="11">
        <f>'N454 Kanaaldijk 50 km'!D86</f>
        <v>21.3</v>
      </c>
      <c r="W87" s="11">
        <f t="shared" si="40"/>
        <v>21</v>
      </c>
      <c r="X87" s="11">
        <f t="shared" si="41"/>
        <v>16</v>
      </c>
      <c r="Y87" s="11">
        <f>'N454 Kanaaldijk 80 km'!D86</f>
        <v>18.8</v>
      </c>
      <c r="Z87" s="11">
        <f t="shared" si="42"/>
        <v>19</v>
      </c>
      <c r="AA87" s="11">
        <f t="shared" si="43"/>
        <v>0</v>
      </c>
      <c r="AB87" s="11">
        <f t="shared" si="44"/>
        <v>0</v>
      </c>
      <c r="AC87" s="11">
        <f t="shared" si="45"/>
        <v>17</v>
      </c>
      <c r="AD87" s="11">
        <f>'N451 80 km'!D86</f>
        <v>24</v>
      </c>
      <c r="AE87" s="11">
        <f t="shared" si="46"/>
        <v>24</v>
      </c>
      <c r="AF87" s="11">
        <f t="shared" si="47"/>
        <v>0</v>
      </c>
      <c r="AG87" s="11">
        <f t="shared" si="48"/>
        <v>0</v>
      </c>
      <c r="AH87" s="11">
        <f t="shared" si="49"/>
        <v>22</v>
      </c>
      <c r="AI87" s="11">
        <f>IF('A12'!D86="--",6,'A12'!D86)</f>
        <v>42.7</v>
      </c>
      <c r="AJ87" s="11">
        <f t="shared" si="50"/>
        <v>43</v>
      </c>
      <c r="AK87" s="11">
        <f t="shared" si="51"/>
        <v>0</v>
      </c>
      <c r="AL87" s="11">
        <f t="shared" si="52"/>
        <v>0</v>
      </c>
      <c r="AM87" s="11">
        <f t="shared" si="53"/>
        <v>41</v>
      </c>
      <c r="AN87" s="11">
        <f>'A20'!D86</f>
        <v>38</v>
      </c>
      <c r="AO87" s="11">
        <f t="shared" si="54"/>
        <v>38</v>
      </c>
      <c r="AP87" s="11">
        <f t="shared" si="55"/>
        <v>0</v>
      </c>
      <c r="AQ87" s="11">
        <f t="shared" si="56"/>
        <v>0</v>
      </c>
      <c r="AR87" s="11">
        <f t="shared" si="57"/>
        <v>36</v>
      </c>
      <c r="AS87" s="12"/>
      <c r="AT87" s="11"/>
    </row>
    <row r="88" spans="1:46" x14ac:dyDescent="0.2">
      <c r="A88" s="12" t="str">
        <f>'N207 50km'!A87</f>
        <v>Z48_A</v>
      </c>
      <c r="B88" s="12" t="str">
        <f>'N207 50km'!B87</f>
        <v>Zuidkade 48</v>
      </c>
      <c r="C88" s="11">
        <f>'N207 50km'!C87</f>
        <v>1.5</v>
      </c>
      <c r="D88" s="11">
        <f>'N207'!D87</f>
        <v>57.8</v>
      </c>
      <c r="E88" s="31">
        <f>IF('N207 50km'!D87="--",6,'N207 50km'!D87)</f>
        <v>57.8</v>
      </c>
      <c r="F88" s="31">
        <f t="shared" si="30"/>
        <v>58</v>
      </c>
      <c r="G88" s="33">
        <f t="shared" si="31"/>
        <v>53</v>
      </c>
      <c r="H88" s="31">
        <f>IF('N207 80km'!D87="--",6,'N207 80km'!D87)</f>
        <v>39.799999999999997</v>
      </c>
      <c r="I88" s="31">
        <f t="shared" si="32"/>
        <v>40</v>
      </c>
      <c r="J88" s="33" cm="1">
        <f t="array" ref="J88">_xlfn.IFS(I88=56,53,I88=57,53,OR(I88&gt;57,I88&lt;56),I88-2)</f>
        <v>38</v>
      </c>
      <c r="K88" s="33">
        <f t="shared" si="29"/>
        <v>53.135209221080387</v>
      </c>
      <c r="L88" s="11">
        <f t="shared" si="33"/>
        <v>53</v>
      </c>
      <c r="M88" s="11">
        <f>IF('Brugweg 30km'!D87="--",6,'Brugweg 30km'!D87)</f>
        <v>22</v>
      </c>
      <c r="N88" s="11">
        <f t="shared" si="34"/>
        <v>22</v>
      </c>
      <c r="O88" s="11">
        <f t="shared" si="35"/>
        <v>17</v>
      </c>
      <c r="P88" s="11">
        <f>IF('Hefbrug (50 km uur)'!D87="--",6,'Hefbrug (50 km uur)'!D87)</f>
        <v>31.9</v>
      </c>
      <c r="Q88" s="11">
        <f t="shared" si="36"/>
        <v>32</v>
      </c>
      <c r="R88" s="11">
        <f t="shared" si="37"/>
        <v>27</v>
      </c>
      <c r="S88" s="11">
        <f>'Kerkweg oost 50 km'!D87</f>
        <v>21.2</v>
      </c>
      <c r="T88" s="11">
        <f t="shared" si="38"/>
        <v>21</v>
      </c>
      <c r="U88" s="11">
        <f t="shared" si="39"/>
        <v>16</v>
      </c>
      <c r="V88" s="11">
        <f>'N454 Kanaaldijk 50 km'!D87</f>
        <v>23</v>
      </c>
      <c r="W88" s="11">
        <f t="shared" si="40"/>
        <v>23</v>
      </c>
      <c r="X88" s="11">
        <f t="shared" si="41"/>
        <v>18</v>
      </c>
      <c r="Y88" s="11">
        <f>'N454 Kanaaldijk 80 km'!D87</f>
        <v>18.399999999999999</v>
      </c>
      <c r="Z88" s="11">
        <f t="shared" si="42"/>
        <v>18</v>
      </c>
      <c r="AA88" s="11">
        <f t="shared" si="43"/>
        <v>0</v>
      </c>
      <c r="AB88" s="11">
        <f t="shared" si="44"/>
        <v>0</v>
      </c>
      <c r="AC88" s="11">
        <f t="shared" si="45"/>
        <v>16</v>
      </c>
      <c r="AD88" s="11">
        <f>'N451 80 km'!D87</f>
        <v>22.8</v>
      </c>
      <c r="AE88" s="11">
        <f t="shared" si="46"/>
        <v>23</v>
      </c>
      <c r="AF88" s="11">
        <f t="shared" si="47"/>
        <v>0</v>
      </c>
      <c r="AG88" s="11">
        <f t="shared" si="48"/>
        <v>0</v>
      </c>
      <c r="AH88" s="11">
        <f t="shared" si="49"/>
        <v>21</v>
      </c>
      <c r="AI88" s="11">
        <f>IF('A12'!D87="--",6,'A12'!D87)</f>
        <v>41.1</v>
      </c>
      <c r="AJ88" s="11">
        <f t="shared" si="50"/>
        <v>41</v>
      </c>
      <c r="AK88" s="11">
        <f t="shared" si="51"/>
        <v>0</v>
      </c>
      <c r="AL88" s="11">
        <f t="shared" si="52"/>
        <v>0</v>
      </c>
      <c r="AM88" s="11">
        <f t="shared" si="53"/>
        <v>39</v>
      </c>
      <c r="AN88" s="11">
        <f>'A20'!D87</f>
        <v>36.6</v>
      </c>
      <c r="AO88" s="11">
        <f t="shared" si="54"/>
        <v>37</v>
      </c>
      <c r="AP88" s="11">
        <f t="shared" si="55"/>
        <v>0</v>
      </c>
      <c r="AQ88" s="11">
        <f t="shared" si="56"/>
        <v>0</v>
      </c>
      <c r="AR88" s="11">
        <f t="shared" si="57"/>
        <v>35</v>
      </c>
      <c r="AS88" s="12"/>
      <c r="AT88" s="11"/>
    </row>
    <row r="89" spans="1:46" x14ac:dyDescent="0.2">
      <c r="A89" s="12" t="str">
        <f>'N207 50km'!A88</f>
        <v>Z47_B</v>
      </c>
      <c r="B89" s="12" t="str">
        <f>'N207 50km'!B88</f>
        <v>Zuidkade 47</v>
      </c>
      <c r="C89" s="11">
        <f>'N207 50km'!C88</f>
        <v>4.5</v>
      </c>
      <c r="D89" s="11">
        <f>'N207'!D88</f>
        <v>59.1</v>
      </c>
      <c r="E89" s="31">
        <f>IF('N207 50km'!D88="--",6,'N207 50km'!D88)</f>
        <v>59</v>
      </c>
      <c r="F89" s="31">
        <f t="shared" si="30"/>
        <v>59</v>
      </c>
      <c r="G89" s="33">
        <f t="shared" si="31"/>
        <v>54</v>
      </c>
      <c r="H89" s="31">
        <f>IF('N207 80km'!D88="--",6,'N207 80km'!D88)</f>
        <v>40.4</v>
      </c>
      <c r="I89" s="31">
        <f t="shared" si="32"/>
        <v>40</v>
      </c>
      <c r="J89" s="33" cm="1">
        <f t="array" ref="J89">_xlfn.IFS(I89=56,53,I89=57,53,OR(I89&gt;57,I89&lt;56),I89-2)</f>
        <v>38</v>
      </c>
      <c r="K89" s="33">
        <f t="shared" si="29"/>
        <v>54.107742255119575</v>
      </c>
      <c r="L89" s="11">
        <f t="shared" si="33"/>
        <v>54</v>
      </c>
      <c r="M89" s="11">
        <f>IF('Brugweg 30km'!D88="--",6,'Brugweg 30km'!D88)</f>
        <v>22.3</v>
      </c>
      <c r="N89" s="11">
        <f t="shared" si="34"/>
        <v>22</v>
      </c>
      <c r="O89" s="11">
        <f t="shared" si="35"/>
        <v>17</v>
      </c>
      <c r="P89" s="11">
        <f>IF('Hefbrug (50 km uur)'!D88="--",6,'Hefbrug (50 km uur)'!D88)</f>
        <v>32.4</v>
      </c>
      <c r="Q89" s="11">
        <f t="shared" si="36"/>
        <v>32</v>
      </c>
      <c r="R89" s="11">
        <f t="shared" si="37"/>
        <v>27</v>
      </c>
      <c r="S89" s="11">
        <f>'Kerkweg oost 50 km'!D88</f>
        <v>20.7</v>
      </c>
      <c r="T89" s="11">
        <f t="shared" si="38"/>
        <v>21</v>
      </c>
      <c r="U89" s="11">
        <f t="shared" si="39"/>
        <v>16</v>
      </c>
      <c r="V89" s="11">
        <f>'N454 Kanaaldijk 50 km'!D88</f>
        <v>21.1</v>
      </c>
      <c r="W89" s="11">
        <f t="shared" si="40"/>
        <v>21</v>
      </c>
      <c r="X89" s="11">
        <f t="shared" si="41"/>
        <v>16</v>
      </c>
      <c r="Y89" s="11">
        <f>'N454 Kanaaldijk 80 km'!D88</f>
        <v>18.8</v>
      </c>
      <c r="Z89" s="11">
        <f t="shared" si="42"/>
        <v>19</v>
      </c>
      <c r="AA89" s="11">
        <f t="shared" si="43"/>
        <v>0</v>
      </c>
      <c r="AB89" s="11">
        <f t="shared" si="44"/>
        <v>0</v>
      </c>
      <c r="AC89" s="11">
        <f t="shared" si="45"/>
        <v>17</v>
      </c>
      <c r="AD89" s="11">
        <f>'N451 80 km'!D88</f>
        <v>24.1</v>
      </c>
      <c r="AE89" s="11">
        <f t="shared" si="46"/>
        <v>24</v>
      </c>
      <c r="AF89" s="11">
        <f t="shared" si="47"/>
        <v>0</v>
      </c>
      <c r="AG89" s="11">
        <f t="shared" si="48"/>
        <v>0</v>
      </c>
      <c r="AH89" s="11">
        <f t="shared" si="49"/>
        <v>22</v>
      </c>
      <c r="AI89" s="11">
        <f>IF('A12'!D88="--",6,'A12'!D88)</f>
        <v>42.8</v>
      </c>
      <c r="AJ89" s="11">
        <f t="shared" si="50"/>
        <v>43</v>
      </c>
      <c r="AK89" s="11">
        <f t="shared" si="51"/>
        <v>0</v>
      </c>
      <c r="AL89" s="11">
        <f t="shared" si="52"/>
        <v>0</v>
      </c>
      <c r="AM89" s="11">
        <f t="shared" si="53"/>
        <v>41</v>
      </c>
      <c r="AN89" s="11">
        <f>'A20'!D88</f>
        <v>38.1</v>
      </c>
      <c r="AO89" s="11">
        <f t="shared" si="54"/>
        <v>38</v>
      </c>
      <c r="AP89" s="11">
        <f t="shared" si="55"/>
        <v>0</v>
      </c>
      <c r="AQ89" s="11">
        <f t="shared" si="56"/>
        <v>0</v>
      </c>
      <c r="AR89" s="11">
        <f t="shared" si="57"/>
        <v>36</v>
      </c>
      <c r="AS89" s="12"/>
      <c r="AT89" s="11"/>
    </row>
    <row r="90" spans="1:46" x14ac:dyDescent="0.2">
      <c r="A90" s="12" t="str">
        <f>'N207 50km'!A89</f>
        <v>Z47_A</v>
      </c>
      <c r="B90" s="12" t="str">
        <f>'N207 50km'!B89</f>
        <v>Zuidkade 47</v>
      </c>
      <c r="C90" s="11">
        <f>'N207 50km'!C89</f>
        <v>1.5</v>
      </c>
      <c r="D90" s="11">
        <f>'N207'!D89</f>
        <v>57.8</v>
      </c>
      <c r="E90" s="31">
        <f>IF('N207 50km'!D89="--",6,'N207 50km'!D89)</f>
        <v>57.8</v>
      </c>
      <c r="F90" s="31">
        <f t="shared" si="30"/>
        <v>58</v>
      </c>
      <c r="G90" s="33">
        <f t="shared" si="31"/>
        <v>53</v>
      </c>
      <c r="H90" s="31">
        <f>IF('N207 80km'!D89="--",6,'N207 80km'!D89)</f>
        <v>39.700000000000003</v>
      </c>
      <c r="I90" s="31">
        <f t="shared" si="32"/>
        <v>40</v>
      </c>
      <c r="J90" s="33" cm="1">
        <f t="array" ref="J90">_xlfn.IFS(I90=56,53,I90=57,53,OR(I90&gt;57,I90&lt;56),I90-2)</f>
        <v>38</v>
      </c>
      <c r="K90" s="33">
        <f t="shared" si="29"/>
        <v>53.135209221080387</v>
      </c>
      <c r="L90" s="11">
        <f t="shared" si="33"/>
        <v>53</v>
      </c>
      <c r="M90" s="11">
        <f>IF('Brugweg 30km'!D89="--",6,'Brugweg 30km'!D89)</f>
        <v>22.2</v>
      </c>
      <c r="N90" s="11">
        <f t="shared" si="34"/>
        <v>22</v>
      </c>
      <c r="O90" s="11">
        <f t="shared" si="35"/>
        <v>17</v>
      </c>
      <c r="P90" s="11">
        <f>IF('Hefbrug (50 km uur)'!D89="--",6,'Hefbrug (50 km uur)'!D89)</f>
        <v>32</v>
      </c>
      <c r="Q90" s="11">
        <f t="shared" si="36"/>
        <v>32</v>
      </c>
      <c r="R90" s="11">
        <f t="shared" si="37"/>
        <v>27</v>
      </c>
      <c r="S90" s="11">
        <f>'Kerkweg oost 50 km'!D89</f>
        <v>20</v>
      </c>
      <c r="T90" s="11">
        <f t="shared" si="38"/>
        <v>20</v>
      </c>
      <c r="U90" s="11">
        <f t="shared" si="39"/>
        <v>15</v>
      </c>
      <c r="V90" s="11">
        <f>'N454 Kanaaldijk 50 km'!D89</f>
        <v>20.399999999999999</v>
      </c>
      <c r="W90" s="11">
        <f t="shared" si="40"/>
        <v>20</v>
      </c>
      <c r="X90" s="11">
        <f t="shared" si="41"/>
        <v>15</v>
      </c>
      <c r="Y90" s="11">
        <f>'N454 Kanaaldijk 80 km'!D89</f>
        <v>18.399999999999999</v>
      </c>
      <c r="Z90" s="11">
        <f t="shared" si="42"/>
        <v>18</v>
      </c>
      <c r="AA90" s="11">
        <f t="shared" si="43"/>
        <v>0</v>
      </c>
      <c r="AB90" s="11">
        <f t="shared" si="44"/>
        <v>0</v>
      </c>
      <c r="AC90" s="11">
        <f t="shared" si="45"/>
        <v>16</v>
      </c>
      <c r="AD90" s="11">
        <f>'N451 80 km'!D89</f>
        <v>22.6</v>
      </c>
      <c r="AE90" s="11">
        <f t="shared" si="46"/>
        <v>23</v>
      </c>
      <c r="AF90" s="11">
        <f t="shared" si="47"/>
        <v>0</v>
      </c>
      <c r="AG90" s="11">
        <f t="shared" si="48"/>
        <v>0</v>
      </c>
      <c r="AH90" s="11">
        <f t="shared" si="49"/>
        <v>21</v>
      </c>
      <c r="AI90" s="11">
        <f>IF('A12'!D89="--",6,'A12'!D89)</f>
        <v>40.9</v>
      </c>
      <c r="AJ90" s="11">
        <f t="shared" si="50"/>
        <v>41</v>
      </c>
      <c r="AK90" s="11">
        <f t="shared" si="51"/>
        <v>0</v>
      </c>
      <c r="AL90" s="11">
        <f t="shared" si="52"/>
        <v>0</v>
      </c>
      <c r="AM90" s="11">
        <f t="shared" si="53"/>
        <v>39</v>
      </c>
      <c r="AN90" s="11">
        <f>'A20'!D89</f>
        <v>36.5</v>
      </c>
      <c r="AO90" s="11">
        <f t="shared" si="54"/>
        <v>36</v>
      </c>
      <c r="AP90" s="11">
        <f t="shared" si="55"/>
        <v>0</v>
      </c>
      <c r="AQ90" s="11">
        <f t="shared" si="56"/>
        <v>0</v>
      </c>
      <c r="AR90" s="11">
        <f t="shared" si="57"/>
        <v>34</v>
      </c>
      <c r="AS90" s="12"/>
      <c r="AT90" s="11"/>
    </row>
    <row r="91" spans="1:46" x14ac:dyDescent="0.2">
      <c r="A91" s="12" t="str">
        <f>'N207 50km'!A90</f>
        <v>Z46_B</v>
      </c>
      <c r="B91" s="12" t="str">
        <f>'N207 50km'!B90</f>
        <v>Zuidkade 46</v>
      </c>
      <c r="C91" s="11">
        <f>'N207 50km'!C90</f>
        <v>4.5</v>
      </c>
      <c r="D91" s="11">
        <f>'N207'!D90</f>
        <v>58.1</v>
      </c>
      <c r="E91" s="31">
        <f>IF('N207 50km'!D90="--",6,'N207 50km'!D90)</f>
        <v>58.1</v>
      </c>
      <c r="F91" s="31">
        <f t="shared" si="30"/>
        <v>58</v>
      </c>
      <c r="G91" s="33">
        <f t="shared" si="31"/>
        <v>53</v>
      </c>
      <c r="H91" s="31">
        <f>IF('N207 80km'!D90="--",6,'N207 80km'!D90)</f>
        <v>35.4</v>
      </c>
      <c r="I91" s="31">
        <f t="shared" si="32"/>
        <v>35</v>
      </c>
      <c r="J91" s="33" cm="1">
        <f t="array" ref="J91">_xlfn.IFS(I91=56,53,I91=57,53,OR(I91&gt;57,I91&lt;56),I91-2)</f>
        <v>33</v>
      </c>
      <c r="K91" s="33">
        <f t="shared" si="29"/>
        <v>53.043213737826427</v>
      </c>
      <c r="L91" s="11">
        <f t="shared" si="33"/>
        <v>53</v>
      </c>
      <c r="M91" s="11">
        <f>IF('Brugweg 30km'!D90="--",6,'Brugweg 30km'!D90)</f>
        <v>25.4</v>
      </c>
      <c r="N91" s="11">
        <f t="shared" si="34"/>
        <v>25</v>
      </c>
      <c r="O91" s="11">
        <f t="shared" si="35"/>
        <v>20</v>
      </c>
      <c r="P91" s="11">
        <f>IF('Hefbrug (50 km uur)'!D90="--",6,'Hefbrug (50 km uur)'!D90)</f>
        <v>35.5</v>
      </c>
      <c r="Q91" s="11">
        <f t="shared" si="36"/>
        <v>36</v>
      </c>
      <c r="R91" s="11">
        <f t="shared" si="37"/>
        <v>31</v>
      </c>
      <c r="S91" s="11">
        <f>'Kerkweg oost 50 km'!D90</f>
        <v>21.3</v>
      </c>
      <c r="T91" s="11">
        <f t="shared" si="38"/>
        <v>21</v>
      </c>
      <c r="U91" s="11">
        <f t="shared" si="39"/>
        <v>16</v>
      </c>
      <c r="V91" s="11">
        <f>'N454 Kanaaldijk 50 km'!D90</f>
        <v>19.7</v>
      </c>
      <c r="W91" s="11">
        <f t="shared" si="40"/>
        <v>20</v>
      </c>
      <c r="X91" s="11">
        <f t="shared" si="41"/>
        <v>15</v>
      </c>
      <c r="Y91" s="11">
        <f>'N454 Kanaaldijk 80 km'!D90</f>
        <v>15.8</v>
      </c>
      <c r="Z91" s="11">
        <f t="shared" si="42"/>
        <v>16</v>
      </c>
      <c r="AA91" s="11">
        <f t="shared" si="43"/>
        <v>0</v>
      </c>
      <c r="AB91" s="11">
        <f t="shared" si="44"/>
        <v>0</v>
      </c>
      <c r="AC91" s="11">
        <f t="shared" si="45"/>
        <v>14</v>
      </c>
      <c r="AD91" s="11">
        <f>'N451 80 km'!D90</f>
        <v>19.5</v>
      </c>
      <c r="AE91" s="11">
        <f t="shared" si="46"/>
        <v>20</v>
      </c>
      <c r="AF91" s="11">
        <f t="shared" si="47"/>
        <v>0</v>
      </c>
      <c r="AG91" s="11">
        <f t="shared" si="48"/>
        <v>0</v>
      </c>
      <c r="AH91" s="11">
        <f t="shared" si="49"/>
        <v>18</v>
      </c>
      <c r="AI91" s="11">
        <f>IF('A12'!D90="--",6,'A12'!D90)</f>
        <v>38.1</v>
      </c>
      <c r="AJ91" s="11">
        <f t="shared" si="50"/>
        <v>38</v>
      </c>
      <c r="AK91" s="11">
        <f t="shared" si="51"/>
        <v>0</v>
      </c>
      <c r="AL91" s="11">
        <f t="shared" si="52"/>
        <v>0</v>
      </c>
      <c r="AM91" s="11">
        <f t="shared" si="53"/>
        <v>36</v>
      </c>
      <c r="AN91" s="11">
        <f>'A20'!D90</f>
        <v>33.4</v>
      </c>
      <c r="AO91" s="11">
        <f t="shared" si="54"/>
        <v>33</v>
      </c>
      <c r="AP91" s="11">
        <f t="shared" si="55"/>
        <v>0</v>
      </c>
      <c r="AQ91" s="11">
        <f t="shared" si="56"/>
        <v>0</v>
      </c>
      <c r="AR91" s="11">
        <f t="shared" si="57"/>
        <v>31</v>
      </c>
      <c r="AS91" s="12"/>
      <c r="AT91" s="11"/>
    </row>
    <row r="92" spans="1:46" x14ac:dyDescent="0.2">
      <c r="A92" s="12" t="str">
        <f>'N207 50km'!A91</f>
        <v>Z46_A</v>
      </c>
      <c r="B92" s="12" t="str">
        <f>'N207 50km'!B91</f>
        <v>Zuidkade 46</v>
      </c>
      <c r="C92" s="11">
        <f>'N207 50km'!C91</f>
        <v>1.5</v>
      </c>
      <c r="D92" s="11">
        <f>'N207'!D91</f>
        <v>56.9</v>
      </c>
      <c r="E92" s="31">
        <f>IF('N207 50km'!D91="--",6,'N207 50km'!D91)</f>
        <v>56.9</v>
      </c>
      <c r="F92" s="31">
        <f t="shared" si="30"/>
        <v>57</v>
      </c>
      <c r="G92" s="33">
        <f t="shared" si="31"/>
        <v>52</v>
      </c>
      <c r="H92" s="31">
        <f>IF('N207 80km'!D91="--",6,'N207 80km'!D91)</f>
        <v>28.8</v>
      </c>
      <c r="I92" s="31">
        <f t="shared" si="32"/>
        <v>29</v>
      </c>
      <c r="J92" s="33" cm="1">
        <f t="array" ref="J92">_xlfn.IFS(I92=56,53,I92=57,53,OR(I92&gt;57,I92&lt;56),I92-2)</f>
        <v>27</v>
      </c>
      <c r="K92" s="33">
        <f t="shared" si="29"/>
        <v>52.013711928326842</v>
      </c>
      <c r="L92" s="11">
        <f t="shared" si="33"/>
        <v>52</v>
      </c>
      <c r="M92" s="11">
        <f>IF('Brugweg 30km'!D91="--",6,'Brugweg 30km'!D91)</f>
        <v>25.2</v>
      </c>
      <c r="N92" s="11">
        <f t="shared" si="34"/>
        <v>25</v>
      </c>
      <c r="O92" s="11">
        <f t="shared" si="35"/>
        <v>20</v>
      </c>
      <c r="P92" s="11">
        <f>IF('Hefbrug (50 km uur)'!D91="--",6,'Hefbrug (50 km uur)'!D91)</f>
        <v>35.5</v>
      </c>
      <c r="Q92" s="11">
        <f t="shared" si="36"/>
        <v>36</v>
      </c>
      <c r="R92" s="11">
        <f t="shared" si="37"/>
        <v>31</v>
      </c>
      <c r="S92" s="11">
        <f>'Kerkweg oost 50 km'!D91</f>
        <v>21.4</v>
      </c>
      <c r="T92" s="11">
        <f t="shared" si="38"/>
        <v>21</v>
      </c>
      <c r="U92" s="11">
        <f t="shared" si="39"/>
        <v>16</v>
      </c>
      <c r="V92" s="11">
        <f>'N454 Kanaaldijk 50 km'!D91</f>
        <v>14.6</v>
      </c>
      <c r="W92" s="11">
        <f t="shared" si="40"/>
        <v>15</v>
      </c>
      <c r="X92" s="11">
        <f t="shared" si="41"/>
        <v>10</v>
      </c>
      <c r="Y92" s="11">
        <f>'N454 Kanaaldijk 80 km'!D91</f>
        <v>9.8000000000000007</v>
      </c>
      <c r="Z92" s="11">
        <f t="shared" si="42"/>
        <v>10</v>
      </c>
      <c r="AA92" s="11">
        <f t="shared" si="43"/>
        <v>0</v>
      </c>
      <c r="AB92" s="11">
        <f t="shared" si="44"/>
        <v>0</v>
      </c>
      <c r="AC92" s="11">
        <f t="shared" si="45"/>
        <v>8</v>
      </c>
      <c r="AD92" s="11">
        <f>'N451 80 km'!D91</f>
        <v>15.9</v>
      </c>
      <c r="AE92" s="11">
        <f t="shared" si="46"/>
        <v>16</v>
      </c>
      <c r="AF92" s="11">
        <f t="shared" si="47"/>
        <v>0</v>
      </c>
      <c r="AG92" s="11">
        <f t="shared" si="48"/>
        <v>0</v>
      </c>
      <c r="AH92" s="11">
        <f t="shared" si="49"/>
        <v>14</v>
      </c>
      <c r="AI92" s="11">
        <f>IF('A12'!D91="--",6,'A12'!D91)</f>
        <v>35.299999999999997</v>
      </c>
      <c r="AJ92" s="11">
        <f t="shared" si="50"/>
        <v>35</v>
      </c>
      <c r="AK92" s="11">
        <f t="shared" si="51"/>
        <v>0</v>
      </c>
      <c r="AL92" s="11">
        <f t="shared" si="52"/>
        <v>0</v>
      </c>
      <c r="AM92" s="11">
        <f t="shared" si="53"/>
        <v>33</v>
      </c>
      <c r="AN92" s="11">
        <f>'A20'!D91</f>
        <v>30.8</v>
      </c>
      <c r="AO92" s="11">
        <f t="shared" si="54"/>
        <v>31</v>
      </c>
      <c r="AP92" s="11">
        <f t="shared" si="55"/>
        <v>0</v>
      </c>
      <c r="AQ92" s="11">
        <f t="shared" si="56"/>
        <v>0</v>
      </c>
      <c r="AR92" s="11">
        <f t="shared" si="57"/>
        <v>29</v>
      </c>
      <c r="AS92" s="12"/>
      <c r="AT92" s="11"/>
    </row>
    <row r="93" spans="1:46" x14ac:dyDescent="0.2">
      <c r="A93" s="12" t="str">
        <f>'N207 50km'!A92</f>
        <v>Z45_B</v>
      </c>
      <c r="B93" s="12" t="str">
        <f>'N207 50km'!B92</f>
        <v>Zuidkade 45</v>
      </c>
      <c r="C93" s="11">
        <f>'N207 50km'!C92</f>
        <v>4.5</v>
      </c>
      <c r="D93" s="11">
        <f>'N207'!D92</f>
        <v>58.2</v>
      </c>
      <c r="E93" s="31">
        <f>IF('N207 50km'!D92="--",6,'N207 50km'!D92)</f>
        <v>58.2</v>
      </c>
      <c r="F93" s="31">
        <f t="shared" si="30"/>
        <v>58</v>
      </c>
      <c r="G93" s="33">
        <f t="shared" si="31"/>
        <v>53</v>
      </c>
      <c r="H93" s="31">
        <f>IF('N207 80km'!D92="--",6,'N207 80km'!D92)</f>
        <v>35.700000000000003</v>
      </c>
      <c r="I93" s="31">
        <f t="shared" si="32"/>
        <v>36</v>
      </c>
      <c r="J93" s="33" cm="1">
        <f t="array" ref="J93">_xlfn.IFS(I93=56,53,I93=57,53,OR(I93&gt;57,I93&lt;56),I93-2)</f>
        <v>34</v>
      </c>
      <c r="K93" s="33">
        <f t="shared" si="29"/>
        <v>53.054333142200463</v>
      </c>
      <c r="L93" s="11">
        <f t="shared" si="33"/>
        <v>53</v>
      </c>
      <c r="M93" s="11">
        <f>IF('Brugweg 30km'!D92="--",6,'Brugweg 30km'!D92)</f>
        <v>25.1</v>
      </c>
      <c r="N93" s="11">
        <f t="shared" si="34"/>
        <v>25</v>
      </c>
      <c r="O93" s="11">
        <f t="shared" si="35"/>
        <v>20</v>
      </c>
      <c r="P93" s="11">
        <f>IF('Hefbrug (50 km uur)'!D92="--",6,'Hefbrug (50 km uur)'!D92)</f>
        <v>34.6</v>
      </c>
      <c r="Q93" s="11">
        <f t="shared" si="36"/>
        <v>35</v>
      </c>
      <c r="R93" s="11">
        <f t="shared" si="37"/>
        <v>30</v>
      </c>
      <c r="S93" s="11">
        <f>'Kerkweg oost 50 km'!D92</f>
        <v>20.2</v>
      </c>
      <c r="T93" s="11">
        <f t="shared" si="38"/>
        <v>20</v>
      </c>
      <c r="U93" s="11">
        <f t="shared" si="39"/>
        <v>15</v>
      </c>
      <c r="V93" s="11">
        <f>'N454 Kanaaldijk 50 km'!D92</f>
        <v>19.8</v>
      </c>
      <c r="W93" s="11">
        <f t="shared" si="40"/>
        <v>20</v>
      </c>
      <c r="X93" s="11">
        <f t="shared" si="41"/>
        <v>15</v>
      </c>
      <c r="Y93" s="11">
        <f>'N454 Kanaaldijk 80 km'!D92</f>
        <v>18</v>
      </c>
      <c r="Z93" s="11">
        <f t="shared" si="42"/>
        <v>18</v>
      </c>
      <c r="AA93" s="11">
        <f t="shared" si="43"/>
        <v>0</v>
      </c>
      <c r="AB93" s="11">
        <f t="shared" si="44"/>
        <v>0</v>
      </c>
      <c r="AC93" s="11">
        <f t="shared" si="45"/>
        <v>16</v>
      </c>
      <c r="AD93" s="11">
        <f>'N451 80 km'!D92</f>
        <v>23.1</v>
      </c>
      <c r="AE93" s="11">
        <f t="shared" si="46"/>
        <v>23</v>
      </c>
      <c r="AF93" s="11">
        <f t="shared" si="47"/>
        <v>0</v>
      </c>
      <c r="AG93" s="11">
        <f t="shared" si="48"/>
        <v>0</v>
      </c>
      <c r="AH93" s="11">
        <f t="shared" si="49"/>
        <v>21</v>
      </c>
      <c r="AI93" s="11">
        <f>IF('A12'!D92="--",6,'A12'!D92)</f>
        <v>41</v>
      </c>
      <c r="AJ93" s="11">
        <f t="shared" si="50"/>
        <v>41</v>
      </c>
      <c r="AK93" s="11">
        <f t="shared" si="51"/>
        <v>0</v>
      </c>
      <c r="AL93" s="11">
        <f t="shared" si="52"/>
        <v>0</v>
      </c>
      <c r="AM93" s="11">
        <f t="shared" si="53"/>
        <v>39</v>
      </c>
      <c r="AN93" s="11">
        <f>'A20'!D92</f>
        <v>35.9</v>
      </c>
      <c r="AO93" s="11">
        <f t="shared" si="54"/>
        <v>36</v>
      </c>
      <c r="AP93" s="11">
        <f t="shared" si="55"/>
        <v>0</v>
      </c>
      <c r="AQ93" s="11">
        <f t="shared" si="56"/>
        <v>0</v>
      </c>
      <c r="AR93" s="11">
        <f t="shared" si="57"/>
        <v>34</v>
      </c>
      <c r="AS93" s="12"/>
      <c r="AT93" s="11"/>
    </row>
    <row r="94" spans="1:46" x14ac:dyDescent="0.2">
      <c r="A94" s="12" t="str">
        <f>'N207 50km'!A93</f>
        <v>Z45_A</v>
      </c>
      <c r="B94" s="12" t="str">
        <f>'N207 50km'!B93</f>
        <v>Zuidkade 45</v>
      </c>
      <c r="C94" s="11">
        <f>'N207 50km'!C93</f>
        <v>1.5</v>
      </c>
      <c r="D94" s="11">
        <f>'N207'!D93</f>
        <v>57</v>
      </c>
      <c r="E94" s="31">
        <f>IF('N207 50km'!D93="--",6,'N207 50km'!D93)</f>
        <v>57</v>
      </c>
      <c r="F94" s="31">
        <f t="shared" si="30"/>
        <v>57</v>
      </c>
      <c r="G94" s="33">
        <f t="shared" si="31"/>
        <v>52</v>
      </c>
      <c r="H94" s="31">
        <f>IF('N207 80km'!D93="--",6,'N207 80km'!D93)</f>
        <v>29.3</v>
      </c>
      <c r="I94" s="31">
        <f t="shared" si="32"/>
        <v>29</v>
      </c>
      <c r="J94" s="33" cm="1">
        <f t="array" ref="J94">_xlfn.IFS(I94=56,53,I94=57,53,OR(I94&gt;57,I94&lt;56),I94-2)</f>
        <v>27</v>
      </c>
      <c r="K94" s="33">
        <f t="shared" si="29"/>
        <v>52.013711928326842</v>
      </c>
      <c r="L94" s="11">
        <f t="shared" si="33"/>
        <v>52</v>
      </c>
      <c r="M94" s="11">
        <f>IF('Brugweg 30km'!D93="--",6,'Brugweg 30km'!D93)</f>
        <v>24.9</v>
      </c>
      <c r="N94" s="11">
        <f t="shared" si="34"/>
        <v>25</v>
      </c>
      <c r="O94" s="11">
        <f t="shared" si="35"/>
        <v>20</v>
      </c>
      <c r="P94" s="11">
        <f>IF('Hefbrug (50 km uur)'!D93="--",6,'Hefbrug (50 km uur)'!D93)</f>
        <v>34.6</v>
      </c>
      <c r="Q94" s="11">
        <f t="shared" si="36"/>
        <v>35</v>
      </c>
      <c r="R94" s="11">
        <f t="shared" si="37"/>
        <v>30</v>
      </c>
      <c r="S94" s="11">
        <f>'Kerkweg oost 50 km'!D93</f>
        <v>20.6</v>
      </c>
      <c r="T94" s="11">
        <f t="shared" si="38"/>
        <v>21</v>
      </c>
      <c r="U94" s="11">
        <f t="shared" si="39"/>
        <v>16</v>
      </c>
      <c r="V94" s="11">
        <f>'N454 Kanaaldijk 50 km'!D93</f>
        <v>15.6</v>
      </c>
      <c r="W94" s="11">
        <f t="shared" si="40"/>
        <v>16</v>
      </c>
      <c r="X94" s="11">
        <f t="shared" si="41"/>
        <v>11</v>
      </c>
      <c r="Y94" s="11">
        <f>'N454 Kanaaldijk 80 km'!D93</f>
        <v>11.6</v>
      </c>
      <c r="Z94" s="11">
        <f t="shared" si="42"/>
        <v>12</v>
      </c>
      <c r="AA94" s="11">
        <f t="shared" si="43"/>
        <v>0</v>
      </c>
      <c r="AB94" s="11">
        <f t="shared" si="44"/>
        <v>0</v>
      </c>
      <c r="AC94" s="11">
        <f t="shared" si="45"/>
        <v>10</v>
      </c>
      <c r="AD94" s="11">
        <f>'N451 80 km'!D93</f>
        <v>20.2</v>
      </c>
      <c r="AE94" s="11">
        <f t="shared" si="46"/>
        <v>20</v>
      </c>
      <c r="AF94" s="11">
        <f t="shared" si="47"/>
        <v>0</v>
      </c>
      <c r="AG94" s="11">
        <f t="shared" si="48"/>
        <v>0</v>
      </c>
      <c r="AH94" s="11">
        <f t="shared" si="49"/>
        <v>18</v>
      </c>
      <c r="AI94" s="11">
        <f>IF('A12'!D93="--",6,'A12'!D93)</f>
        <v>38.1</v>
      </c>
      <c r="AJ94" s="11">
        <f t="shared" si="50"/>
        <v>38</v>
      </c>
      <c r="AK94" s="11">
        <f t="shared" si="51"/>
        <v>0</v>
      </c>
      <c r="AL94" s="11">
        <f t="shared" si="52"/>
        <v>0</v>
      </c>
      <c r="AM94" s="11">
        <f t="shared" si="53"/>
        <v>36</v>
      </c>
      <c r="AN94" s="11">
        <f>'A20'!D93</f>
        <v>33.299999999999997</v>
      </c>
      <c r="AO94" s="11">
        <f t="shared" si="54"/>
        <v>33</v>
      </c>
      <c r="AP94" s="11">
        <f t="shared" si="55"/>
        <v>0</v>
      </c>
      <c r="AQ94" s="11">
        <f t="shared" si="56"/>
        <v>0</v>
      </c>
      <c r="AR94" s="11">
        <f t="shared" si="57"/>
        <v>31</v>
      </c>
      <c r="AS94" s="12"/>
      <c r="AT94" s="11"/>
    </row>
    <row r="95" spans="1:46" x14ac:dyDescent="0.2">
      <c r="A95" s="12" t="str">
        <f>'N207 50km'!A94</f>
        <v>Z44_C</v>
      </c>
      <c r="B95" s="12" t="str">
        <f>'N207 50km'!B94</f>
        <v>Zuidkade 44</v>
      </c>
      <c r="C95" s="11">
        <f>'N207 50km'!C94</f>
        <v>7.5</v>
      </c>
      <c r="D95" s="11">
        <f>'N207'!D94</f>
        <v>58.8</v>
      </c>
      <c r="E95" s="31">
        <f>IF('N207 50km'!D94="--",6,'N207 50km'!D94)</f>
        <v>58.7</v>
      </c>
      <c r="F95" s="31">
        <f t="shared" si="30"/>
        <v>59</v>
      </c>
      <c r="G95" s="33">
        <f t="shared" si="31"/>
        <v>54</v>
      </c>
      <c r="H95" s="31">
        <f>IF('N207 80km'!D94="--",6,'N207 80km'!D94)</f>
        <v>38.700000000000003</v>
      </c>
      <c r="I95" s="31">
        <f t="shared" si="32"/>
        <v>39</v>
      </c>
      <c r="J95" s="33" cm="1">
        <f t="array" ref="J95">_xlfn.IFS(I95=56,53,I95=57,53,OR(I95&gt;57,I95&lt;56),I95-2)</f>
        <v>37</v>
      </c>
      <c r="K95" s="33">
        <f t="shared" si="29"/>
        <v>54.085799992300366</v>
      </c>
      <c r="L95" s="11">
        <f t="shared" si="33"/>
        <v>54</v>
      </c>
      <c r="M95" s="11">
        <f>IF('Brugweg 30km'!D94="--",6,'Brugweg 30km'!D94)</f>
        <v>25</v>
      </c>
      <c r="N95" s="11">
        <f t="shared" si="34"/>
        <v>25</v>
      </c>
      <c r="O95" s="11">
        <f t="shared" si="35"/>
        <v>20</v>
      </c>
      <c r="P95" s="11">
        <f>IF('Hefbrug (50 km uur)'!D94="--",6,'Hefbrug (50 km uur)'!D94)</f>
        <v>31.1</v>
      </c>
      <c r="Q95" s="11">
        <f t="shared" si="36"/>
        <v>31</v>
      </c>
      <c r="R95" s="11">
        <f t="shared" si="37"/>
        <v>26</v>
      </c>
      <c r="S95" s="11">
        <f>'Kerkweg oost 50 km'!D94</f>
        <v>20</v>
      </c>
      <c r="T95" s="11">
        <f t="shared" si="38"/>
        <v>20</v>
      </c>
      <c r="U95" s="11">
        <f t="shared" si="39"/>
        <v>15</v>
      </c>
      <c r="V95" s="11">
        <f>'N454 Kanaaldijk 50 km'!D94</f>
        <v>21.4</v>
      </c>
      <c r="W95" s="11">
        <f t="shared" si="40"/>
        <v>21</v>
      </c>
      <c r="X95" s="11">
        <f t="shared" si="41"/>
        <v>16</v>
      </c>
      <c r="Y95" s="11">
        <f>'N454 Kanaaldijk 80 km'!D94</f>
        <v>18.7</v>
      </c>
      <c r="Z95" s="11">
        <f t="shared" si="42"/>
        <v>19</v>
      </c>
      <c r="AA95" s="11">
        <f t="shared" si="43"/>
        <v>0</v>
      </c>
      <c r="AB95" s="11">
        <f t="shared" si="44"/>
        <v>0</v>
      </c>
      <c r="AC95" s="11">
        <f t="shared" si="45"/>
        <v>17</v>
      </c>
      <c r="AD95" s="11">
        <f>'N451 80 km'!D94</f>
        <v>23.8</v>
      </c>
      <c r="AE95" s="11">
        <f t="shared" si="46"/>
        <v>24</v>
      </c>
      <c r="AF95" s="11">
        <f t="shared" si="47"/>
        <v>0</v>
      </c>
      <c r="AG95" s="11">
        <f t="shared" si="48"/>
        <v>0</v>
      </c>
      <c r="AH95" s="11">
        <f t="shared" si="49"/>
        <v>22</v>
      </c>
      <c r="AI95" s="11">
        <f>IF('A12'!D94="--",6,'A12'!D94)</f>
        <v>41.9</v>
      </c>
      <c r="AJ95" s="11">
        <f t="shared" si="50"/>
        <v>42</v>
      </c>
      <c r="AK95" s="11">
        <f t="shared" si="51"/>
        <v>0</v>
      </c>
      <c r="AL95" s="11">
        <f t="shared" si="52"/>
        <v>0</v>
      </c>
      <c r="AM95" s="11">
        <f t="shared" si="53"/>
        <v>40</v>
      </c>
      <c r="AN95" s="11">
        <f>'A20'!D94</f>
        <v>37.200000000000003</v>
      </c>
      <c r="AO95" s="11">
        <f t="shared" si="54"/>
        <v>37</v>
      </c>
      <c r="AP95" s="11">
        <f t="shared" si="55"/>
        <v>0</v>
      </c>
      <c r="AQ95" s="11">
        <f t="shared" si="56"/>
        <v>0</v>
      </c>
      <c r="AR95" s="11">
        <f t="shared" si="57"/>
        <v>35</v>
      </c>
      <c r="AS95" s="12"/>
      <c r="AT95" s="11"/>
    </row>
    <row r="96" spans="1:46" x14ac:dyDescent="0.2">
      <c r="A96" s="12" t="str">
        <f>'N207 50km'!A95</f>
        <v>Z44_B</v>
      </c>
      <c r="B96" s="12" t="str">
        <f>'N207 50km'!B95</f>
        <v>Zuidkade 44</v>
      </c>
      <c r="C96" s="11">
        <f>'N207 50km'!C95</f>
        <v>4.5</v>
      </c>
      <c r="D96" s="11">
        <f>'N207'!D95</f>
        <v>58</v>
      </c>
      <c r="E96" s="31">
        <f>IF('N207 50km'!D95="--",6,'N207 50km'!D95)</f>
        <v>58</v>
      </c>
      <c r="F96" s="31">
        <f t="shared" si="30"/>
        <v>58</v>
      </c>
      <c r="G96" s="33">
        <f t="shared" si="31"/>
        <v>53</v>
      </c>
      <c r="H96" s="31">
        <f>IF('N207 80km'!D95="--",6,'N207 80km'!D95)</f>
        <v>32.9</v>
      </c>
      <c r="I96" s="31">
        <f t="shared" si="32"/>
        <v>33</v>
      </c>
      <c r="J96" s="33" cm="1">
        <f t="array" ref="J96">_xlfn.IFS(I96=56,53,I96=57,53,OR(I96&gt;57,I96&lt;56),I96-2)</f>
        <v>31</v>
      </c>
      <c r="K96" s="33">
        <f t="shared" si="29"/>
        <v>53.027316043349387</v>
      </c>
      <c r="L96" s="11">
        <f t="shared" si="33"/>
        <v>53</v>
      </c>
      <c r="M96" s="11">
        <f>IF('Brugweg 30km'!D95="--",6,'Brugweg 30km'!D95)</f>
        <v>26.1</v>
      </c>
      <c r="N96" s="11">
        <f t="shared" si="34"/>
        <v>26</v>
      </c>
      <c r="O96" s="11">
        <f t="shared" si="35"/>
        <v>21</v>
      </c>
      <c r="P96" s="11">
        <f>IF('Hefbrug (50 km uur)'!D95="--",6,'Hefbrug (50 km uur)'!D95)</f>
        <v>32.1</v>
      </c>
      <c r="Q96" s="11">
        <f t="shared" si="36"/>
        <v>32</v>
      </c>
      <c r="R96" s="11">
        <f t="shared" si="37"/>
        <v>27</v>
      </c>
      <c r="S96" s="11">
        <f>'Kerkweg oost 50 km'!D95</f>
        <v>19.7</v>
      </c>
      <c r="T96" s="11">
        <f t="shared" si="38"/>
        <v>20</v>
      </c>
      <c r="U96" s="11">
        <f t="shared" si="39"/>
        <v>15</v>
      </c>
      <c r="V96" s="11">
        <f>'N454 Kanaaldijk 50 km'!D95</f>
        <v>19.2</v>
      </c>
      <c r="W96" s="11">
        <f t="shared" si="40"/>
        <v>19</v>
      </c>
      <c r="X96" s="11">
        <f t="shared" si="41"/>
        <v>14</v>
      </c>
      <c r="Y96" s="11">
        <f>'N454 Kanaaldijk 80 km'!D95</f>
        <v>18.5</v>
      </c>
      <c r="Z96" s="11">
        <f t="shared" si="42"/>
        <v>18</v>
      </c>
      <c r="AA96" s="11">
        <f t="shared" si="43"/>
        <v>0</v>
      </c>
      <c r="AB96" s="11">
        <f t="shared" si="44"/>
        <v>0</v>
      </c>
      <c r="AC96" s="11">
        <f t="shared" si="45"/>
        <v>16</v>
      </c>
      <c r="AD96" s="11">
        <f>'N451 80 km'!D95</f>
        <v>23.1</v>
      </c>
      <c r="AE96" s="11">
        <f t="shared" si="46"/>
        <v>23</v>
      </c>
      <c r="AF96" s="11">
        <f t="shared" si="47"/>
        <v>0</v>
      </c>
      <c r="AG96" s="11">
        <f t="shared" si="48"/>
        <v>0</v>
      </c>
      <c r="AH96" s="11">
        <f t="shared" si="49"/>
        <v>21</v>
      </c>
      <c r="AI96" s="11">
        <f>IF('A12'!D95="--",6,'A12'!D95)</f>
        <v>40.700000000000003</v>
      </c>
      <c r="AJ96" s="11">
        <f t="shared" si="50"/>
        <v>41</v>
      </c>
      <c r="AK96" s="11">
        <f t="shared" si="51"/>
        <v>0</v>
      </c>
      <c r="AL96" s="11">
        <f t="shared" si="52"/>
        <v>0</v>
      </c>
      <c r="AM96" s="11">
        <f t="shared" si="53"/>
        <v>39</v>
      </c>
      <c r="AN96" s="11">
        <f>'A20'!D95</f>
        <v>35.799999999999997</v>
      </c>
      <c r="AO96" s="11">
        <f t="shared" si="54"/>
        <v>36</v>
      </c>
      <c r="AP96" s="11">
        <f t="shared" si="55"/>
        <v>0</v>
      </c>
      <c r="AQ96" s="11">
        <f t="shared" si="56"/>
        <v>0</v>
      </c>
      <c r="AR96" s="11">
        <f t="shared" si="57"/>
        <v>34</v>
      </c>
      <c r="AS96" s="12"/>
      <c r="AT96" s="11"/>
    </row>
    <row r="97" spans="1:48" x14ac:dyDescent="0.2">
      <c r="A97" s="12" t="str">
        <f>'N207 50km'!A96</f>
        <v>Z44_A</v>
      </c>
      <c r="B97" s="12" t="str">
        <f>'N207 50km'!B96</f>
        <v>Zuidkade 44</v>
      </c>
      <c r="C97" s="11">
        <f>'N207 50km'!C96</f>
        <v>1.5</v>
      </c>
      <c r="D97" s="11">
        <f>'N207'!D96</f>
        <v>56.9</v>
      </c>
      <c r="E97" s="31">
        <f>IF('N207 50km'!D96="--",6,'N207 50km'!D96)</f>
        <v>56.9</v>
      </c>
      <c r="F97" s="31">
        <f t="shared" si="30"/>
        <v>57</v>
      </c>
      <c r="G97" s="33">
        <f t="shared" si="31"/>
        <v>52</v>
      </c>
      <c r="H97" s="31">
        <f>IF('N207 80km'!D96="--",6,'N207 80km'!D96)</f>
        <v>30.4</v>
      </c>
      <c r="I97" s="31">
        <f t="shared" si="32"/>
        <v>30</v>
      </c>
      <c r="J97" s="33" cm="1">
        <f t="array" ref="J97">_xlfn.IFS(I97=56,53,I97=57,53,OR(I97&gt;57,I97&lt;56),I97-2)</f>
        <v>28</v>
      </c>
      <c r="K97" s="33">
        <f t="shared" si="29"/>
        <v>52.017255250287931</v>
      </c>
      <c r="L97" s="11">
        <f t="shared" si="33"/>
        <v>52</v>
      </c>
      <c r="M97" s="11">
        <f>IF('Brugweg 30km'!D96="--",6,'Brugweg 30km'!D96)</f>
        <v>25.8</v>
      </c>
      <c r="N97" s="11">
        <f t="shared" si="34"/>
        <v>26</v>
      </c>
      <c r="O97" s="11">
        <f t="shared" si="35"/>
        <v>21</v>
      </c>
      <c r="P97" s="11">
        <f>IF('Hefbrug (50 km uur)'!D96="--",6,'Hefbrug (50 km uur)'!D96)</f>
        <v>31.8</v>
      </c>
      <c r="Q97" s="11">
        <f t="shared" si="36"/>
        <v>32</v>
      </c>
      <c r="R97" s="11">
        <f t="shared" si="37"/>
        <v>27</v>
      </c>
      <c r="S97" s="11">
        <f>'Kerkweg oost 50 km'!D96</f>
        <v>20.3</v>
      </c>
      <c r="T97" s="11">
        <f t="shared" si="38"/>
        <v>20</v>
      </c>
      <c r="U97" s="11">
        <f t="shared" si="39"/>
        <v>15</v>
      </c>
      <c r="V97" s="11">
        <f>'N454 Kanaaldijk 50 km'!D96</f>
        <v>15.4</v>
      </c>
      <c r="W97" s="11">
        <f t="shared" si="40"/>
        <v>15</v>
      </c>
      <c r="X97" s="11">
        <f t="shared" si="41"/>
        <v>10</v>
      </c>
      <c r="Y97" s="11">
        <f>'N454 Kanaaldijk 80 km'!D96</f>
        <v>15.5</v>
      </c>
      <c r="Z97" s="11">
        <f t="shared" si="42"/>
        <v>16</v>
      </c>
      <c r="AA97" s="11">
        <f t="shared" si="43"/>
        <v>0</v>
      </c>
      <c r="AB97" s="11">
        <f t="shared" si="44"/>
        <v>0</v>
      </c>
      <c r="AC97" s="11">
        <f t="shared" si="45"/>
        <v>14</v>
      </c>
      <c r="AD97" s="11">
        <f>'N451 80 km'!D96</f>
        <v>21.1</v>
      </c>
      <c r="AE97" s="11">
        <f t="shared" si="46"/>
        <v>21</v>
      </c>
      <c r="AF97" s="11">
        <f t="shared" si="47"/>
        <v>0</v>
      </c>
      <c r="AG97" s="11">
        <f t="shared" si="48"/>
        <v>0</v>
      </c>
      <c r="AH97" s="11">
        <f t="shared" si="49"/>
        <v>19</v>
      </c>
      <c r="AI97" s="11">
        <f>IF('A12'!D96="--",6,'A12'!D96)</f>
        <v>38.299999999999997</v>
      </c>
      <c r="AJ97" s="11">
        <f t="shared" si="50"/>
        <v>38</v>
      </c>
      <c r="AK97" s="11">
        <f t="shared" si="51"/>
        <v>0</v>
      </c>
      <c r="AL97" s="11">
        <f t="shared" si="52"/>
        <v>0</v>
      </c>
      <c r="AM97" s="11">
        <f t="shared" si="53"/>
        <v>36</v>
      </c>
      <c r="AN97" s="11">
        <f>'A20'!D96</f>
        <v>33.4</v>
      </c>
      <c r="AO97" s="11">
        <f t="shared" si="54"/>
        <v>33</v>
      </c>
      <c r="AP97" s="11">
        <f t="shared" si="55"/>
        <v>0</v>
      </c>
      <c r="AQ97" s="11">
        <f t="shared" si="56"/>
        <v>0</v>
      </c>
      <c r="AR97" s="11">
        <f t="shared" si="57"/>
        <v>31</v>
      </c>
      <c r="AS97" s="12"/>
      <c r="AT97" s="11"/>
    </row>
    <row r="98" spans="1:48" x14ac:dyDescent="0.2">
      <c r="A98" s="12" t="str">
        <f>'N207 50km'!A97</f>
        <v>Z43_C</v>
      </c>
      <c r="B98" s="12" t="str">
        <f>'N207 50km'!B97</f>
        <v>Zuidkade 43</v>
      </c>
      <c r="C98" s="11">
        <f>'N207 50km'!C97</f>
        <v>7.5</v>
      </c>
      <c r="D98" s="11">
        <f>'N207'!D97</f>
        <v>58.7</v>
      </c>
      <c r="E98" s="31">
        <f>IF('N207 50km'!D97="--",6,'N207 50km'!D97)</f>
        <v>58.7</v>
      </c>
      <c r="F98" s="31">
        <f t="shared" si="30"/>
        <v>59</v>
      </c>
      <c r="G98" s="33">
        <f t="shared" si="31"/>
        <v>54</v>
      </c>
      <c r="H98" s="31">
        <f>IF('N207 80km'!D97="--",6,'N207 80km'!D97)</f>
        <v>39.1</v>
      </c>
      <c r="I98" s="31">
        <f t="shared" si="32"/>
        <v>39</v>
      </c>
      <c r="J98" s="33" cm="1">
        <f t="array" ref="J98">_xlfn.IFS(I98=56,53,I98=57,53,OR(I98&gt;57,I98&lt;56),I98-2)</f>
        <v>37</v>
      </c>
      <c r="K98" s="33">
        <f t="shared" si="29"/>
        <v>54.085799992300366</v>
      </c>
      <c r="L98" s="11">
        <f t="shared" si="33"/>
        <v>54</v>
      </c>
      <c r="M98" s="11">
        <f>IF('Brugweg 30km'!D97="--",6,'Brugweg 30km'!D97)</f>
        <v>25.1</v>
      </c>
      <c r="N98" s="11">
        <f t="shared" si="34"/>
        <v>25</v>
      </c>
      <c r="O98" s="11">
        <f t="shared" si="35"/>
        <v>20</v>
      </c>
      <c r="P98" s="11">
        <f>IF('Hefbrug (50 km uur)'!D97="--",6,'Hefbrug (50 km uur)'!D97)</f>
        <v>31.2</v>
      </c>
      <c r="Q98" s="11">
        <f t="shared" si="36"/>
        <v>31</v>
      </c>
      <c r="R98" s="11">
        <f t="shared" si="37"/>
        <v>26</v>
      </c>
      <c r="S98" s="11">
        <f>'Kerkweg oost 50 km'!D97</f>
        <v>19.8</v>
      </c>
      <c r="T98" s="11">
        <f t="shared" si="38"/>
        <v>20</v>
      </c>
      <c r="U98" s="11">
        <f t="shared" si="39"/>
        <v>15</v>
      </c>
      <c r="V98" s="11">
        <f>'N454 Kanaaldijk 50 km'!D97</f>
        <v>21.8</v>
      </c>
      <c r="W98" s="11">
        <f t="shared" si="40"/>
        <v>22</v>
      </c>
      <c r="X98" s="11">
        <f t="shared" si="41"/>
        <v>17</v>
      </c>
      <c r="Y98" s="11">
        <f>'N454 Kanaaldijk 80 km'!D97</f>
        <v>19.399999999999999</v>
      </c>
      <c r="Z98" s="11">
        <f t="shared" si="42"/>
        <v>19</v>
      </c>
      <c r="AA98" s="11">
        <f t="shared" si="43"/>
        <v>0</v>
      </c>
      <c r="AB98" s="11">
        <f t="shared" si="44"/>
        <v>0</v>
      </c>
      <c r="AC98" s="11">
        <f t="shared" si="45"/>
        <v>17</v>
      </c>
      <c r="AD98" s="11">
        <f>'N451 80 km'!D97</f>
        <v>23.1</v>
      </c>
      <c r="AE98" s="11">
        <f t="shared" si="46"/>
        <v>23</v>
      </c>
      <c r="AF98" s="11">
        <f t="shared" si="47"/>
        <v>0</v>
      </c>
      <c r="AG98" s="11">
        <f t="shared" si="48"/>
        <v>0</v>
      </c>
      <c r="AH98" s="11">
        <f t="shared" si="49"/>
        <v>21</v>
      </c>
      <c r="AI98" s="11">
        <f>IF('A12'!D97="--",6,'A12'!D97)</f>
        <v>42.1</v>
      </c>
      <c r="AJ98" s="11">
        <f t="shared" si="50"/>
        <v>42</v>
      </c>
      <c r="AK98" s="11">
        <f t="shared" si="51"/>
        <v>0</v>
      </c>
      <c r="AL98" s="11">
        <f t="shared" si="52"/>
        <v>0</v>
      </c>
      <c r="AM98" s="11">
        <f t="shared" si="53"/>
        <v>40</v>
      </c>
      <c r="AN98" s="11">
        <f>'A20'!D97</f>
        <v>37.4</v>
      </c>
      <c r="AO98" s="11">
        <f t="shared" si="54"/>
        <v>37</v>
      </c>
      <c r="AP98" s="11">
        <f t="shared" si="55"/>
        <v>0</v>
      </c>
      <c r="AQ98" s="11">
        <f t="shared" si="56"/>
        <v>0</v>
      </c>
      <c r="AR98" s="11">
        <f t="shared" si="57"/>
        <v>35</v>
      </c>
      <c r="AS98" s="12"/>
      <c r="AT98" s="11"/>
    </row>
    <row r="99" spans="1:48" x14ac:dyDescent="0.2">
      <c r="A99" s="12" t="str">
        <f>'N207 50km'!A98</f>
        <v>Z43_B</v>
      </c>
      <c r="B99" s="12" t="str">
        <f>'N207 50km'!B98</f>
        <v>Zuidkade 43</v>
      </c>
      <c r="C99" s="11">
        <f>'N207 50km'!C98</f>
        <v>4.5</v>
      </c>
      <c r="D99" s="11">
        <f>'N207'!D98</f>
        <v>57.9</v>
      </c>
      <c r="E99" s="31">
        <f>IF('N207 50km'!D98="--",6,'N207 50km'!D98)</f>
        <v>57.9</v>
      </c>
      <c r="F99" s="31">
        <f t="shared" si="30"/>
        <v>58</v>
      </c>
      <c r="G99" s="33">
        <f t="shared" si="31"/>
        <v>53</v>
      </c>
      <c r="H99" s="31">
        <f>IF('N207 80km'!D98="--",6,'N207 80km'!D98)</f>
        <v>34.1</v>
      </c>
      <c r="I99" s="31">
        <f t="shared" si="32"/>
        <v>34</v>
      </c>
      <c r="J99" s="33" cm="1">
        <f t="array" ref="J99">_xlfn.IFS(I99=56,53,I99=57,53,OR(I99&gt;57,I99&lt;56),I99-2)</f>
        <v>32</v>
      </c>
      <c r="K99" s="33">
        <f t="shared" si="29"/>
        <v>53.034360947517285</v>
      </c>
      <c r="L99" s="11">
        <f t="shared" si="33"/>
        <v>53</v>
      </c>
      <c r="M99" s="11">
        <f>IF('Brugweg 30km'!D98="--",6,'Brugweg 30km'!D98)</f>
        <v>26</v>
      </c>
      <c r="N99" s="11">
        <f t="shared" si="34"/>
        <v>26</v>
      </c>
      <c r="O99" s="11">
        <f t="shared" si="35"/>
        <v>21</v>
      </c>
      <c r="P99" s="11">
        <f>IF('Hefbrug (50 km uur)'!D98="--",6,'Hefbrug (50 km uur)'!D98)</f>
        <v>32.299999999999997</v>
      </c>
      <c r="Q99" s="11">
        <f t="shared" si="36"/>
        <v>32</v>
      </c>
      <c r="R99" s="11">
        <f t="shared" si="37"/>
        <v>27</v>
      </c>
      <c r="S99" s="11">
        <f>'Kerkweg oost 50 km'!D98</f>
        <v>19.3</v>
      </c>
      <c r="T99" s="11">
        <f t="shared" si="38"/>
        <v>19</v>
      </c>
      <c r="U99" s="11">
        <f t="shared" si="39"/>
        <v>14</v>
      </c>
      <c r="V99" s="11">
        <f>'N454 Kanaaldijk 50 km'!D98</f>
        <v>20.6</v>
      </c>
      <c r="W99" s="11">
        <f t="shared" si="40"/>
        <v>21</v>
      </c>
      <c r="X99" s="11">
        <f t="shared" si="41"/>
        <v>16</v>
      </c>
      <c r="Y99" s="11">
        <f>'N454 Kanaaldijk 80 km'!D98</f>
        <v>19.100000000000001</v>
      </c>
      <c r="Z99" s="11">
        <f t="shared" si="42"/>
        <v>19</v>
      </c>
      <c r="AA99" s="11">
        <f t="shared" si="43"/>
        <v>0</v>
      </c>
      <c r="AB99" s="11">
        <f t="shared" si="44"/>
        <v>0</v>
      </c>
      <c r="AC99" s="11">
        <f t="shared" si="45"/>
        <v>17</v>
      </c>
      <c r="AD99" s="11">
        <f>'N451 80 km'!D98</f>
        <v>22.6</v>
      </c>
      <c r="AE99" s="11">
        <f t="shared" si="46"/>
        <v>23</v>
      </c>
      <c r="AF99" s="11">
        <f t="shared" si="47"/>
        <v>0</v>
      </c>
      <c r="AG99" s="11">
        <f t="shared" si="48"/>
        <v>0</v>
      </c>
      <c r="AH99" s="11">
        <f t="shared" si="49"/>
        <v>21</v>
      </c>
      <c r="AI99" s="11">
        <f>IF('A12'!D98="--",6,'A12'!D98)</f>
        <v>41.1</v>
      </c>
      <c r="AJ99" s="11">
        <f t="shared" si="50"/>
        <v>41</v>
      </c>
      <c r="AK99" s="11">
        <f t="shared" si="51"/>
        <v>0</v>
      </c>
      <c r="AL99" s="11">
        <f t="shared" si="52"/>
        <v>0</v>
      </c>
      <c r="AM99" s="11">
        <f t="shared" si="53"/>
        <v>39</v>
      </c>
      <c r="AN99" s="11">
        <f>'A20'!D98</f>
        <v>36.5</v>
      </c>
      <c r="AO99" s="11">
        <f t="shared" si="54"/>
        <v>36</v>
      </c>
      <c r="AP99" s="11">
        <f t="shared" si="55"/>
        <v>0</v>
      </c>
      <c r="AQ99" s="11">
        <f t="shared" si="56"/>
        <v>0</v>
      </c>
      <c r="AR99" s="11">
        <f t="shared" si="57"/>
        <v>34</v>
      </c>
      <c r="AS99" s="12"/>
      <c r="AT99" s="11"/>
    </row>
    <row r="100" spans="1:48" x14ac:dyDescent="0.2">
      <c r="A100" s="12" t="str">
        <f>'N207 50km'!A99</f>
        <v>Z43_A</v>
      </c>
      <c r="B100" s="12" t="str">
        <f>'N207 50km'!B99</f>
        <v>Zuidkade 43</v>
      </c>
      <c r="C100" s="11">
        <f>'N207 50km'!C99</f>
        <v>1.5</v>
      </c>
      <c r="D100" s="11">
        <f>'N207'!D99</f>
        <v>56.7</v>
      </c>
      <c r="E100" s="31">
        <f>IF('N207 50km'!D99="--",6,'N207 50km'!D99)</f>
        <v>56.7</v>
      </c>
      <c r="F100" s="31">
        <f t="shared" si="30"/>
        <v>57</v>
      </c>
      <c r="G100" s="33">
        <f t="shared" si="31"/>
        <v>52</v>
      </c>
      <c r="H100" s="31">
        <f>IF('N207 80km'!D99="--",6,'N207 80km'!D99)</f>
        <v>30.9</v>
      </c>
      <c r="I100" s="31">
        <f t="shared" si="32"/>
        <v>31</v>
      </c>
      <c r="J100" s="33" cm="1">
        <f t="array" ref="J100">_xlfn.IFS(I100=56,53,I100=57,53,OR(I100&gt;57,I100&lt;56),I100-2)</f>
        <v>29</v>
      </c>
      <c r="K100" s="33">
        <f t="shared" si="29"/>
        <v>52.021711921641455</v>
      </c>
      <c r="L100" s="11">
        <f t="shared" si="33"/>
        <v>52</v>
      </c>
      <c r="M100" s="11">
        <f>IF('Brugweg 30km'!D99="--",6,'Brugweg 30km'!D99)</f>
        <v>25.8</v>
      </c>
      <c r="N100" s="11">
        <f t="shared" si="34"/>
        <v>26</v>
      </c>
      <c r="O100" s="11">
        <f t="shared" si="35"/>
        <v>21</v>
      </c>
      <c r="P100" s="11">
        <f>IF('Hefbrug (50 km uur)'!D99="--",6,'Hefbrug (50 km uur)'!D99)</f>
        <v>32</v>
      </c>
      <c r="Q100" s="11">
        <f t="shared" si="36"/>
        <v>32</v>
      </c>
      <c r="R100" s="11">
        <f t="shared" si="37"/>
        <v>27</v>
      </c>
      <c r="S100" s="11">
        <f>'Kerkweg oost 50 km'!D99</f>
        <v>21</v>
      </c>
      <c r="T100" s="11">
        <f t="shared" si="38"/>
        <v>21</v>
      </c>
      <c r="U100" s="11">
        <f t="shared" si="39"/>
        <v>16</v>
      </c>
      <c r="V100" s="11">
        <f>'N454 Kanaaldijk 50 km'!D99</f>
        <v>17.3</v>
      </c>
      <c r="W100" s="11">
        <f t="shared" si="40"/>
        <v>17</v>
      </c>
      <c r="X100" s="11">
        <f t="shared" si="41"/>
        <v>12</v>
      </c>
      <c r="Y100" s="11">
        <f>'N454 Kanaaldijk 80 km'!D99</f>
        <v>18.399999999999999</v>
      </c>
      <c r="Z100" s="11">
        <f t="shared" si="42"/>
        <v>18</v>
      </c>
      <c r="AA100" s="11">
        <f t="shared" si="43"/>
        <v>0</v>
      </c>
      <c r="AB100" s="11">
        <f t="shared" si="44"/>
        <v>0</v>
      </c>
      <c r="AC100" s="11">
        <f t="shared" si="45"/>
        <v>16</v>
      </c>
      <c r="AD100" s="11">
        <f>'N451 80 km'!D99</f>
        <v>20.6</v>
      </c>
      <c r="AE100" s="11">
        <f t="shared" si="46"/>
        <v>21</v>
      </c>
      <c r="AF100" s="11">
        <f t="shared" si="47"/>
        <v>0</v>
      </c>
      <c r="AG100" s="11">
        <f t="shared" si="48"/>
        <v>0</v>
      </c>
      <c r="AH100" s="11">
        <f t="shared" si="49"/>
        <v>19</v>
      </c>
      <c r="AI100" s="11">
        <f>IF('A12'!D99="--",6,'A12'!D99)</f>
        <v>38.6</v>
      </c>
      <c r="AJ100" s="11">
        <f t="shared" si="50"/>
        <v>39</v>
      </c>
      <c r="AK100" s="11">
        <f t="shared" si="51"/>
        <v>0</v>
      </c>
      <c r="AL100" s="11">
        <f t="shared" si="52"/>
        <v>0</v>
      </c>
      <c r="AM100" s="11">
        <f t="shared" si="53"/>
        <v>37</v>
      </c>
      <c r="AN100" s="11">
        <f>'A20'!D99</f>
        <v>34</v>
      </c>
      <c r="AO100" s="11">
        <f t="shared" si="54"/>
        <v>34</v>
      </c>
      <c r="AP100" s="11">
        <f t="shared" si="55"/>
        <v>0</v>
      </c>
      <c r="AQ100" s="11">
        <f t="shared" si="56"/>
        <v>0</v>
      </c>
      <c r="AR100" s="11">
        <f t="shared" si="57"/>
        <v>32</v>
      </c>
      <c r="AS100" s="12"/>
      <c r="AT100" s="11"/>
    </row>
    <row r="101" spans="1:48" x14ac:dyDescent="0.2">
      <c r="A101" s="12" t="str">
        <f>'N207 50km'!A100</f>
        <v>Z42_C</v>
      </c>
      <c r="B101" s="12" t="str">
        <f>'N207 50km'!B100</f>
        <v>Zuidkade 42</v>
      </c>
      <c r="C101" s="11">
        <f>'N207 50km'!C100</f>
        <v>7.5</v>
      </c>
      <c r="D101" s="11">
        <f>'N207'!D100</f>
        <v>58.7</v>
      </c>
      <c r="E101" s="31">
        <f>IF('N207 50km'!D100="--",6,'N207 50km'!D100)</f>
        <v>58.7</v>
      </c>
      <c r="F101" s="31">
        <f t="shared" si="30"/>
        <v>59</v>
      </c>
      <c r="G101" s="33">
        <f t="shared" si="31"/>
        <v>54</v>
      </c>
      <c r="H101" s="31">
        <f>IF('N207 80km'!D100="--",6,'N207 80km'!D100)</f>
        <v>39.1</v>
      </c>
      <c r="I101" s="31">
        <f t="shared" si="32"/>
        <v>39</v>
      </c>
      <c r="J101" s="33" cm="1">
        <f t="array" ref="J101">_xlfn.IFS(I101=56,53,I101=57,53,OR(I101&gt;57,I101&lt;56),I101-2)</f>
        <v>37</v>
      </c>
      <c r="K101" s="33">
        <f t="shared" si="29"/>
        <v>54.085799992300366</v>
      </c>
      <c r="L101" s="11">
        <f t="shared" si="33"/>
        <v>54</v>
      </c>
      <c r="M101" s="11">
        <f>IF('Brugweg 30km'!D100="--",6,'Brugweg 30km'!D100)</f>
        <v>26</v>
      </c>
      <c r="N101" s="11">
        <f t="shared" si="34"/>
        <v>26</v>
      </c>
      <c r="O101" s="11">
        <f t="shared" si="35"/>
        <v>21</v>
      </c>
      <c r="P101" s="11">
        <f>IF('Hefbrug (50 km uur)'!D100="--",6,'Hefbrug (50 km uur)'!D100)</f>
        <v>31.4</v>
      </c>
      <c r="Q101" s="11">
        <f t="shared" si="36"/>
        <v>31</v>
      </c>
      <c r="R101" s="11">
        <f t="shared" si="37"/>
        <v>26</v>
      </c>
      <c r="S101" s="11">
        <f>'Kerkweg oost 50 km'!D100</f>
        <v>17.399999999999999</v>
      </c>
      <c r="T101" s="11">
        <f t="shared" si="38"/>
        <v>17</v>
      </c>
      <c r="U101" s="11">
        <f t="shared" si="39"/>
        <v>12</v>
      </c>
      <c r="V101" s="11">
        <f>'N454 Kanaaldijk 50 km'!D100</f>
        <v>22.1</v>
      </c>
      <c r="W101" s="11">
        <f t="shared" si="40"/>
        <v>22</v>
      </c>
      <c r="X101" s="11">
        <f t="shared" si="41"/>
        <v>17</v>
      </c>
      <c r="Y101" s="11">
        <f>'N454 Kanaaldijk 80 km'!D100</f>
        <v>19.5</v>
      </c>
      <c r="Z101" s="11">
        <f t="shared" si="42"/>
        <v>20</v>
      </c>
      <c r="AA101" s="11">
        <f t="shared" si="43"/>
        <v>0</v>
      </c>
      <c r="AB101" s="11">
        <f t="shared" si="44"/>
        <v>0</v>
      </c>
      <c r="AC101" s="11">
        <f t="shared" si="45"/>
        <v>18</v>
      </c>
      <c r="AD101" s="11">
        <f>'N451 80 km'!D100</f>
        <v>23.4</v>
      </c>
      <c r="AE101" s="11">
        <f t="shared" si="46"/>
        <v>23</v>
      </c>
      <c r="AF101" s="11">
        <f t="shared" si="47"/>
        <v>0</v>
      </c>
      <c r="AG101" s="11">
        <f t="shared" si="48"/>
        <v>0</v>
      </c>
      <c r="AH101" s="11">
        <f t="shared" si="49"/>
        <v>21</v>
      </c>
      <c r="AI101" s="11">
        <f>IF('A12'!D100="--",6,'A12'!D100)</f>
        <v>42</v>
      </c>
      <c r="AJ101" s="11">
        <f t="shared" si="50"/>
        <v>42</v>
      </c>
      <c r="AK101" s="11">
        <f t="shared" si="51"/>
        <v>0</v>
      </c>
      <c r="AL101" s="11">
        <f t="shared" si="52"/>
        <v>0</v>
      </c>
      <c r="AM101" s="11">
        <f t="shared" si="53"/>
        <v>40</v>
      </c>
      <c r="AN101" s="11">
        <f>'A20'!D100</f>
        <v>37.4</v>
      </c>
      <c r="AO101" s="11">
        <f t="shared" si="54"/>
        <v>37</v>
      </c>
      <c r="AP101" s="11">
        <f t="shared" si="55"/>
        <v>0</v>
      </c>
      <c r="AQ101" s="11">
        <f t="shared" si="56"/>
        <v>0</v>
      </c>
      <c r="AR101" s="11">
        <f t="shared" si="57"/>
        <v>35</v>
      </c>
      <c r="AS101" s="12"/>
      <c r="AT101" s="11"/>
    </row>
    <row r="102" spans="1:48" x14ac:dyDescent="0.2">
      <c r="A102" s="12" t="str">
        <f>'N207 50km'!A101</f>
        <v>Z42_B</v>
      </c>
      <c r="B102" s="12" t="str">
        <f>'N207 50km'!B101</f>
        <v>Zuidkade 42</v>
      </c>
      <c r="C102" s="11">
        <f>'N207 50km'!C101</f>
        <v>4.5</v>
      </c>
      <c r="D102" s="11">
        <f>'N207'!D101</f>
        <v>57.9</v>
      </c>
      <c r="E102" s="31">
        <f>IF('N207 50km'!D101="--",6,'N207 50km'!D101)</f>
        <v>57.9</v>
      </c>
      <c r="F102" s="31">
        <f t="shared" si="30"/>
        <v>58</v>
      </c>
      <c r="G102" s="33">
        <f t="shared" si="31"/>
        <v>53</v>
      </c>
      <c r="H102" s="31">
        <f>IF('N207 80km'!D101="--",6,'N207 80km'!D101)</f>
        <v>36.9</v>
      </c>
      <c r="I102" s="31">
        <f t="shared" si="32"/>
        <v>37</v>
      </c>
      <c r="J102" s="33" cm="1">
        <f t="array" ref="J102">_xlfn.IFS(I102=56,53,I102=57,53,OR(I102&gt;57,I102&lt;56),I102-2)</f>
        <v>35</v>
      </c>
      <c r="K102" s="33">
        <f t="shared" si="29"/>
        <v>53.068291283124537</v>
      </c>
      <c r="L102" s="11">
        <f t="shared" si="33"/>
        <v>53</v>
      </c>
      <c r="M102" s="11">
        <f>IF('Brugweg 30km'!D101="--",6,'Brugweg 30km'!D101)</f>
        <v>26.8</v>
      </c>
      <c r="N102" s="11">
        <f t="shared" si="34"/>
        <v>27</v>
      </c>
      <c r="O102" s="11">
        <f t="shared" si="35"/>
        <v>22</v>
      </c>
      <c r="P102" s="11">
        <f>IF('Hefbrug (50 km uur)'!D101="--",6,'Hefbrug (50 km uur)'!D101)</f>
        <v>33.1</v>
      </c>
      <c r="Q102" s="11">
        <f t="shared" si="36"/>
        <v>33</v>
      </c>
      <c r="R102" s="11">
        <f t="shared" si="37"/>
        <v>28</v>
      </c>
      <c r="S102" s="11">
        <f>'Kerkweg oost 50 km'!D101</f>
        <v>16.8</v>
      </c>
      <c r="T102" s="11">
        <f t="shared" si="38"/>
        <v>17</v>
      </c>
      <c r="U102" s="11">
        <f t="shared" si="39"/>
        <v>12</v>
      </c>
      <c r="V102" s="11">
        <f>'N454 Kanaaldijk 50 km'!D101</f>
        <v>21.1</v>
      </c>
      <c r="W102" s="11">
        <f t="shared" si="40"/>
        <v>21</v>
      </c>
      <c r="X102" s="11">
        <f t="shared" si="41"/>
        <v>16</v>
      </c>
      <c r="Y102" s="11">
        <f>'N454 Kanaaldijk 80 km'!D101</f>
        <v>19.2</v>
      </c>
      <c r="Z102" s="11">
        <f t="shared" si="42"/>
        <v>19</v>
      </c>
      <c r="AA102" s="11">
        <f t="shared" si="43"/>
        <v>0</v>
      </c>
      <c r="AB102" s="11">
        <f t="shared" si="44"/>
        <v>0</v>
      </c>
      <c r="AC102" s="11">
        <f t="shared" si="45"/>
        <v>17</v>
      </c>
      <c r="AD102" s="11">
        <f>'N451 80 km'!D101</f>
        <v>23</v>
      </c>
      <c r="AE102" s="11">
        <f t="shared" si="46"/>
        <v>23</v>
      </c>
      <c r="AF102" s="11">
        <f t="shared" si="47"/>
        <v>0</v>
      </c>
      <c r="AG102" s="11">
        <f t="shared" si="48"/>
        <v>0</v>
      </c>
      <c r="AH102" s="11">
        <f t="shared" si="49"/>
        <v>21</v>
      </c>
      <c r="AI102" s="11">
        <f>IF('A12'!D101="--",6,'A12'!D101)</f>
        <v>41.2</v>
      </c>
      <c r="AJ102" s="11">
        <f t="shared" si="50"/>
        <v>41</v>
      </c>
      <c r="AK102" s="11">
        <f t="shared" si="51"/>
        <v>0</v>
      </c>
      <c r="AL102" s="11">
        <f t="shared" si="52"/>
        <v>0</v>
      </c>
      <c r="AM102" s="11">
        <f t="shared" si="53"/>
        <v>39</v>
      </c>
      <c r="AN102" s="11">
        <f>'A20'!D101</f>
        <v>36.9</v>
      </c>
      <c r="AO102" s="11">
        <f t="shared" si="54"/>
        <v>37</v>
      </c>
      <c r="AP102" s="11">
        <f t="shared" si="55"/>
        <v>0</v>
      </c>
      <c r="AQ102" s="11">
        <f t="shared" si="56"/>
        <v>0</v>
      </c>
      <c r="AR102" s="11">
        <f t="shared" si="57"/>
        <v>35</v>
      </c>
      <c r="AS102" s="12"/>
      <c r="AT102" s="11"/>
    </row>
    <row r="103" spans="1:48" x14ac:dyDescent="0.2">
      <c r="A103" s="12" t="str">
        <f>'N207 50km'!A102</f>
        <v>Z42_A</v>
      </c>
      <c r="B103" s="12" t="str">
        <f>'N207 50km'!B102</f>
        <v>Zuidkade 42</v>
      </c>
      <c r="C103" s="11">
        <f>'N207 50km'!C102</f>
        <v>1.5</v>
      </c>
      <c r="D103" s="11">
        <f>'N207'!D102</f>
        <v>56.8</v>
      </c>
      <c r="E103" s="31">
        <f>IF('N207 50km'!D102="--",6,'N207 50km'!D102)</f>
        <v>56.7</v>
      </c>
      <c r="F103" s="31">
        <f t="shared" si="30"/>
        <v>57</v>
      </c>
      <c r="G103" s="33">
        <f t="shared" si="31"/>
        <v>52</v>
      </c>
      <c r="H103" s="31">
        <f>IF('N207 80km'!D102="--",6,'N207 80km'!D102)</f>
        <v>35.299999999999997</v>
      </c>
      <c r="I103" s="31">
        <f t="shared" si="32"/>
        <v>35</v>
      </c>
      <c r="J103" s="33" cm="1">
        <f t="array" ref="J103">_xlfn.IFS(I103=56,53,I103=57,53,OR(I103&gt;57,I103&lt;56),I103-2)</f>
        <v>33</v>
      </c>
      <c r="K103" s="33">
        <f t="shared" si="29"/>
        <v>52.054333142200463</v>
      </c>
      <c r="L103" s="11">
        <f t="shared" si="33"/>
        <v>52</v>
      </c>
      <c r="M103" s="11">
        <f>IF('Brugweg 30km'!D102="--",6,'Brugweg 30km'!D102)</f>
        <v>26.2</v>
      </c>
      <c r="N103" s="11">
        <f t="shared" si="34"/>
        <v>26</v>
      </c>
      <c r="O103" s="11">
        <f t="shared" si="35"/>
        <v>21</v>
      </c>
      <c r="P103" s="11">
        <f>IF('Hefbrug (50 km uur)'!D102="--",6,'Hefbrug (50 km uur)'!D102)</f>
        <v>32.799999999999997</v>
      </c>
      <c r="Q103" s="11">
        <f t="shared" si="36"/>
        <v>33</v>
      </c>
      <c r="R103" s="11">
        <f t="shared" si="37"/>
        <v>28</v>
      </c>
      <c r="S103" s="11">
        <f>'Kerkweg oost 50 km'!D102</f>
        <v>17.5</v>
      </c>
      <c r="T103" s="11">
        <f t="shared" si="38"/>
        <v>18</v>
      </c>
      <c r="U103" s="11">
        <f t="shared" si="39"/>
        <v>13</v>
      </c>
      <c r="V103" s="11">
        <f>'N454 Kanaaldijk 50 km'!D102</f>
        <v>18.899999999999999</v>
      </c>
      <c r="W103" s="11">
        <f t="shared" si="40"/>
        <v>19</v>
      </c>
      <c r="X103" s="11">
        <f t="shared" si="41"/>
        <v>14</v>
      </c>
      <c r="Y103" s="11">
        <f>'N454 Kanaaldijk 80 km'!D102</f>
        <v>18.399999999999999</v>
      </c>
      <c r="Z103" s="11">
        <f t="shared" si="42"/>
        <v>18</v>
      </c>
      <c r="AA103" s="11">
        <f t="shared" si="43"/>
        <v>0</v>
      </c>
      <c r="AB103" s="11">
        <f t="shared" si="44"/>
        <v>0</v>
      </c>
      <c r="AC103" s="11">
        <f t="shared" si="45"/>
        <v>16</v>
      </c>
      <c r="AD103" s="11">
        <f>'N451 80 km'!D102</f>
        <v>21.2</v>
      </c>
      <c r="AE103" s="11">
        <f t="shared" si="46"/>
        <v>21</v>
      </c>
      <c r="AF103" s="11">
        <f t="shared" si="47"/>
        <v>0</v>
      </c>
      <c r="AG103" s="11">
        <f t="shared" si="48"/>
        <v>0</v>
      </c>
      <c r="AH103" s="11">
        <f t="shared" si="49"/>
        <v>19</v>
      </c>
      <c r="AI103" s="11">
        <f>IF('A12'!D102="--",6,'A12'!D102)</f>
        <v>39</v>
      </c>
      <c r="AJ103" s="11">
        <f t="shared" si="50"/>
        <v>39</v>
      </c>
      <c r="AK103" s="11">
        <f t="shared" si="51"/>
        <v>0</v>
      </c>
      <c r="AL103" s="11">
        <f t="shared" si="52"/>
        <v>0</v>
      </c>
      <c r="AM103" s="11">
        <f t="shared" si="53"/>
        <v>37</v>
      </c>
      <c r="AN103" s="11">
        <f>'A20'!D102</f>
        <v>34.799999999999997</v>
      </c>
      <c r="AO103" s="11">
        <f t="shared" si="54"/>
        <v>35</v>
      </c>
      <c r="AP103" s="11">
        <f t="shared" si="55"/>
        <v>0</v>
      </c>
      <c r="AQ103" s="11">
        <f t="shared" si="56"/>
        <v>0</v>
      </c>
      <c r="AR103" s="11">
        <f t="shared" si="57"/>
        <v>33</v>
      </c>
      <c r="AS103" s="12"/>
      <c r="AT103" s="11"/>
    </row>
    <row r="104" spans="1:48" x14ac:dyDescent="0.2">
      <c r="A104" s="12" t="str">
        <f>'N207 50km'!A103</f>
        <v>Z41_C</v>
      </c>
      <c r="B104" s="12" t="str">
        <f>'N207 50km'!B103</f>
        <v>Zuidkade 41</v>
      </c>
      <c r="C104" s="11">
        <f>'N207 50km'!C103</f>
        <v>7.5</v>
      </c>
      <c r="D104" s="11">
        <f>'N207'!D103</f>
        <v>58.7</v>
      </c>
      <c r="E104" s="31">
        <f>IF('N207 50km'!D103="--",6,'N207 50km'!D103)</f>
        <v>58.7</v>
      </c>
      <c r="F104" s="31">
        <f t="shared" si="30"/>
        <v>59</v>
      </c>
      <c r="G104" s="33">
        <f t="shared" si="31"/>
        <v>54</v>
      </c>
      <c r="H104" s="31">
        <f>IF('N207 80km'!D103="--",6,'N207 80km'!D103)</f>
        <v>39.299999999999997</v>
      </c>
      <c r="I104" s="31">
        <f t="shared" si="32"/>
        <v>39</v>
      </c>
      <c r="J104" s="33" cm="1">
        <f t="array" ref="J104">_xlfn.IFS(I104=56,53,I104=57,53,OR(I104&gt;57,I104&lt;56),I104-2)</f>
        <v>37</v>
      </c>
      <c r="K104" s="33">
        <f t="shared" si="29"/>
        <v>54.085799992300366</v>
      </c>
      <c r="L104" s="11">
        <f t="shared" si="33"/>
        <v>54</v>
      </c>
      <c r="M104" s="11">
        <f>IF('Brugweg 30km'!D103="--",6,'Brugweg 30km'!D103)</f>
        <v>26</v>
      </c>
      <c r="N104" s="11">
        <f t="shared" si="34"/>
        <v>26</v>
      </c>
      <c r="O104" s="11">
        <f t="shared" si="35"/>
        <v>21</v>
      </c>
      <c r="P104" s="11">
        <f>IF('Hefbrug (50 km uur)'!D103="--",6,'Hefbrug (50 km uur)'!D103)</f>
        <v>32.1</v>
      </c>
      <c r="Q104" s="11">
        <f t="shared" si="36"/>
        <v>32</v>
      </c>
      <c r="R104" s="11">
        <f t="shared" si="37"/>
        <v>27</v>
      </c>
      <c r="S104" s="11">
        <f>'Kerkweg oost 50 km'!D103</f>
        <v>14.4</v>
      </c>
      <c r="T104" s="11">
        <f t="shared" si="38"/>
        <v>14</v>
      </c>
      <c r="U104" s="11">
        <f t="shared" si="39"/>
        <v>9</v>
      </c>
      <c r="V104" s="11">
        <f>'N454 Kanaaldijk 50 km'!D103</f>
        <v>22.1</v>
      </c>
      <c r="W104" s="11">
        <f t="shared" si="40"/>
        <v>22</v>
      </c>
      <c r="X104" s="11">
        <f t="shared" si="41"/>
        <v>17</v>
      </c>
      <c r="Y104" s="11">
        <f>'N454 Kanaaldijk 80 km'!D103</f>
        <v>19.600000000000001</v>
      </c>
      <c r="Z104" s="11">
        <f t="shared" si="42"/>
        <v>20</v>
      </c>
      <c r="AA104" s="11">
        <f t="shared" si="43"/>
        <v>0</v>
      </c>
      <c r="AB104" s="11">
        <f t="shared" si="44"/>
        <v>0</v>
      </c>
      <c r="AC104" s="11">
        <f t="shared" si="45"/>
        <v>18</v>
      </c>
      <c r="AD104" s="11">
        <f>'N451 80 km'!D103</f>
        <v>23.1</v>
      </c>
      <c r="AE104" s="11">
        <f t="shared" si="46"/>
        <v>23</v>
      </c>
      <c r="AF104" s="11">
        <f t="shared" si="47"/>
        <v>0</v>
      </c>
      <c r="AG104" s="11">
        <f t="shared" si="48"/>
        <v>0</v>
      </c>
      <c r="AH104" s="11">
        <f t="shared" si="49"/>
        <v>21</v>
      </c>
      <c r="AI104" s="11">
        <f>IF('A12'!D103="--",6,'A12'!D103)</f>
        <v>41.7</v>
      </c>
      <c r="AJ104" s="11">
        <f t="shared" si="50"/>
        <v>42</v>
      </c>
      <c r="AK104" s="11">
        <f t="shared" si="51"/>
        <v>0</v>
      </c>
      <c r="AL104" s="11">
        <f t="shared" si="52"/>
        <v>0</v>
      </c>
      <c r="AM104" s="11">
        <f t="shared" si="53"/>
        <v>40</v>
      </c>
      <c r="AN104" s="11">
        <f>'A20'!D103</f>
        <v>37</v>
      </c>
      <c r="AO104" s="11">
        <f t="shared" si="54"/>
        <v>37</v>
      </c>
      <c r="AP104" s="11">
        <f t="shared" si="55"/>
        <v>0</v>
      </c>
      <c r="AQ104" s="11">
        <f t="shared" si="56"/>
        <v>0</v>
      </c>
      <c r="AR104" s="11">
        <f t="shared" si="57"/>
        <v>35</v>
      </c>
      <c r="AS104" s="12"/>
      <c r="AT104" s="11"/>
    </row>
    <row r="105" spans="1:48" x14ac:dyDescent="0.2">
      <c r="A105" s="12" t="str">
        <f>'N207 50km'!A104</f>
        <v>Z41_B</v>
      </c>
      <c r="B105" s="12" t="str">
        <f>'N207 50km'!B104</f>
        <v>Zuidkade 41</v>
      </c>
      <c r="C105" s="11">
        <f>'N207 50km'!C104</f>
        <v>4.5</v>
      </c>
      <c r="D105" s="11">
        <f>'N207'!D104</f>
        <v>57.9</v>
      </c>
      <c r="E105" s="31">
        <f>IF('N207 50km'!D104="--",6,'N207 50km'!D104)</f>
        <v>57.9</v>
      </c>
      <c r="F105" s="31">
        <f t="shared" si="30"/>
        <v>58</v>
      </c>
      <c r="G105" s="33">
        <f t="shared" si="31"/>
        <v>53</v>
      </c>
      <c r="H105" s="31">
        <f>IF('N207 80km'!D104="--",6,'N207 80km'!D104)</f>
        <v>38.700000000000003</v>
      </c>
      <c r="I105" s="31">
        <f t="shared" si="32"/>
        <v>39</v>
      </c>
      <c r="J105" s="33" cm="1">
        <f t="array" ref="J105">_xlfn.IFS(I105=56,53,I105=57,53,OR(I105&gt;57,I105&lt;56),I105-2)</f>
        <v>37</v>
      </c>
      <c r="K105" s="33">
        <f t="shared" si="29"/>
        <v>53.107742255119575</v>
      </c>
      <c r="L105" s="11">
        <f t="shared" si="33"/>
        <v>53</v>
      </c>
      <c r="M105" s="11">
        <f>IF('Brugweg 30km'!D104="--",6,'Brugweg 30km'!D104)</f>
        <v>27</v>
      </c>
      <c r="N105" s="11">
        <f t="shared" si="34"/>
        <v>27</v>
      </c>
      <c r="O105" s="11">
        <f t="shared" si="35"/>
        <v>22</v>
      </c>
      <c r="P105" s="11">
        <f>IF('Hefbrug (50 km uur)'!D104="--",6,'Hefbrug (50 km uur)'!D104)</f>
        <v>33.1</v>
      </c>
      <c r="Q105" s="11">
        <f t="shared" si="36"/>
        <v>33</v>
      </c>
      <c r="R105" s="11">
        <f t="shared" si="37"/>
        <v>28</v>
      </c>
      <c r="S105" s="11">
        <f>'Kerkweg oost 50 km'!D104</f>
        <v>17.7</v>
      </c>
      <c r="T105" s="11">
        <f t="shared" si="38"/>
        <v>18</v>
      </c>
      <c r="U105" s="11">
        <f t="shared" si="39"/>
        <v>13</v>
      </c>
      <c r="V105" s="11">
        <f>'N454 Kanaaldijk 50 km'!D104</f>
        <v>21</v>
      </c>
      <c r="W105" s="11">
        <f t="shared" si="40"/>
        <v>21</v>
      </c>
      <c r="X105" s="11">
        <f t="shared" si="41"/>
        <v>16</v>
      </c>
      <c r="Y105" s="11">
        <f>'N454 Kanaaldijk 80 km'!D104</f>
        <v>19.3</v>
      </c>
      <c r="Z105" s="11">
        <f t="shared" si="42"/>
        <v>19</v>
      </c>
      <c r="AA105" s="11">
        <f t="shared" si="43"/>
        <v>0</v>
      </c>
      <c r="AB105" s="11">
        <f t="shared" si="44"/>
        <v>0</v>
      </c>
      <c r="AC105" s="11">
        <f t="shared" si="45"/>
        <v>17</v>
      </c>
      <c r="AD105" s="11">
        <f>'N451 80 km'!D104</f>
        <v>22.9</v>
      </c>
      <c r="AE105" s="11">
        <f t="shared" si="46"/>
        <v>23</v>
      </c>
      <c r="AF105" s="11">
        <f t="shared" si="47"/>
        <v>0</v>
      </c>
      <c r="AG105" s="11">
        <f t="shared" si="48"/>
        <v>0</v>
      </c>
      <c r="AH105" s="11">
        <f t="shared" si="49"/>
        <v>21</v>
      </c>
      <c r="AI105" s="11">
        <f>IF('A12'!D104="--",6,'A12'!D104)</f>
        <v>41.2</v>
      </c>
      <c r="AJ105" s="11">
        <f t="shared" si="50"/>
        <v>41</v>
      </c>
      <c r="AK105" s="11">
        <f t="shared" si="51"/>
        <v>0</v>
      </c>
      <c r="AL105" s="11">
        <f t="shared" si="52"/>
        <v>0</v>
      </c>
      <c r="AM105" s="11">
        <f t="shared" si="53"/>
        <v>39</v>
      </c>
      <c r="AN105" s="11">
        <f>'A20'!D104</f>
        <v>36.700000000000003</v>
      </c>
      <c r="AO105" s="11">
        <f t="shared" si="54"/>
        <v>37</v>
      </c>
      <c r="AP105" s="11">
        <f t="shared" si="55"/>
        <v>0</v>
      </c>
      <c r="AQ105" s="11">
        <f t="shared" si="56"/>
        <v>0</v>
      </c>
      <c r="AR105" s="11">
        <f t="shared" si="57"/>
        <v>35</v>
      </c>
      <c r="AS105" s="12"/>
      <c r="AT105" s="11"/>
    </row>
    <row r="106" spans="1:48" x14ac:dyDescent="0.2">
      <c r="A106" s="12" t="str">
        <f>'N207 50km'!A105</f>
        <v>Z41_A</v>
      </c>
      <c r="B106" s="12" t="str">
        <f>'N207 50km'!B105</f>
        <v>Zuidkade 41</v>
      </c>
      <c r="C106" s="11">
        <f>'N207 50km'!C105</f>
        <v>1.5</v>
      </c>
      <c r="D106" s="11">
        <f>'N207'!D105</f>
        <v>56.8</v>
      </c>
      <c r="E106" s="31">
        <f>IF('N207 50km'!D105="--",6,'N207 50km'!D105)</f>
        <v>56.7</v>
      </c>
      <c r="F106" s="31">
        <f t="shared" si="30"/>
        <v>57</v>
      </c>
      <c r="G106" s="33">
        <f t="shared" si="31"/>
        <v>52</v>
      </c>
      <c r="H106" s="31">
        <f>IF('N207 80km'!D105="--",6,'N207 80km'!D105)</f>
        <v>37.799999999999997</v>
      </c>
      <c r="I106" s="31">
        <f t="shared" si="32"/>
        <v>38</v>
      </c>
      <c r="J106" s="33" cm="1">
        <f t="array" ref="J106">_xlfn.IFS(I106=56,53,I106=57,53,OR(I106&gt;57,I106&lt;56),I106-2)</f>
        <v>36</v>
      </c>
      <c r="K106" s="33">
        <f t="shared" si="29"/>
        <v>52.107742255119582</v>
      </c>
      <c r="L106" s="11">
        <f t="shared" si="33"/>
        <v>52</v>
      </c>
      <c r="M106" s="11">
        <f>IF('Brugweg 30km'!D105="--",6,'Brugweg 30km'!D105)</f>
        <v>26.4</v>
      </c>
      <c r="N106" s="11">
        <f t="shared" si="34"/>
        <v>26</v>
      </c>
      <c r="O106" s="11">
        <f t="shared" si="35"/>
        <v>21</v>
      </c>
      <c r="P106" s="11">
        <f>IF('Hefbrug (50 km uur)'!D105="--",6,'Hefbrug (50 km uur)'!D105)</f>
        <v>32.799999999999997</v>
      </c>
      <c r="Q106" s="11">
        <f t="shared" si="36"/>
        <v>33</v>
      </c>
      <c r="R106" s="11">
        <f t="shared" si="37"/>
        <v>28</v>
      </c>
      <c r="S106" s="11">
        <f>'Kerkweg oost 50 km'!D105</f>
        <v>17.2</v>
      </c>
      <c r="T106" s="11">
        <f t="shared" si="38"/>
        <v>17</v>
      </c>
      <c r="U106" s="11">
        <f t="shared" si="39"/>
        <v>12</v>
      </c>
      <c r="V106" s="11">
        <f>'N454 Kanaaldijk 50 km'!D105</f>
        <v>19.100000000000001</v>
      </c>
      <c r="W106" s="11">
        <f t="shared" si="40"/>
        <v>19</v>
      </c>
      <c r="X106" s="11">
        <f t="shared" si="41"/>
        <v>14</v>
      </c>
      <c r="Y106" s="11">
        <f>'N454 Kanaaldijk 80 km'!D105</f>
        <v>18.5</v>
      </c>
      <c r="Z106" s="11">
        <f t="shared" si="42"/>
        <v>18</v>
      </c>
      <c r="AA106" s="11">
        <f t="shared" si="43"/>
        <v>0</v>
      </c>
      <c r="AB106" s="11">
        <f t="shared" si="44"/>
        <v>0</v>
      </c>
      <c r="AC106" s="11">
        <f t="shared" si="45"/>
        <v>16</v>
      </c>
      <c r="AD106" s="11">
        <f>'N451 80 km'!D105</f>
        <v>21.1</v>
      </c>
      <c r="AE106" s="11">
        <f t="shared" si="46"/>
        <v>21</v>
      </c>
      <c r="AF106" s="11">
        <f t="shared" si="47"/>
        <v>0</v>
      </c>
      <c r="AG106" s="11">
        <f t="shared" si="48"/>
        <v>0</v>
      </c>
      <c r="AH106" s="11">
        <f t="shared" si="49"/>
        <v>19</v>
      </c>
      <c r="AI106" s="11">
        <f>IF('A12'!D105="--",6,'A12'!D105)</f>
        <v>39.200000000000003</v>
      </c>
      <c r="AJ106" s="11">
        <f t="shared" si="50"/>
        <v>39</v>
      </c>
      <c r="AK106" s="11">
        <f t="shared" si="51"/>
        <v>0</v>
      </c>
      <c r="AL106" s="11">
        <f t="shared" si="52"/>
        <v>0</v>
      </c>
      <c r="AM106" s="11">
        <f t="shared" si="53"/>
        <v>37</v>
      </c>
      <c r="AN106" s="11">
        <f>'A20'!D105</f>
        <v>34.9</v>
      </c>
      <c r="AO106" s="11">
        <f t="shared" si="54"/>
        <v>35</v>
      </c>
      <c r="AP106" s="11">
        <f t="shared" si="55"/>
        <v>0</v>
      </c>
      <c r="AQ106" s="11">
        <f t="shared" si="56"/>
        <v>0</v>
      </c>
      <c r="AR106" s="11">
        <f t="shared" si="57"/>
        <v>33</v>
      </c>
      <c r="AS106" s="12"/>
      <c r="AT106" s="11"/>
    </row>
    <row r="107" spans="1:48" x14ac:dyDescent="0.2">
      <c r="A107" s="12" t="str">
        <f>'N207 50km'!A106</f>
        <v>Z40_C</v>
      </c>
      <c r="B107" s="12" t="str">
        <f>'N207 50km'!B106</f>
        <v>Zuidkade 40</v>
      </c>
      <c r="C107" s="11">
        <f>'N207 50km'!C106</f>
        <v>7.5</v>
      </c>
      <c r="D107" s="11">
        <f>'N207'!D106</f>
        <v>58.7</v>
      </c>
      <c r="E107" s="31">
        <f>IF('N207 50km'!D106="--",6,'N207 50km'!D106)</f>
        <v>58.6</v>
      </c>
      <c r="F107" s="31">
        <f t="shared" si="30"/>
        <v>59</v>
      </c>
      <c r="G107" s="33">
        <f t="shared" si="31"/>
        <v>54</v>
      </c>
      <c r="H107" s="31">
        <f>IF('N207 80km'!D106="--",6,'N207 80km'!D106)</f>
        <v>39.299999999999997</v>
      </c>
      <c r="I107" s="31">
        <f t="shared" si="32"/>
        <v>39</v>
      </c>
      <c r="J107" s="33" cm="1">
        <f t="array" ref="J107">_xlfn.IFS(I107=56,53,I107=57,53,OR(I107&gt;57,I107&lt;56),I107-2)</f>
        <v>37</v>
      </c>
      <c r="K107" s="33">
        <f t="shared" si="29"/>
        <v>54.085799992300366</v>
      </c>
      <c r="L107" s="11">
        <f t="shared" si="33"/>
        <v>54</v>
      </c>
      <c r="M107" s="11">
        <f>IF('Brugweg 30km'!D106="--",6,'Brugweg 30km'!D106)</f>
        <v>26.1</v>
      </c>
      <c r="N107" s="11">
        <f t="shared" si="34"/>
        <v>26</v>
      </c>
      <c r="O107" s="11">
        <f t="shared" si="35"/>
        <v>21</v>
      </c>
      <c r="P107" s="11">
        <f>IF('Hefbrug (50 km uur)'!D106="--",6,'Hefbrug (50 km uur)'!D106)</f>
        <v>32</v>
      </c>
      <c r="Q107" s="11">
        <f t="shared" si="36"/>
        <v>32</v>
      </c>
      <c r="R107" s="11">
        <f t="shared" si="37"/>
        <v>27</v>
      </c>
      <c r="S107" s="11">
        <f>'Kerkweg oost 50 km'!D106</f>
        <v>16.399999999999999</v>
      </c>
      <c r="T107" s="11">
        <f t="shared" si="38"/>
        <v>16</v>
      </c>
      <c r="U107" s="11">
        <f t="shared" si="39"/>
        <v>11</v>
      </c>
      <c r="V107" s="11">
        <f>'N454 Kanaaldijk 50 km'!D106</f>
        <v>22.5</v>
      </c>
      <c r="W107" s="11">
        <f t="shared" si="40"/>
        <v>22</v>
      </c>
      <c r="X107" s="11">
        <f t="shared" si="41"/>
        <v>17</v>
      </c>
      <c r="Y107" s="11">
        <f>'N454 Kanaaldijk 80 km'!D106</f>
        <v>19.3</v>
      </c>
      <c r="Z107" s="11">
        <f t="shared" si="42"/>
        <v>19</v>
      </c>
      <c r="AA107" s="11">
        <f t="shared" si="43"/>
        <v>0</v>
      </c>
      <c r="AB107" s="11">
        <f t="shared" si="44"/>
        <v>0</v>
      </c>
      <c r="AC107" s="11">
        <f t="shared" si="45"/>
        <v>17</v>
      </c>
      <c r="AD107" s="11">
        <f>'N451 80 km'!D106</f>
        <v>23.4</v>
      </c>
      <c r="AE107" s="11">
        <f t="shared" si="46"/>
        <v>23</v>
      </c>
      <c r="AF107" s="11">
        <f t="shared" si="47"/>
        <v>0</v>
      </c>
      <c r="AG107" s="11">
        <f t="shared" si="48"/>
        <v>0</v>
      </c>
      <c r="AH107" s="11">
        <f t="shared" si="49"/>
        <v>21</v>
      </c>
      <c r="AI107" s="11">
        <f>IF('A12'!D106="--",6,'A12'!D106)</f>
        <v>41.8</v>
      </c>
      <c r="AJ107" s="11">
        <f t="shared" si="50"/>
        <v>42</v>
      </c>
      <c r="AK107" s="11">
        <f t="shared" si="51"/>
        <v>0</v>
      </c>
      <c r="AL107" s="11">
        <f t="shared" si="52"/>
        <v>0</v>
      </c>
      <c r="AM107" s="11">
        <f t="shared" si="53"/>
        <v>40</v>
      </c>
      <c r="AN107" s="11">
        <f>'A20'!D106</f>
        <v>37</v>
      </c>
      <c r="AO107" s="11">
        <f t="shared" si="54"/>
        <v>37</v>
      </c>
      <c r="AP107" s="11">
        <f t="shared" si="55"/>
        <v>0</v>
      </c>
      <c r="AQ107" s="11">
        <f t="shared" si="56"/>
        <v>0</v>
      </c>
      <c r="AR107" s="11">
        <f t="shared" si="57"/>
        <v>35</v>
      </c>
      <c r="AS107" s="12"/>
      <c r="AT107" s="11"/>
    </row>
    <row r="108" spans="1:48" x14ac:dyDescent="0.2">
      <c r="A108" s="12" t="str">
        <f>'N207 50km'!A107</f>
        <v>Z40_B</v>
      </c>
      <c r="B108" s="12" t="str">
        <f>'N207 50km'!B107</f>
        <v>Zuidkade 40</v>
      </c>
      <c r="C108" s="11">
        <f>'N207 50km'!C107</f>
        <v>4.5</v>
      </c>
      <c r="D108" s="11">
        <f>'N207'!D107</f>
        <v>57.9</v>
      </c>
      <c r="E108" s="31">
        <f>IF('N207 50km'!D107="--",6,'N207 50km'!D107)</f>
        <v>57.8</v>
      </c>
      <c r="F108" s="31">
        <f t="shared" si="30"/>
        <v>58</v>
      </c>
      <c r="G108" s="33">
        <f t="shared" si="31"/>
        <v>53</v>
      </c>
      <c r="H108" s="31">
        <f>IF('N207 80km'!D107="--",6,'N207 80km'!D107)</f>
        <v>38.700000000000003</v>
      </c>
      <c r="I108" s="31">
        <f t="shared" si="32"/>
        <v>39</v>
      </c>
      <c r="J108" s="33" cm="1">
        <f t="array" ref="J108">_xlfn.IFS(I108=56,53,I108=57,53,OR(I108&gt;57,I108&lt;56),I108-2)</f>
        <v>37</v>
      </c>
      <c r="K108" s="33">
        <f t="shared" si="29"/>
        <v>53.107742255119575</v>
      </c>
      <c r="L108" s="11">
        <f t="shared" si="33"/>
        <v>53</v>
      </c>
      <c r="M108" s="11">
        <f>IF('Brugweg 30km'!D107="--",6,'Brugweg 30km'!D107)</f>
        <v>26.3</v>
      </c>
      <c r="N108" s="11">
        <f t="shared" si="34"/>
        <v>26</v>
      </c>
      <c r="O108" s="11">
        <f t="shared" si="35"/>
        <v>21</v>
      </c>
      <c r="P108" s="11">
        <f>IF('Hefbrug (50 km uur)'!D107="--",6,'Hefbrug (50 km uur)'!D107)</f>
        <v>33.4</v>
      </c>
      <c r="Q108" s="11">
        <f t="shared" si="36"/>
        <v>33</v>
      </c>
      <c r="R108" s="11">
        <f t="shared" si="37"/>
        <v>28</v>
      </c>
      <c r="S108" s="11">
        <f>'Kerkweg oost 50 km'!D107</f>
        <v>18.600000000000001</v>
      </c>
      <c r="T108" s="11">
        <f t="shared" si="38"/>
        <v>19</v>
      </c>
      <c r="U108" s="11">
        <f t="shared" si="39"/>
        <v>14</v>
      </c>
      <c r="V108" s="11">
        <f>'N454 Kanaaldijk 50 km'!D107</f>
        <v>21.3</v>
      </c>
      <c r="W108" s="11">
        <f t="shared" si="40"/>
        <v>21</v>
      </c>
      <c r="X108" s="11">
        <f t="shared" si="41"/>
        <v>16</v>
      </c>
      <c r="Y108" s="11">
        <f>'N454 Kanaaldijk 80 km'!D107</f>
        <v>18.8</v>
      </c>
      <c r="Z108" s="11">
        <f t="shared" si="42"/>
        <v>19</v>
      </c>
      <c r="AA108" s="11">
        <f t="shared" si="43"/>
        <v>0</v>
      </c>
      <c r="AB108" s="11">
        <f t="shared" si="44"/>
        <v>0</v>
      </c>
      <c r="AC108" s="11">
        <f t="shared" si="45"/>
        <v>17</v>
      </c>
      <c r="AD108" s="11">
        <f>'N451 80 km'!D107</f>
        <v>23</v>
      </c>
      <c r="AE108" s="11">
        <f t="shared" si="46"/>
        <v>23</v>
      </c>
      <c r="AF108" s="11">
        <f t="shared" si="47"/>
        <v>0</v>
      </c>
      <c r="AG108" s="11">
        <f t="shared" si="48"/>
        <v>0</v>
      </c>
      <c r="AH108" s="11">
        <f t="shared" si="49"/>
        <v>21</v>
      </c>
      <c r="AI108" s="11">
        <f>IF('A12'!D107="--",6,'A12'!D107)</f>
        <v>41.5</v>
      </c>
      <c r="AJ108" s="11">
        <f t="shared" si="50"/>
        <v>42</v>
      </c>
      <c r="AK108" s="11">
        <f t="shared" si="51"/>
        <v>0</v>
      </c>
      <c r="AL108" s="11">
        <f t="shared" si="52"/>
        <v>0</v>
      </c>
      <c r="AM108" s="11">
        <f t="shared" si="53"/>
        <v>40</v>
      </c>
      <c r="AN108" s="11">
        <f>'A20'!D107</f>
        <v>36.9</v>
      </c>
      <c r="AO108" s="11">
        <f t="shared" si="54"/>
        <v>37</v>
      </c>
      <c r="AP108" s="11">
        <f t="shared" si="55"/>
        <v>0</v>
      </c>
      <c r="AQ108" s="11">
        <f t="shared" si="56"/>
        <v>0</v>
      </c>
      <c r="AR108" s="11">
        <f t="shared" si="57"/>
        <v>35</v>
      </c>
      <c r="AS108" s="12"/>
      <c r="AT108" s="11"/>
    </row>
    <row r="109" spans="1:48" x14ac:dyDescent="0.2">
      <c r="A109" s="12" t="str">
        <f>'N207 50km'!A108</f>
        <v>Z40_A</v>
      </c>
      <c r="B109" s="12" t="str">
        <f>'N207 50km'!B108</f>
        <v>Zuidkade 40</v>
      </c>
      <c r="C109" s="11">
        <f>'N207 50km'!C108</f>
        <v>1.5</v>
      </c>
      <c r="D109" s="11">
        <f>'N207'!D108</f>
        <v>56.7</v>
      </c>
      <c r="E109" s="31">
        <f>IF('N207 50km'!D108="--",6,'N207 50km'!D108)</f>
        <v>56.7</v>
      </c>
      <c r="F109" s="31">
        <f t="shared" si="30"/>
        <v>57</v>
      </c>
      <c r="G109" s="33">
        <f t="shared" si="31"/>
        <v>52</v>
      </c>
      <c r="H109" s="31">
        <f>IF('N207 80km'!D108="--",6,'N207 80km'!D108)</f>
        <v>37.700000000000003</v>
      </c>
      <c r="I109" s="31">
        <f t="shared" si="32"/>
        <v>38</v>
      </c>
      <c r="J109" s="33" cm="1">
        <f t="array" ref="J109">_xlfn.IFS(I109=56,53,I109=57,53,OR(I109&gt;57,I109&lt;56),I109-2)</f>
        <v>36</v>
      </c>
      <c r="K109" s="33">
        <f t="shared" si="29"/>
        <v>52.107742255119582</v>
      </c>
      <c r="L109" s="11">
        <f t="shared" si="33"/>
        <v>52</v>
      </c>
      <c r="M109" s="11">
        <f>IF('Brugweg 30km'!D108="--",6,'Brugweg 30km'!D108)</f>
        <v>25.7</v>
      </c>
      <c r="N109" s="11">
        <f t="shared" si="34"/>
        <v>26</v>
      </c>
      <c r="O109" s="11">
        <f t="shared" si="35"/>
        <v>21</v>
      </c>
      <c r="P109" s="11">
        <f>IF('Hefbrug (50 km uur)'!D108="--",6,'Hefbrug (50 km uur)'!D108)</f>
        <v>33</v>
      </c>
      <c r="Q109" s="11">
        <f t="shared" si="36"/>
        <v>33</v>
      </c>
      <c r="R109" s="11">
        <f t="shared" si="37"/>
        <v>28</v>
      </c>
      <c r="S109" s="11">
        <f>'Kerkweg oost 50 km'!D108</f>
        <v>18</v>
      </c>
      <c r="T109" s="11">
        <f t="shared" si="38"/>
        <v>18</v>
      </c>
      <c r="U109" s="11">
        <f t="shared" si="39"/>
        <v>13</v>
      </c>
      <c r="V109" s="11">
        <f>'N454 Kanaaldijk 50 km'!D108</f>
        <v>19.5</v>
      </c>
      <c r="W109" s="11">
        <f t="shared" si="40"/>
        <v>20</v>
      </c>
      <c r="X109" s="11">
        <f t="shared" si="41"/>
        <v>15</v>
      </c>
      <c r="Y109" s="11">
        <f>'N454 Kanaaldijk 80 km'!D108</f>
        <v>18</v>
      </c>
      <c r="Z109" s="11">
        <f t="shared" si="42"/>
        <v>18</v>
      </c>
      <c r="AA109" s="11">
        <f t="shared" si="43"/>
        <v>0</v>
      </c>
      <c r="AB109" s="11">
        <f t="shared" si="44"/>
        <v>0</v>
      </c>
      <c r="AC109" s="11">
        <f t="shared" si="45"/>
        <v>16</v>
      </c>
      <c r="AD109" s="11">
        <f>'N451 80 km'!D108</f>
        <v>21.3</v>
      </c>
      <c r="AE109" s="11">
        <f t="shared" si="46"/>
        <v>21</v>
      </c>
      <c r="AF109" s="11">
        <f t="shared" si="47"/>
        <v>0</v>
      </c>
      <c r="AG109" s="11">
        <f t="shared" si="48"/>
        <v>0</v>
      </c>
      <c r="AH109" s="11">
        <f t="shared" si="49"/>
        <v>19</v>
      </c>
      <c r="AI109" s="11">
        <f>IF('A12'!D108="--",6,'A12'!D108)</f>
        <v>39.5</v>
      </c>
      <c r="AJ109" s="11">
        <f t="shared" si="50"/>
        <v>40</v>
      </c>
      <c r="AK109" s="11">
        <f t="shared" si="51"/>
        <v>0</v>
      </c>
      <c r="AL109" s="11">
        <f t="shared" si="52"/>
        <v>0</v>
      </c>
      <c r="AM109" s="11">
        <f t="shared" si="53"/>
        <v>38</v>
      </c>
      <c r="AN109" s="11">
        <f>'A20'!D108</f>
        <v>35.1</v>
      </c>
      <c r="AO109" s="11">
        <f t="shared" si="54"/>
        <v>35</v>
      </c>
      <c r="AP109" s="11">
        <f t="shared" si="55"/>
        <v>0</v>
      </c>
      <c r="AQ109" s="11">
        <f t="shared" si="56"/>
        <v>0</v>
      </c>
      <c r="AR109" s="11">
        <f t="shared" si="57"/>
        <v>33</v>
      </c>
      <c r="AS109" s="12"/>
      <c r="AT109" s="11"/>
    </row>
    <row r="110" spans="1:48" x14ac:dyDescent="0.2">
      <c r="A110" s="12" t="str">
        <f>'N207 50km'!A109</f>
        <v>Z3_C</v>
      </c>
      <c r="B110" s="12" t="str">
        <f>'N207 50km'!B109</f>
        <v>Zuidkade 3</v>
      </c>
      <c r="C110" s="11">
        <f>'N207 50km'!C109</f>
        <v>7.5</v>
      </c>
      <c r="D110" s="11">
        <f>'N207'!D109</f>
        <v>59</v>
      </c>
      <c r="E110" s="31">
        <f>IF('N207 50km'!D109="--",6,'N207 50km'!D109)</f>
        <v>58.9</v>
      </c>
      <c r="F110" s="31">
        <f t="shared" si="30"/>
        <v>59</v>
      </c>
      <c r="G110" s="33">
        <f t="shared" si="31"/>
        <v>54</v>
      </c>
      <c r="H110" s="31">
        <f>IF('N207 80km'!D109="--",6,'N207 80km'!D109)</f>
        <v>42.7</v>
      </c>
      <c r="I110" s="31">
        <f t="shared" si="32"/>
        <v>43</v>
      </c>
      <c r="J110" s="33" cm="1">
        <f t="array" ref="J110">_xlfn.IFS(I110=56,53,I110=57,53,OR(I110&gt;57,I110&lt;56),I110-2)</f>
        <v>41</v>
      </c>
      <c r="K110" s="33">
        <f t="shared" si="29"/>
        <v>54.212384019142561</v>
      </c>
      <c r="L110" s="11">
        <f t="shared" si="33"/>
        <v>54</v>
      </c>
      <c r="M110" s="11">
        <f>IF('Brugweg 30km'!D109="--",6,'Brugweg 30km'!D109)</f>
        <v>42.2</v>
      </c>
      <c r="N110" s="11">
        <f t="shared" si="34"/>
        <v>42</v>
      </c>
      <c r="O110" s="11">
        <f t="shared" si="35"/>
        <v>37</v>
      </c>
      <c r="P110" s="11">
        <f>IF('Hefbrug (50 km uur)'!D109="--",6,'Hefbrug (50 km uur)'!D109)</f>
        <v>56</v>
      </c>
      <c r="Q110" s="11">
        <f t="shared" si="36"/>
        <v>56</v>
      </c>
      <c r="R110" s="11">
        <f t="shared" si="37"/>
        <v>51</v>
      </c>
      <c r="S110" s="11">
        <f>'Kerkweg oost 50 km'!D109</f>
        <v>29.6</v>
      </c>
      <c r="T110" s="11">
        <f t="shared" si="38"/>
        <v>30</v>
      </c>
      <c r="U110" s="11">
        <f t="shared" si="39"/>
        <v>25</v>
      </c>
      <c r="V110" s="11">
        <f>'N454 Kanaaldijk 50 km'!D109</f>
        <v>8.5</v>
      </c>
      <c r="W110" s="11">
        <f t="shared" si="40"/>
        <v>8</v>
      </c>
      <c r="X110" s="11">
        <f t="shared" si="41"/>
        <v>3</v>
      </c>
      <c r="Y110" s="11">
        <f>'N454 Kanaaldijk 80 km'!D109</f>
        <v>15.2</v>
      </c>
      <c r="Z110" s="11">
        <f t="shared" si="42"/>
        <v>15</v>
      </c>
      <c r="AA110" s="11">
        <f t="shared" si="43"/>
        <v>0</v>
      </c>
      <c r="AB110" s="11">
        <f t="shared" si="44"/>
        <v>0</v>
      </c>
      <c r="AC110" s="11">
        <f t="shared" si="45"/>
        <v>13</v>
      </c>
      <c r="AD110" s="11">
        <f>'N451 80 km'!D109</f>
        <v>20</v>
      </c>
      <c r="AE110" s="11">
        <f t="shared" si="46"/>
        <v>20</v>
      </c>
      <c r="AF110" s="11">
        <f t="shared" si="47"/>
        <v>0</v>
      </c>
      <c r="AG110" s="11">
        <f t="shared" si="48"/>
        <v>0</v>
      </c>
      <c r="AH110" s="11">
        <f t="shared" si="49"/>
        <v>18</v>
      </c>
      <c r="AI110" s="11">
        <f>IF('A12'!D109="--",6,'A12'!D109)</f>
        <v>37.299999999999997</v>
      </c>
      <c r="AJ110" s="11">
        <f t="shared" si="50"/>
        <v>37</v>
      </c>
      <c r="AK110" s="11">
        <f t="shared" si="51"/>
        <v>0</v>
      </c>
      <c r="AL110" s="11">
        <f t="shared" si="52"/>
        <v>0</v>
      </c>
      <c r="AM110" s="11">
        <f t="shared" si="53"/>
        <v>35</v>
      </c>
      <c r="AN110" s="11">
        <f>'A20'!D109</f>
        <v>32</v>
      </c>
      <c r="AO110" s="11">
        <f t="shared" si="54"/>
        <v>32</v>
      </c>
      <c r="AP110" s="11">
        <f t="shared" si="55"/>
        <v>0</v>
      </c>
      <c r="AQ110" s="11">
        <f t="shared" si="56"/>
        <v>0</v>
      </c>
      <c r="AR110" s="11">
        <f t="shared" si="57"/>
        <v>30</v>
      </c>
      <c r="AS110" s="12">
        <f>10*LOG(10^(E110/10)+(10^(P110/10)))</f>
        <v>60.69799137589947</v>
      </c>
      <c r="AT110" s="97">
        <f t="shared" ref="AT110:AT112" si="58">IF(MOD(AS110,1)=0.5,INT(AS110)+MOD(INT(AS110),2),ROUND(AS110,0))</f>
        <v>61</v>
      </c>
      <c r="AU110">
        <v>1</v>
      </c>
      <c r="AV110">
        <f>AT110-L110</f>
        <v>7</v>
      </c>
    </row>
    <row r="111" spans="1:48" x14ac:dyDescent="0.2">
      <c r="A111" s="12" t="str">
        <f>'N207 50km'!A110</f>
        <v>Z3_B</v>
      </c>
      <c r="B111" s="12" t="str">
        <f>'N207 50km'!B110</f>
        <v>Zuidkade 3</v>
      </c>
      <c r="C111" s="11">
        <f>'N207 50km'!C110</f>
        <v>4.5</v>
      </c>
      <c r="D111" s="11">
        <f>'N207'!D110</f>
        <v>58.4</v>
      </c>
      <c r="E111" s="31">
        <f>IF('N207 50km'!D110="--",6,'N207 50km'!D110)</f>
        <v>58.2</v>
      </c>
      <c r="F111" s="31">
        <f t="shared" si="30"/>
        <v>58</v>
      </c>
      <c r="G111" s="33">
        <f t="shared" si="31"/>
        <v>53</v>
      </c>
      <c r="H111" s="31">
        <f>IF('N207 80km'!D110="--",6,'N207 80km'!D110)</f>
        <v>42.6</v>
      </c>
      <c r="I111" s="31">
        <f t="shared" si="32"/>
        <v>43</v>
      </c>
      <c r="J111" s="33" cm="1">
        <f t="array" ref="J111">_xlfn.IFS(I111=56,53,I111=57,53,OR(I111&gt;57,I111&lt;56),I111-2)</f>
        <v>41</v>
      </c>
      <c r="K111" s="33">
        <f t="shared" si="29"/>
        <v>53.265723755961034</v>
      </c>
      <c r="L111" s="11">
        <f t="shared" si="33"/>
        <v>53</v>
      </c>
      <c r="M111" s="11">
        <f>IF('Brugweg 30km'!D110="--",6,'Brugweg 30km'!D110)</f>
        <v>40</v>
      </c>
      <c r="N111" s="11">
        <f t="shared" si="34"/>
        <v>40</v>
      </c>
      <c r="O111" s="11">
        <f t="shared" si="35"/>
        <v>35</v>
      </c>
      <c r="P111" s="11">
        <f>IF('Hefbrug (50 km uur)'!D110="--",6,'Hefbrug (50 km uur)'!D110)</f>
        <v>55.8</v>
      </c>
      <c r="Q111" s="11">
        <f t="shared" si="36"/>
        <v>56</v>
      </c>
      <c r="R111" s="11">
        <f t="shared" si="37"/>
        <v>51</v>
      </c>
      <c r="S111" s="11">
        <f>'Kerkweg oost 50 km'!D110</f>
        <v>28.8</v>
      </c>
      <c r="T111" s="11">
        <f t="shared" si="38"/>
        <v>29</v>
      </c>
      <c r="U111" s="11">
        <f t="shared" si="39"/>
        <v>24</v>
      </c>
      <c r="V111" s="11">
        <f>'N454 Kanaaldijk 50 km'!D110</f>
        <v>11.6</v>
      </c>
      <c r="W111" s="11">
        <f t="shared" si="40"/>
        <v>12</v>
      </c>
      <c r="X111" s="11">
        <f t="shared" si="41"/>
        <v>7</v>
      </c>
      <c r="Y111" s="11">
        <f>'N454 Kanaaldijk 80 km'!D110</f>
        <v>18.399999999999999</v>
      </c>
      <c r="Z111" s="11">
        <f t="shared" si="42"/>
        <v>18</v>
      </c>
      <c r="AA111" s="11">
        <f t="shared" si="43"/>
        <v>0</v>
      </c>
      <c r="AB111" s="11">
        <f t="shared" si="44"/>
        <v>0</v>
      </c>
      <c r="AC111" s="11">
        <f t="shared" si="45"/>
        <v>16</v>
      </c>
      <c r="AD111" s="11">
        <f>'N451 80 km'!D110</f>
        <v>21.2</v>
      </c>
      <c r="AE111" s="11">
        <f t="shared" si="46"/>
        <v>21</v>
      </c>
      <c r="AF111" s="11">
        <f t="shared" si="47"/>
        <v>0</v>
      </c>
      <c r="AG111" s="11">
        <f t="shared" si="48"/>
        <v>0</v>
      </c>
      <c r="AH111" s="11">
        <f t="shared" si="49"/>
        <v>19</v>
      </c>
      <c r="AI111" s="11">
        <f>IF('A12'!D110="--",6,'A12'!D110)</f>
        <v>37.6</v>
      </c>
      <c r="AJ111" s="11">
        <f t="shared" si="50"/>
        <v>38</v>
      </c>
      <c r="AK111" s="11">
        <f t="shared" si="51"/>
        <v>0</v>
      </c>
      <c r="AL111" s="11">
        <f t="shared" si="52"/>
        <v>0</v>
      </c>
      <c r="AM111" s="11">
        <f t="shared" si="53"/>
        <v>36</v>
      </c>
      <c r="AN111" s="11">
        <f>'A20'!D110</f>
        <v>32.799999999999997</v>
      </c>
      <c r="AO111" s="11">
        <f t="shared" si="54"/>
        <v>33</v>
      </c>
      <c r="AP111" s="11">
        <f t="shared" si="55"/>
        <v>0</v>
      </c>
      <c r="AQ111" s="11">
        <f t="shared" si="56"/>
        <v>0</v>
      </c>
      <c r="AR111" s="11">
        <f t="shared" si="57"/>
        <v>31</v>
      </c>
      <c r="AS111" s="12">
        <f>10*LOG(10^(E111/10)+(10^(P111/10)))</f>
        <v>60.174018506199715</v>
      </c>
      <c r="AT111" s="11">
        <f t="shared" si="58"/>
        <v>60</v>
      </c>
    </row>
    <row r="112" spans="1:48" x14ac:dyDescent="0.2">
      <c r="A112" s="12" t="str">
        <f>'N207 50km'!A111</f>
        <v>Z3_A</v>
      </c>
      <c r="B112" s="12" t="str">
        <f>'N207 50km'!B111</f>
        <v>Zuidkade 3</v>
      </c>
      <c r="C112" s="11">
        <f>'N207 50km'!C111</f>
        <v>1.5</v>
      </c>
      <c r="D112" s="11">
        <f>'N207'!D111</f>
        <v>57.1</v>
      </c>
      <c r="E112" s="31">
        <f>IF('N207 50km'!D111="--",6,'N207 50km'!D111)</f>
        <v>57</v>
      </c>
      <c r="F112" s="31">
        <f t="shared" si="30"/>
        <v>57</v>
      </c>
      <c r="G112" s="33">
        <f t="shared" si="31"/>
        <v>52</v>
      </c>
      <c r="H112" s="31">
        <f>IF('N207 80km'!D111="--",6,'N207 80km'!D111)</f>
        <v>42</v>
      </c>
      <c r="I112" s="31">
        <f t="shared" si="32"/>
        <v>42</v>
      </c>
      <c r="J112" s="33" cm="1">
        <f t="array" ref="J112">_xlfn.IFS(I112=56,53,I112=57,53,OR(I112&gt;57,I112&lt;56),I112-2)</f>
        <v>40</v>
      </c>
      <c r="K112" s="33">
        <f t="shared" si="29"/>
        <v>52.265723755961034</v>
      </c>
      <c r="L112" s="11">
        <f t="shared" si="33"/>
        <v>52</v>
      </c>
      <c r="M112" s="11">
        <f>IF('Brugweg 30km'!D111="--",6,'Brugweg 30km'!D111)</f>
        <v>38.200000000000003</v>
      </c>
      <c r="N112" s="11">
        <f t="shared" si="34"/>
        <v>38</v>
      </c>
      <c r="O112" s="11">
        <f t="shared" si="35"/>
        <v>33</v>
      </c>
      <c r="P112" s="11">
        <f>IF('Hefbrug (50 km uur)'!D111="--",6,'Hefbrug (50 km uur)'!D111)</f>
        <v>54.1</v>
      </c>
      <c r="Q112" s="11">
        <f t="shared" si="36"/>
        <v>54</v>
      </c>
      <c r="R112" s="11">
        <f t="shared" si="37"/>
        <v>49</v>
      </c>
      <c r="S112" s="11">
        <f>'Kerkweg oost 50 km'!D111</f>
        <v>27.4</v>
      </c>
      <c r="T112" s="11">
        <f t="shared" si="38"/>
        <v>27</v>
      </c>
      <c r="U112" s="11">
        <f t="shared" si="39"/>
        <v>22</v>
      </c>
      <c r="V112" s="11">
        <f>'N454 Kanaaldijk 50 km'!D111</f>
        <v>9.6</v>
      </c>
      <c r="W112" s="11">
        <f t="shared" si="40"/>
        <v>10</v>
      </c>
      <c r="X112" s="11">
        <f t="shared" si="41"/>
        <v>5</v>
      </c>
      <c r="Y112" s="11">
        <f>'N454 Kanaaldijk 80 km'!D111</f>
        <v>17.399999999999999</v>
      </c>
      <c r="Z112" s="11">
        <f t="shared" si="42"/>
        <v>17</v>
      </c>
      <c r="AA112" s="11">
        <f t="shared" si="43"/>
        <v>0</v>
      </c>
      <c r="AB112" s="11">
        <f t="shared" si="44"/>
        <v>0</v>
      </c>
      <c r="AC112" s="11">
        <f t="shared" si="45"/>
        <v>15</v>
      </c>
      <c r="AD112" s="11">
        <f>'N451 80 km'!D111</f>
        <v>19.399999999999999</v>
      </c>
      <c r="AE112" s="11">
        <f t="shared" si="46"/>
        <v>19</v>
      </c>
      <c r="AF112" s="11">
        <f t="shared" si="47"/>
        <v>0</v>
      </c>
      <c r="AG112" s="11">
        <f t="shared" si="48"/>
        <v>0</v>
      </c>
      <c r="AH112" s="11">
        <f t="shared" si="49"/>
        <v>17</v>
      </c>
      <c r="AI112" s="11">
        <f>IF('A12'!D111="--",6,'A12'!D111)</f>
        <v>33.799999999999997</v>
      </c>
      <c r="AJ112" s="11">
        <f t="shared" si="50"/>
        <v>34</v>
      </c>
      <c r="AK112" s="11">
        <f t="shared" si="51"/>
        <v>0</v>
      </c>
      <c r="AL112" s="11">
        <f t="shared" si="52"/>
        <v>0</v>
      </c>
      <c r="AM112" s="11">
        <f t="shared" si="53"/>
        <v>32</v>
      </c>
      <c r="AN112" s="11">
        <f>'A20'!D111</f>
        <v>29.2</v>
      </c>
      <c r="AO112" s="11">
        <f t="shared" si="54"/>
        <v>29</v>
      </c>
      <c r="AP112" s="11">
        <f t="shared" si="55"/>
        <v>0</v>
      </c>
      <c r="AQ112" s="11">
        <f t="shared" si="56"/>
        <v>0</v>
      </c>
      <c r="AR112" s="11">
        <f t="shared" si="57"/>
        <v>27</v>
      </c>
      <c r="AS112" s="12">
        <f>10*LOG(10^(E112/10)+(10^(P112/10)))</f>
        <v>58.797991375899485</v>
      </c>
      <c r="AT112" s="11">
        <f t="shared" si="58"/>
        <v>59</v>
      </c>
    </row>
    <row r="113" spans="1:46" x14ac:dyDescent="0.2">
      <c r="A113" s="12" t="str">
        <f>'N207 50km'!A112</f>
        <v>Z39_C</v>
      </c>
      <c r="B113" s="12" t="str">
        <f>'N207 50km'!B112</f>
        <v>Zuidkade 39</v>
      </c>
      <c r="C113" s="11">
        <f>'N207 50km'!C112</f>
        <v>7.5</v>
      </c>
      <c r="D113" s="11">
        <f>'N207'!D112</f>
        <v>58.7</v>
      </c>
      <c r="E113" s="31">
        <f>IF('N207 50km'!D112="--",6,'N207 50km'!D112)</f>
        <v>58.6</v>
      </c>
      <c r="F113" s="31">
        <f t="shared" si="30"/>
        <v>59</v>
      </c>
      <c r="G113" s="33">
        <f t="shared" si="31"/>
        <v>54</v>
      </c>
      <c r="H113" s="31">
        <f>IF('N207 80km'!D112="--",6,'N207 80km'!D112)</f>
        <v>39.200000000000003</v>
      </c>
      <c r="I113" s="31">
        <f t="shared" si="32"/>
        <v>39</v>
      </c>
      <c r="J113" s="33" cm="1">
        <f t="array" ref="J113">_xlfn.IFS(I113=56,53,I113=57,53,OR(I113&gt;57,I113&lt;56),I113-2)</f>
        <v>37</v>
      </c>
      <c r="K113" s="33">
        <f t="shared" si="29"/>
        <v>54.085799992300366</v>
      </c>
      <c r="L113" s="11">
        <f t="shared" si="33"/>
        <v>54</v>
      </c>
      <c r="M113" s="11">
        <f>IF('Brugweg 30km'!D112="--",6,'Brugweg 30km'!D112)</f>
        <v>24.6</v>
      </c>
      <c r="N113" s="11">
        <f t="shared" si="34"/>
        <v>25</v>
      </c>
      <c r="O113" s="11">
        <f t="shared" si="35"/>
        <v>20</v>
      </c>
      <c r="P113" s="11">
        <f>IF('Hefbrug (50 km uur)'!D112="--",6,'Hefbrug (50 km uur)'!D112)</f>
        <v>32.799999999999997</v>
      </c>
      <c r="Q113" s="11">
        <f t="shared" si="36"/>
        <v>33</v>
      </c>
      <c r="R113" s="11">
        <f t="shared" si="37"/>
        <v>28</v>
      </c>
      <c r="S113" s="11">
        <f>'Kerkweg oost 50 km'!D112</f>
        <v>19</v>
      </c>
      <c r="T113" s="11">
        <f t="shared" si="38"/>
        <v>19</v>
      </c>
      <c r="U113" s="11">
        <f t="shared" si="39"/>
        <v>14</v>
      </c>
      <c r="V113" s="11">
        <f>'N454 Kanaaldijk 50 km'!D112</f>
        <v>22.8</v>
      </c>
      <c r="W113" s="11">
        <f t="shared" si="40"/>
        <v>23</v>
      </c>
      <c r="X113" s="11">
        <f t="shared" si="41"/>
        <v>18</v>
      </c>
      <c r="Y113" s="11">
        <f>'N454 Kanaaldijk 80 km'!D112</f>
        <v>20</v>
      </c>
      <c r="Z113" s="11">
        <f t="shared" si="42"/>
        <v>20</v>
      </c>
      <c r="AA113" s="11">
        <f t="shared" si="43"/>
        <v>0</v>
      </c>
      <c r="AB113" s="11">
        <f t="shared" si="44"/>
        <v>0</v>
      </c>
      <c r="AC113" s="11">
        <f t="shared" si="45"/>
        <v>18</v>
      </c>
      <c r="AD113" s="11">
        <f>'N451 80 km'!D112</f>
        <v>23.3</v>
      </c>
      <c r="AE113" s="11">
        <f t="shared" si="46"/>
        <v>23</v>
      </c>
      <c r="AF113" s="11">
        <f t="shared" si="47"/>
        <v>0</v>
      </c>
      <c r="AG113" s="11">
        <f t="shared" si="48"/>
        <v>0</v>
      </c>
      <c r="AH113" s="11">
        <f t="shared" si="49"/>
        <v>21</v>
      </c>
      <c r="AI113" s="11">
        <f>IF('A12'!D112="--",6,'A12'!D112)</f>
        <v>41.8</v>
      </c>
      <c r="AJ113" s="11">
        <f t="shared" si="50"/>
        <v>42</v>
      </c>
      <c r="AK113" s="11">
        <f t="shared" si="51"/>
        <v>0</v>
      </c>
      <c r="AL113" s="11">
        <f t="shared" si="52"/>
        <v>0</v>
      </c>
      <c r="AM113" s="11">
        <f t="shared" si="53"/>
        <v>40</v>
      </c>
      <c r="AN113" s="11">
        <f>'A20'!D112</f>
        <v>37.1</v>
      </c>
      <c r="AO113" s="11">
        <f t="shared" si="54"/>
        <v>37</v>
      </c>
      <c r="AP113" s="11">
        <f t="shared" si="55"/>
        <v>0</v>
      </c>
      <c r="AQ113" s="11">
        <f t="shared" si="56"/>
        <v>0</v>
      </c>
      <c r="AR113" s="11">
        <f t="shared" si="57"/>
        <v>35</v>
      </c>
      <c r="AS113" s="12"/>
      <c r="AT113" s="11"/>
    </row>
    <row r="114" spans="1:46" x14ac:dyDescent="0.2">
      <c r="A114" s="12" t="str">
        <f>'N207 50km'!A113</f>
        <v>Z39_B</v>
      </c>
      <c r="B114" s="12" t="str">
        <f>'N207 50km'!B113</f>
        <v>Zuidkade 39</v>
      </c>
      <c r="C114" s="11">
        <f>'N207 50km'!C113</f>
        <v>4.5</v>
      </c>
      <c r="D114" s="11">
        <f>'N207'!D113</f>
        <v>57.9</v>
      </c>
      <c r="E114" s="31">
        <f>IF('N207 50km'!D113="--",6,'N207 50km'!D113)</f>
        <v>57.8</v>
      </c>
      <c r="F114" s="31">
        <f t="shared" si="30"/>
        <v>58</v>
      </c>
      <c r="G114" s="33">
        <f t="shared" si="31"/>
        <v>53</v>
      </c>
      <c r="H114" s="31">
        <f>IF('N207 80km'!D113="--",6,'N207 80km'!D113)</f>
        <v>38.6</v>
      </c>
      <c r="I114" s="31">
        <f t="shared" si="32"/>
        <v>39</v>
      </c>
      <c r="J114" s="33" cm="1">
        <f t="array" ref="J114">_xlfn.IFS(I114=56,53,I114=57,53,OR(I114&gt;57,I114&lt;56),I114-2)</f>
        <v>37</v>
      </c>
      <c r="K114" s="33">
        <f t="shared" si="29"/>
        <v>53.107742255119575</v>
      </c>
      <c r="L114" s="11">
        <f t="shared" si="33"/>
        <v>53</v>
      </c>
      <c r="M114" s="11">
        <f>IF('Brugweg 30km'!D113="--",6,'Brugweg 30km'!D113)</f>
        <v>25.1</v>
      </c>
      <c r="N114" s="11">
        <f t="shared" si="34"/>
        <v>25</v>
      </c>
      <c r="O114" s="11">
        <f t="shared" si="35"/>
        <v>20</v>
      </c>
      <c r="P114" s="11">
        <f>IF('Hefbrug (50 km uur)'!D113="--",6,'Hefbrug (50 km uur)'!D113)</f>
        <v>34.200000000000003</v>
      </c>
      <c r="Q114" s="11">
        <f t="shared" si="36"/>
        <v>34</v>
      </c>
      <c r="R114" s="11">
        <f t="shared" si="37"/>
        <v>29</v>
      </c>
      <c r="S114" s="11">
        <f>'Kerkweg oost 50 km'!D113</f>
        <v>19.600000000000001</v>
      </c>
      <c r="T114" s="11">
        <f t="shared" si="38"/>
        <v>20</v>
      </c>
      <c r="U114" s="11">
        <f t="shared" si="39"/>
        <v>15</v>
      </c>
      <c r="V114" s="11">
        <f>'N454 Kanaaldijk 50 km'!D113</f>
        <v>21.3</v>
      </c>
      <c r="W114" s="11">
        <f t="shared" si="40"/>
        <v>21</v>
      </c>
      <c r="X114" s="11">
        <f t="shared" si="41"/>
        <v>16</v>
      </c>
      <c r="Y114" s="11">
        <f>'N454 Kanaaldijk 80 km'!D113</f>
        <v>18.8</v>
      </c>
      <c r="Z114" s="11">
        <f t="shared" si="42"/>
        <v>19</v>
      </c>
      <c r="AA114" s="11">
        <f t="shared" si="43"/>
        <v>0</v>
      </c>
      <c r="AB114" s="11">
        <f t="shared" si="44"/>
        <v>0</v>
      </c>
      <c r="AC114" s="11">
        <f t="shared" si="45"/>
        <v>17</v>
      </c>
      <c r="AD114" s="11">
        <f>'N451 80 km'!D113</f>
        <v>22.9</v>
      </c>
      <c r="AE114" s="11">
        <f t="shared" si="46"/>
        <v>23</v>
      </c>
      <c r="AF114" s="11">
        <f t="shared" si="47"/>
        <v>0</v>
      </c>
      <c r="AG114" s="11">
        <f t="shared" si="48"/>
        <v>0</v>
      </c>
      <c r="AH114" s="11">
        <f t="shared" si="49"/>
        <v>21</v>
      </c>
      <c r="AI114" s="11">
        <f>IF('A12'!D113="--",6,'A12'!D113)</f>
        <v>41.5</v>
      </c>
      <c r="AJ114" s="11">
        <f t="shared" si="50"/>
        <v>42</v>
      </c>
      <c r="AK114" s="11">
        <f t="shared" si="51"/>
        <v>0</v>
      </c>
      <c r="AL114" s="11">
        <f t="shared" si="52"/>
        <v>0</v>
      </c>
      <c r="AM114" s="11">
        <f t="shared" si="53"/>
        <v>40</v>
      </c>
      <c r="AN114" s="11">
        <f>'A20'!D113</f>
        <v>37.1</v>
      </c>
      <c r="AO114" s="11">
        <f t="shared" si="54"/>
        <v>37</v>
      </c>
      <c r="AP114" s="11">
        <f t="shared" si="55"/>
        <v>0</v>
      </c>
      <c r="AQ114" s="11">
        <f t="shared" si="56"/>
        <v>0</v>
      </c>
      <c r="AR114" s="11">
        <f t="shared" si="57"/>
        <v>35</v>
      </c>
      <c r="AS114" s="12"/>
      <c r="AT114" s="11"/>
    </row>
    <row r="115" spans="1:46" x14ac:dyDescent="0.2">
      <c r="A115" s="12" t="str">
        <f>'N207 50km'!A114</f>
        <v>Z39_A</v>
      </c>
      <c r="B115" s="12" t="str">
        <f>'N207 50km'!B114</f>
        <v>Zuidkade 39</v>
      </c>
      <c r="C115" s="11">
        <f>'N207 50km'!C114</f>
        <v>1.5</v>
      </c>
      <c r="D115" s="11">
        <f>'N207'!D114</f>
        <v>56.7</v>
      </c>
      <c r="E115" s="31">
        <f>IF('N207 50km'!D114="--",6,'N207 50km'!D114)</f>
        <v>56.7</v>
      </c>
      <c r="F115" s="31">
        <f t="shared" si="30"/>
        <v>57</v>
      </c>
      <c r="G115" s="33">
        <f t="shared" si="31"/>
        <v>52</v>
      </c>
      <c r="H115" s="31">
        <f>IF('N207 80km'!D114="--",6,'N207 80km'!D114)</f>
        <v>37.6</v>
      </c>
      <c r="I115" s="31">
        <f t="shared" si="32"/>
        <v>38</v>
      </c>
      <c r="J115" s="33" cm="1">
        <f t="array" ref="J115">_xlfn.IFS(I115=56,53,I115=57,53,OR(I115&gt;57,I115&lt;56),I115-2)</f>
        <v>36</v>
      </c>
      <c r="K115" s="33">
        <f t="shared" si="29"/>
        <v>52.107742255119582</v>
      </c>
      <c r="L115" s="11">
        <f t="shared" si="33"/>
        <v>52</v>
      </c>
      <c r="M115" s="11">
        <f>IF('Brugweg 30km'!D114="--",6,'Brugweg 30km'!D114)</f>
        <v>24.5</v>
      </c>
      <c r="N115" s="11">
        <f t="shared" si="34"/>
        <v>24</v>
      </c>
      <c r="O115" s="11">
        <f t="shared" si="35"/>
        <v>19</v>
      </c>
      <c r="P115" s="11">
        <f>IF('Hefbrug (50 km uur)'!D114="--",6,'Hefbrug (50 km uur)'!D114)</f>
        <v>33.799999999999997</v>
      </c>
      <c r="Q115" s="11">
        <f t="shared" si="36"/>
        <v>34</v>
      </c>
      <c r="R115" s="11">
        <f t="shared" si="37"/>
        <v>29</v>
      </c>
      <c r="S115" s="11">
        <f>'Kerkweg oost 50 km'!D114</f>
        <v>18.899999999999999</v>
      </c>
      <c r="T115" s="11">
        <f t="shared" si="38"/>
        <v>19</v>
      </c>
      <c r="U115" s="11">
        <f t="shared" si="39"/>
        <v>14</v>
      </c>
      <c r="V115" s="11">
        <f>'N454 Kanaaldijk 50 km'!D114</f>
        <v>19.600000000000001</v>
      </c>
      <c r="W115" s="11">
        <f t="shared" si="40"/>
        <v>20</v>
      </c>
      <c r="X115" s="11">
        <f t="shared" si="41"/>
        <v>15</v>
      </c>
      <c r="Y115" s="11">
        <f>'N454 Kanaaldijk 80 km'!D114</f>
        <v>17.899999999999999</v>
      </c>
      <c r="Z115" s="11">
        <f t="shared" si="42"/>
        <v>18</v>
      </c>
      <c r="AA115" s="11">
        <f t="shared" si="43"/>
        <v>0</v>
      </c>
      <c r="AB115" s="11">
        <f t="shared" si="44"/>
        <v>0</v>
      </c>
      <c r="AC115" s="11">
        <f t="shared" si="45"/>
        <v>16</v>
      </c>
      <c r="AD115" s="11">
        <f>'N451 80 km'!D114</f>
        <v>21.1</v>
      </c>
      <c r="AE115" s="11">
        <f t="shared" si="46"/>
        <v>21</v>
      </c>
      <c r="AF115" s="11">
        <f t="shared" si="47"/>
        <v>0</v>
      </c>
      <c r="AG115" s="11">
        <f t="shared" si="48"/>
        <v>0</v>
      </c>
      <c r="AH115" s="11">
        <f t="shared" si="49"/>
        <v>19</v>
      </c>
      <c r="AI115" s="11">
        <f>IF('A12'!D114="--",6,'A12'!D114)</f>
        <v>39.299999999999997</v>
      </c>
      <c r="AJ115" s="11">
        <f t="shared" si="50"/>
        <v>39</v>
      </c>
      <c r="AK115" s="11">
        <f t="shared" si="51"/>
        <v>0</v>
      </c>
      <c r="AL115" s="11">
        <f t="shared" si="52"/>
        <v>0</v>
      </c>
      <c r="AM115" s="11">
        <f t="shared" si="53"/>
        <v>37</v>
      </c>
      <c r="AN115" s="11">
        <f>'A20'!D114</f>
        <v>35.4</v>
      </c>
      <c r="AO115" s="11">
        <f t="shared" si="54"/>
        <v>35</v>
      </c>
      <c r="AP115" s="11">
        <f t="shared" si="55"/>
        <v>0</v>
      </c>
      <c r="AQ115" s="11">
        <f t="shared" si="56"/>
        <v>0</v>
      </c>
      <c r="AR115" s="11">
        <f t="shared" si="57"/>
        <v>33</v>
      </c>
      <c r="AS115" s="12"/>
      <c r="AT115" s="11"/>
    </row>
    <row r="116" spans="1:46" x14ac:dyDescent="0.2">
      <c r="A116" s="12" t="str">
        <f>'N207 50km'!A115</f>
        <v>Z38_C</v>
      </c>
      <c r="B116" s="12" t="str">
        <f>'N207 50km'!B115</f>
        <v>Zuidkade 38</v>
      </c>
      <c r="C116" s="11">
        <f>'N207 50km'!C115</f>
        <v>7.5</v>
      </c>
      <c r="D116" s="11">
        <f>'N207'!D115</f>
        <v>58.6</v>
      </c>
      <c r="E116" s="31">
        <f>IF('N207 50km'!D115="--",6,'N207 50km'!D115)</f>
        <v>58.5</v>
      </c>
      <c r="F116" s="31">
        <f t="shared" si="30"/>
        <v>58</v>
      </c>
      <c r="G116" s="33">
        <f t="shared" si="31"/>
        <v>53</v>
      </c>
      <c r="H116" s="31">
        <f>IF('N207 80km'!D115="--",6,'N207 80km'!D115)</f>
        <v>40</v>
      </c>
      <c r="I116" s="31">
        <f t="shared" si="32"/>
        <v>40</v>
      </c>
      <c r="J116" s="33" cm="1">
        <f t="array" ref="J116">_xlfn.IFS(I116=56,53,I116=57,53,OR(I116&gt;57,I116&lt;56),I116-2)</f>
        <v>38</v>
      </c>
      <c r="K116" s="33">
        <f t="shared" si="29"/>
        <v>53.135209221080387</v>
      </c>
      <c r="L116" s="11">
        <f t="shared" si="33"/>
        <v>53</v>
      </c>
      <c r="M116" s="11">
        <f>IF('Brugweg 30km'!D115="--",6,'Brugweg 30km'!D115)</f>
        <v>24.2</v>
      </c>
      <c r="N116" s="11">
        <f t="shared" si="34"/>
        <v>24</v>
      </c>
      <c r="O116" s="11">
        <f t="shared" si="35"/>
        <v>19</v>
      </c>
      <c r="P116" s="11">
        <f>IF('Hefbrug (50 km uur)'!D115="--",6,'Hefbrug (50 km uur)'!D115)</f>
        <v>28.4</v>
      </c>
      <c r="Q116" s="11">
        <f t="shared" si="36"/>
        <v>28</v>
      </c>
      <c r="R116" s="11">
        <f t="shared" si="37"/>
        <v>23</v>
      </c>
      <c r="S116" s="11">
        <f>'Kerkweg oost 50 km'!D115</f>
        <v>25.5</v>
      </c>
      <c r="T116" s="11">
        <f t="shared" si="38"/>
        <v>26</v>
      </c>
      <c r="U116" s="11">
        <f t="shared" si="39"/>
        <v>21</v>
      </c>
      <c r="V116" s="11">
        <f>'N454 Kanaaldijk 50 km'!D115</f>
        <v>23</v>
      </c>
      <c r="W116" s="11">
        <f t="shared" si="40"/>
        <v>23</v>
      </c>
      <c r="X116" s="11">
        <f t="shared" si="41"/>
        <v>18</v>
      </c>
      <c r="Y116" s="11">
        <f>'N454 Kanaaldijk 80 km'!D115</f>
        <v>18.100000000000001</v>
      </c>
      <c r="Z116" s="11">
        <f t="shared" si="42"/>
        <v>18</v>
      </c>
      <c r="AA116" s="11">
        <f t="shared" si="43"/>
        <v>0</v>
      </c>
      <c r="AB116" s="11">
        <f t="shared" si="44"/>
        <v>0</v>
      </c>
      <c r="AC116" s="11">
        <f t="shared" si="45"/>
        <v>16</v>
      </c>
      <c r="AD116" s="11">
        <f>'N451 80 km'!D115</f>
        <v>23.1</v>
      </c>
      <c r="AE116" s="11">
        <f t="shared" si="46"/>
        <v>23</v>
      </c>
      <c r="AF116" s="11">
        <f t="shared" si="47"/>
        <v>0</v>
      </c>
      <c r="AG116" s="11">
        <f t="shared" si="48"/>
        <v>0</v>
      </c>
      <c r="AH116" s="11">
        <f t="shared" si="49"/>
        <v>21</v>
      </c>
      <c r="AI116" s="11">
        <f>IF('A12'!D115="--",6,'A12'!D115)</f>
        <v>41.6</v>
      </c>
      <c r="AJ116" s="11">
        <f t="shared" si="50"/>
        <v>42</v>
      </c>
      <c r="AK116" s="11">
        <f t="shared" si="51"/>
        <v>0</v>
      </c>
      <c r="AL116" s="11">
        <f t="shared" si="52"/>
        <v>0</v>
      </c>
      <c r="AM116" s="11">
        <f t="shared" si="53"/>
        <v>40</v>
      </c>
      <c r="AN116" s="11">
        <f>'A20'!D115</f>
        <v>36.9</v>
      </c>
      <c r="AO116" s="11">
        <f t="shared" si="54"/>
        <v>37</v>
      </c>
      <c r="AP116" s="11">
        <f t="shared" si="55"/>
        <v>0</v>
      </c>
      <c r="AQ116" s="11">
        <f t="shared" si="56"/>
        <v>0</v>
      </c>
      <c r="AR116" s="11">
        <f t="shared" si="57"/>
        <v>35</v>
      </c>
      <c r="AS116" s="12"/>
      <c r="AT116" s="11"/>
    </row>
    <row r="117" spans="1:46" x14ac:dyDescent="0.2">
      <c r="A117" s="12" t="str">
        <f>'N207 50km'!A116</f>
        <v>Z38_B</v>
      </c>
      <c r="B117" s="12" t="str">
        <f>'N207 50km'!B116</f>
        <v>Zuidkade 38</v>
      </c>
      <c r="C117" s="11">
        <f>'N207 50km'!C116</f>
        <v>4.5</v>
      </c>
      <c r="D117" s="11">
        <f>'N207'!D116</f>
        <v>57.7</v>
      </c>
      <c r="E117" s="31">
        <f>IF('N207 50km'!D116="--",6,'N207 50km'!D116)</f>
        <v>57.7</v>
      </c>
      <c r="F117" s="31">
        <f t="shared" si="30"/>
        <v>58</v>
      </c>
      <c r="G117" s="33">
        <f t="shared" si="31"/>
        <v>53</v>
      </c>
      <c r="H117" s="31">
        <f>IF('N207 80km'!D116="--",6,'N207 80km'!D116)</f>
        <v>39.5</v>
      </c>
      <c r="I117" s="31">
        <f t="shared" si="32"/>
        <v>40</v>
      </c>
      <c r="J117" s="33" cm="1">
        <f t="array" ref="J117">_xlfn.IFS(I117=56,53,I117=57,53,OR(I117&gt;57,I117&lt;56),I117-2)</f>
        <v>38</v>
      </c>
      <c r="K117" s="33">
        <f t="shared" si="29"/>
        <v>53.135209221080387</v>
      </c>
      <c r="L117" s="11">
        <f t="shared" si="33"/>
        <v>53</v>
      </c>
      <c r="M117" s="11">
        <f>IF('Brugweg 30km'!D116="--",6,'Brugweg 30km'!D116)</f>
        <v>23.8</v>
      </c>
      <c r="N117" s="11">
        <f t="shared" si="34"/>
        <v>24</v>
      </c>
      <c r="O117" s="11">
        <f t="shared" si="35"/>
        <v>19</v>
      </c>
      <c r="P117" s="11">
        <f>IF('Hefbrug (50 km uur)'!D116="--",6,'Hefbrug (50 km uur)'!D116)</f>
        <v>30.5</v>
      </c>
      <c r="Q117" s="11">
        <f t="shared" si="36"/>
        <v>30</v>
      </c>
      <c r="R117" s="11">
        <f t="shared" si="37"/>
        <v>25</v>
      </c>
      <c r="S117" s="11">
        <f>'Kerkweg oost 50 km'!D116</f>
        <v>24.7</v>
      </c>
      <c r="T117" s="11">
        <f t="shared" si="38"/>
        <v>25</v>
      </c>
      <c r="U117" s="11">
        <f t="shared" si="39"/>
        <v>20</v>
      </c>
      <c r="V117" s="11">
        <f>'N454 Kanaaldijk 50 km'!D116</f>
        <v>21.4</v>
      </c>
      <c r="W117" s="11">
        <f t="shared" si="40"/>
        <v>21</v>
      </c>
      <c r="X117" s="11">
        <f t="shared" si="41"/>
        <v>16</v>
      </c>
      <c r="Y117" s="11">
        <f>'N454 Kanaaldijk 80 km'!D116</f>
        <v>17.7</v>
      </c>
      <c r="Z117" s="11">
        <f t="shared" si="42"/>
        <v>18</v>
      </c>
      <c r="AA117" s="11">
        <f t="shared" si="43"/>
        <v>0</v>
      </c>
      <c r="AB117" s="11">
        <f t="shared" si="44"/>
        <v>0</v>
      </c>
      <c r="AC117" s="11">
        <f t="shared" si="45"/>
        <v>16</v>
      </c>
      <c r="AD117" s="11">
        <f>'N451 80 km'!D116</f>
        <v>22.6</v>
      </c>
      <c r="AE117" s="11">
        <f t="shared" si="46"/>
        <v>23</v>
      </c>
      <c r="AF117" s="11">
        <f t="shared" si="47"/>
        <v>0</v>
      </c>
      <c r="AG117" s="11">
        <f t="shared" si="48"/>
        <v>0</v>
      </c>
      <c r="AH117" s="11">
        <f t="shared" si="49"/>
        <v>21</v>
      </c>
      <c r="AI117" s="11">
        <f>IF('A12'!D116="--",6,'A12'!D116)</f>
        <v>41.1</v>
      </c>
      <c r="AJ117" s="11">
        <f t="shared" si="50"/>
        <v>41</v>
      </c>
      <c r="AK117" s="11">
        <f t="shared" si="51"/>
        <v>0</v>
      </c>
      <c r="AL117" s="11">
        <f t="shared" si="52"/>
        <v>0</v>
      </c>
      <c r="AM117" s="11">
        <f t="shared" si="53"/>
        <v>39</v>
      </c>
      <c r="AN117" s="11">
        <f>'A20'!D116</f>
        <v>36.5</v>
      </c>
      <c r="AO117" s="11">
        <f t="shared" si="54"/>
        <v>36</v>
      </c>
      <c r="AP117" s="11">
        <f t="shared" si="55"/>
        <v>0</v>
      </c>
      <c r="AQ117" s="11">
        <f t="shared" si="56"/>
        <v>0</v>
      </c>
      <c r="AR117" s="11">
        <f t="shared" si="57"/>
        <v>34</v>
      </c>
      <c r="AS117" s="12"/>
      <c r="AT117" s="11"/>
    </row>
    <row r="118" spans="1:46" x14ac:dyDescent="0.2">
      <c r="A118" s="12" t="str">
        <f>'N207 50km'!A117</f>
        <v>Z38_A</v>
      </c>
      <c r="B118" s="12" t="str">
        <f>'N207 50km'!B117</f>
        <v>Zuidkade 38</v>
      </c>
      <c r="C118" s="11">
        <f>'N207 50km'!C117</f>
        <v>1.5</v>
      </c>
      <c r="D118" s="11">
        <f>'N207'!D117</f>
        <v>56.6</v>
      </c>
      <c r="E118" s="31">
        <f>IF('N207 50km'!D117="--",6,'N207 50km'!D117)</f>
        <v>56.5</v>
      </c>
      <c r="F118" s="31">
        <f t="shared" si="30"/>
        <v>56</v>
      </c>
      <c r="G118" s="33">
        <f t="shared" si="31"/>
        <v>51</v>
      </c>
      <c r="H118" s="31">
        <f>IF('N207 80km'!D117="--",6,'N207 80km'!D117)</f>
        <v>38.6</v>
      </c>
      <c r="I118" s="31">
        <f t="shared" si="32"/>
        <v>39</v>
      </c>
      <c r="J118" s="33" cm="1">
        <f t="array" ref="J118">_xlfn.IFS(I118=56,53,I118=57,53,OR(I118&gt;57,I118&lt;56),I118-2)</f>
        <v>37</v>
      </c>
      <c r="K118" s="33">
        <f t="shared" si="29"/>
        <v>51.169542892795334</v>
      </c>
      <c r="L118" s="11">
        <f t="shared" si="33"/>
        <v>51</v>
      </c>
      <c r="M118" s="11">
        <f>IF('Brugweg 30km'!D117="--",6,'Brugweg 30km'!D117)</f>
        <v>22.9</v>
      </c>
      <c r="N118" s="11">
        <f t="shared" si="34"/>
        <v>23</v>
      </c>
      <c r="O118" s="11">
        <f t="shared" si="35"/>
        <v>18</v>
      </c>
      <c r="P118" s="11">
        <f>IF('Hefbrug (50 km uur)'!D117="--",6,'Hefbrug (50 km uur)'!D117)</f>
        <v>29.3</v>
      </c>
      <c r="Q118" s="11">
        <f t="shared" si="36"/>
        <v>29</v>
      </c>
      <c r="R118" s="11">
        <f t="shared" si="37"/>
        <v>24</v>
      </c>
      <c r="S118" s="11">
        <f>'Kerkweg oost 50 km'!D117</f>
        <v>21.5</v>
      </c>
      <c r="T118" s="11">
        <f t="shared" si="38"/>
        <v>22</v>
      </c>
      <c r="U118" s="11">
        <f t="shared" si="39"/>
        <v>17</v>
      </c>
      <c r="V118" s="11">
        <f>'N454 Kanaaldijk 50 km'!D117</f>
        <v>20</v>
      </c>
      <c r="W118" s="11">
        <f t="shared" si="40"/>
        <v>20</v>
      </c>
      <c r="X118" s="11">
        <f t="shared" si="41"/>
        <v>15</v>
      </c>
      <c r="Y118" s="11">
        <f>'N454 Kanaaldijk 80 km'!D117</f>
        <v>17</v>
      </c>
      <c r="Z118" s="11">
        <f t="shared" si="42"/>
        <v>17</v>
      </c>
      <c r="AA118" s="11">
        <f t="shared" si="43"/>
        <v>0</v>
      </c>
      <c r="AB118" s="11">
        <f t="shared" si="44"/>
        <v>0</v>
      </c>
      <c r="AC118" s="11">
        <f t="shared" si="45"/>
        <v>15</v>
      </c>
      <c r="AD118" s="11">
        <f>'N451 80 km'!D117</f>
        <v>21</v>
      </c>
      <c r="AE118" s="11">
        <f t="shared" si="46"/>
        <v>21</v>
      </c>
      <c r="AF118" s="11">
        <f t="shared" si="47"/>
        <v>0</v>
      </c>
      <c r="AG118" s="11">
        <f t="shared" si="48"/>
        <v>0</v>
      </c>
      <c r="AH118" s="11">
        <f t="shared" si="49"/>
        <v>19</v>
      </c>
      <c r="AI118" s="11">
        <f>IF('A12'!D117="--",6,'A12'!D117)</f>
        <v>39.200000000000003</v>
      </c>
      <c r="AJ118" s="11">
        <f t="shared" si="50"/>
        <v>39</v>
      </c>
      <c r="AK118" s="11">
        <f t="shared" si="51"/>
        <v>0</v>
      </c>
      <c r="AL118" s="11">
        <f t="shared" si="52"/>
        <v>0</v>
      </c>
      <c r="AM118" s="11">
        <f t="shared" si="53"/>
        <v>37</v>
      </c>
      <c r="AN118" s="11">
        <f>'A20'!D117</f>
        <v>35.200000000000003</v>
      </c>
      <c r="AO118" s="11">
        <f t="shared" si="54"/>
        <v>35</v>
      </c>
      <c r="AP118" s="11">
        <f t="shared" si="55"/>
        <v>0</v>
      </c>
      <c r="AQ118" s="11">
        <f t="shared" si="56"/>
        <v>0</v>
      </c>
      <c r="AR118" s="11">
        <f t="shared" si="57"/>
        <v>33</v>
      </c>
      <c r="AS118" s="12"/>
      <c r="AT118" s="11"/>
    </row>
    <row r="119" spans="1:46" x14ac:dyDescent="0.2">
      <c r="A119" s="12" t="str">
        <f>'N207 50km'!A118</f>
        <v>Z37_C</v>
      </c>
      <c r="B119" s="12" t="str">
        <f>'N207 50km'!B118</f>
        <v>Zuidkade 37</v>
      </c>
      <c r="C119" s="11">
        <f>'N207 50km'!C118</f>
        <v>7.5</v>
      </c>
      <c r="D119" s="11">
        <f>'N207'!D118</f>
        <v>58.6</v>
      </c>
      <c r="E119" s="31">
        <f>IF('N207 50km'!D118="--",6,'N207 50km'!D118)</f>
        <v>58.5</v>
      </c>
      <c r="F119" s="31">
        <f t="shared" si="30"/>
        <v>58</v>
      </c>
      <c r="G119" s="33">
        <f t="shared" si="31"/>
        <v>53</v>
      </c>
      <c r="H119" s="31">
        <f>IF('N207 80km'!D118="--",6,'N207 80km'!D118)</f>
        <v>40.700000000000003</v>
      </c>
      <c r="I119" s="31">
        <f t="shared" si="32"/>
        <v>41</v>
      </c>
      <c r="J119" s="33" cm="1">
        <f t="array" ref="J119">_xlfn.IFS(I119=56,53,I119=57,53,OR(I119&gt;57,I119&lt;56),I119-2)</f>
        <v>39</v>
      </c>
      <c r="K119" s="33">
        <f t="shared" si="29"/>
        <v>53.169542892795334</v>
      </c>
      <c r="L119" s="11">
        <f t="shared" si="33"/>
        <v>53</v>
      </c>
      <c r="M119" s="11">
        <f>IF('Brugweg 30km'!D118="--",6,'Brugweg 30km'!D118)</f>
        <v>22.6</v>
      </c>
      <c r="N119" s="11">
        <f t="shared" si="34"/>
        <v>23</v>
      </c>
      <c r="O119" s="11">
        <f t="shared" si="35"/>
        <v>18</v>
      </c>
      <c r="P119" s="11">
        <f>IF('Hefbrug (50 km uur)'!D118="--",6,'Hefbrug (50 km uur)'!D118)</f>
        <v>28.2</v>
      </c>
      <c r="Q119" s="11">
        <f t="shared" si="36"/>
        <v>28</v>
      </c>
      <c r="R119" s="11">
        <f t="shared" si="37"/>
        <v>23</v>
      </c>
      <c r="S119" s="11">
        <f>'Kerkweg oost 50 km'!D118</f>
        <v>25.7</v>
      </c>
      <c r="T119" s="11">
        <f t="shared" si="38"/>
        <v>26</v>
      </c>
      <c r="U119" s="11">
        <f t="shared" si="39"/>
        <v>21</v>
      </c>
      <c r="V119" s="11">
        <f>'N454 Kanaaldijk 50 km'!D118</f>
        <v>23.5</v>
      </c>
      <c r="W119" s="11">
        <f t="shared" si="40"/>
        <v>24</v>
      </c>
      <c r="X119" s="11">
        <f t="shared" si="41"/>
        <v>19</v>
      </c>
      <c r="Y119" s="11">
        <f>'N454 Kanaaldijk 80 km'!D118</f>
        <v>19</v>
      </c>
      <c r="Z119" s="11">
        <f t="shared" si="42"/>
        <v>19</v>
      </c>
      <c r="AA119" s="11">
        <f t="shared" si="43"/>
        <v>0</v>
      </c>
      <c r="AB119" s="11">
        <f t="shared" si="44"/>
        <v>0</v>
      </c>
      <c r="AC119" s="11">
        <f t="shared" si="45"/>
        <v>17</v>
      </c>
      <c r="AD119" s="11">
        <f>'N451 80 km'!D118</f>
        <v>22.9</v>
      </c>
      <c r="AE119" s="11">
        <f t="shared" si="46"/>
        <v>23</v>
      </c>
      <c r="AF119" s="11">
        <f t="shared" si="47"/>
        <v>0</v>
      </c>
      <c r="AG119" s="11">
        <f t="shared" si="48"/>
        <v>0</v>
      </c>
      <c r="AH119" s="11">
        <f t="shared" si="49"/>
        <v>21</v>
      </c>
      <c r="AI119" s="11">
        <f>IF('A12'!D118="--",6,'A12'!D118)</f>
        <v>41.6</v>
      </c>
      <c r="AJ119" s="11">
        <f t="shared" si="50"/>
        <v>42</v>
      </c>
      <c r="AK119" s="11">
        <f t="shared" si="51"/>
        <v>0</v>
      </c>
      <c r="AL119" s="11">
        <f t="shared" si="52"/>
        <v>0</v>
      </c>
      <c r="AM119" s="11">
        <f t="shared" si="53"/>
        <v>40</v>
      </c>
      <c r="AN119" s="11">
        <f>'A20'!D118</f>
        <v>37.200000000000003</v>
      </c>
      <c r="AO119" s="11">
        <f t="shared" si="54"/>
        <v>37</v>
      </c>
      <c r="AP119" s="11">
        <f t="shared" si="55"/>
        <v>0</v>
      </c>
      <c r="AQ119" s="11">
        <f t="shared" si="56"/>
        <v>0</v>
      </c>
      <c r="AR119" s="11">
        <f t="shared" si="57"/>
        <v>35</v>
      </c>
      <c r="AS119" s="12"/>
      <c r="AT119" s="11"/>
    </row>
    <row r="120" spans="1:46" x14ac:dyDescent="0.2">
      <c r="A120" s="12" t="str">
        <f>'N207 50km'!A119</f>
        <v>Z37_B</v>
      </c>
      <c r="B120" s="12" t="str">
        <f>'N207 50km'!B119</f>
        <v>Zuidkade 37</v>
      </c>
      <c r="C120" s="11">
        <f>'N207 50km'!C119</f>
        <v>4.5</v>
      </c>
      <c r="D120" s="11">
        <f>'N207'!D119</f>
        <v>57.7</v>
      </c>
      <c r="E120" s="31">
        <f>IF('N207 50km'!D119="--",6,'N207 50km'!D119)</f>
        <v>57.6</v>
      </c>
      <c r="F120" s="31">
        <f t="shared" si="30"/>
        <v>58</v>
      </c>
      <c r="G120" s="33">
        <f t="shared" si="31"/>
        <v>53</v>
      </c>
      <c r="H120" s="31">
        <f>IF('N207 80km'!D119="--",6,'N207 80km'!D119)</f>
        <v>40.200000000000003</v>
      </c>
      <c r="I120" s="31">
        <f t="shared" si="32"/>
        <v>40</v>
      </c>
      <c r="J120" s="33" cm="1">
        <f t="array" ref="J120">_xlfn.IFS(I120=56,53,I120=57,53,OR(I120&gt;57,I120&lt;56),I120-2)</f>
        <v>38</v>
      </c>
      <c r="K120" s="33">
        <f t="shared" si="29"/>
        <v>53.135209221080387</v>
      </c>
      <c r="L120" s="11">
        <f t="shared" si="33"/>
        <v>53</v>
      </c>
      <c r="M120" s="11">
        <f>IF('Brugweg 30km'!D119="--",6,'Brugweg 30km'!D119)</f>
        <v>22</v>
      </c>
      <c r="N120" s="11">
        <f t="shared" si="34"/>
        <v>22</v>
      </c>
      <c r="O120" s="11">
        <f t="shared" si="35"/>
        <v>17</v>
      </c>
      <c r="P120" s="11">
        <f>IF('Hefbrug (50 km uur)'!D119="--",6,'Hefbrug (50 km uur)'!D119)</f>
        <v>30.4</v>
      </c>
      <c r="Q120" s="11">
        <f t="shared" si="36"/>
        <v>30</v>
      </c>
      <c r="R120" s="11">
        <f t="shared" si="37"/>
        <v>25</v>
      </c>
      <c r="S120" s="11">
        <f>'Kerkweg oost 50 km'!D119</f>
        <v>25.5</v>
      </c>
      <c r="T120" s="11">
        <f t="shared" si="38"/>
        <v>26</v>
      </c>
      <c r="U120" s="11">
        <f t="shared" si="39"/>
        <v>21</v>
      </c>
      <c r="V120" s="11">
        <f>'N454 Kanaaldijk 50 km'!D119</f>
        <v>21.6</v>
      </c>
      <c r="W120" s="11">
        <f t="shared" si="40"/>
        <v>22</v>
      </c>
      <c r="X120" s="11">
        <f t="shared" si="41"/>
        <v>17</v>
      </c>
      <c r="Y120" s="11">
        <f>'N454 Kanaaldijk 80 km'!D119</f>
        <v>18.600000000000001</v>
      </c>
      <c r="Z120" s="11">
        <f t="shared" si="42"/>
        <v>19</v>
      </c>
      <c r="AA120" s="11">
        <f t="shared" si="43"/>
        <v>0</v>
      </c>
      <c r="AB120" s="11">
        <f t="shared" si="44"/>
        <v>0</v>
      </c>
      <c r="AC120" s="11">
        <f t="shared" si="45"/>
        <v>17</v>
      </c>
      <c r="AD120" s="11">
        <f>'N451 80 km'!D119</f>
        <v>22.4</v>
      </c>
      <c r="AE120" s="11">
        <f t="shared" si="46"/>
        <v>22</v>
      </c>
      <c r="AF120" s="11">
        <f t="shared" si="47"/>
        <v>0</v>
      </c>
      <c r="AG120" s="11">
        <f t="shared" si="48"/>
        <v>0</v>
      </c>
      <c r="AH120" s="11">
        <f t="shared" si="49"/>
        <v>20</v>
      </c>
      <c r="AI120" s="11">
        <f>IF('A12'!D119="--",6,'A12'!D119)</f>
        <v>41</v>
      </c>
      <c r="AJ120" s="11">
        <f t="shared" si="50"/>
        <v>41</v>
      </c>
      <c r="AK120" s="11">
        <f t="shared" si="51"/>
        <v>0</v>
      </c>
      <c r="AL120" s="11">
        <f t="shared" si="52"/>
        <v>0</v>
      </c>
      <c r="AM120" s="11">
        <f t="shared" si="53"/>
        <v>39</v>
      </c>
      <c r="AN120" s="11">
        <f>'A20'!D119</f>
        <v>36.799999999999997</v>
      </c>
      <c r="AO120" s="11">
        <f t="shared" si="54"/>
        <v>37</v>
      </c>
      <c r="AP120" s="11">
        <f t="shared" si="55"/>
        <v>0</v>
      </c>
      <c r="AQ120" s="11">
        <f t="shared" si="56"/>
        <v>0</v>
      </c>
      <c r="AR120" s="11">
        <f t="shared" si="57"/>
        <v>35</v>
      </c>
      <c r="AS120" s="12"/>
      <c r="AT120" s="11"/>
    </row>
    <row r="121" spans="1:46" x14ac:dyDescent="0.2">
      <c r="A121" s="12" t="str">
        <f>'N207 50km'!A120</f>
        <v>Z37_A</v>
      </c>
      <c r="B121" s="12" t="str">
        <f>'N207 50km'!B120</f>
        <v>Zuidkade 37</v>
      </c>
      <c r="C121" s="11">
        <f>'N207 50km'!C120</f>
        <v>1.5</v>
      </c>
      <c r="D121" s="11">
        <f>'N207'!D120</f>
        <v>56.5</v>
      </c>
      <c r="E121" s="31">
        <f>IF('N207 50km'!D120="--",6,'N207 50km'!D120)</f>
        <v>56.4</v>
      </c>
      <c r="F121" s="31">
        <f t="shared" si="30"/>
        <v>56</v>
      </c>
      <c r="G121" s="33">
        <f t="shared" si="31"/>
        <v>51</v>
      </c>
      <c r="H121" s="31">
        <f>IF('N207 80km'!D120="--",6,'N207 80km'!D120)</f>
        <v>39.4</v>
      </c>
      <c r="I121" s="31">
        <f t="shared" si="32"/>
        <v>39</v>
      </c>
      <c r="J121" s="33" cm="1">
        <f t="array" ref="J121">_xlfn.IFS(I121=56,53,I121=57,53,OR(I121&gt;57,I121&lt;56),I121-2)</f>
        <v>37</v>
      </c>
      <c r="K121" s="33">
        <f t="shared" si="29"/>
        <v>51.169542892795334</v>
      </c>
      <c r="L121" s="11">
        <f t="shared" si="33"/>
        <v>51</v>
      </c>
      <c r="M121" s="11">
        <f>IF('Brugweg 30km'!D120="--",6,'Brugweg 30km'!D120)</f>
        <v>19.899999999999999</v>
      </c>
      <c r="N121" s="11">
        <f t="shared" si="34"/>
        <v>20</v>
      </c>
      <c r="O121" s="11">
        <f t="shared" si="35"/>
        <v>15</v>
      </c>
      <c r="P121" s="11">
        <f>IF('Hefbrug (50 km uur)'!D120="--",6,'Hefbrug (50 km uur)'!D120)</f>
        <v>29.2</v>
      </c>
      <c r="Q121" s="11">
        <f t="shared" si="36"/>
        <v>29</v>
      </c>
      <c r="R121" s="11">
        <f t="shared" si="37"/>
        <v>24</v>
      </c>
      <c r="S121" s="11">
        <f>'Kerkweg oost 50 km'!D120</f>
        <v>22</v>
      </c>
      <c r="T121" s="11">
        <f t="shared" si="38"/>
        <v>22</v>
      </c>
      <c r="U121" s="11">
        <f t="shared" si="39"/>
        <v>17</v>
      </c>
      <c r="V121" s="11">
        <f>'N454 Kanaaldijk 50 km'!D120</f>
        <v>20.399999999999999</v>
      </c>
      <c r="W121" s="11">
        <f t="shared" si="40"/>
        <v>20</v>
      </c>
      <c r="X121" s="11">
        <f t="shared" si="41"/>
        <v>15</v>
      </c>
      <c r="Y121" s="11">
        <f>'N454 Kanaaldijk 80 km'!D120</f>
        <v>17.899999999999999</v>
      </c>
      <c r="Z121" s="11">
        <f t="shared" si="42"/>
        <v>18</v>
      </c>
      <c r="AA121" s="11">
        <f t="shared" si="43"/>
        <v>0</v>
      </c>
      <c r="AB121" s="11">
        <f t="shared" si="44"/>
        <v>0</v>
      </c>
      <c r="AC121" s="11">
        <f t="shared" si="45"/>
        <v>16</v>
      </c>
      <c r="AD121" s="11">
        <f>'N451 80 km'!D120</f>
        <v>21</v>
      </c>
      <c r="AE121" s="11">
        <f t="shared" si="46"/>
        <v>21</v>
      </c>
      <c r="AF121" s="11">
        <f t="shared" si="47"/>
        <v>0</v>
      </c>
      <c r="AG121" s="11">
        <f t="shared" si="48"/>
        <v>0</v>
      </c>
      <c r="AH121" s="11">
        <f t="shared" si="49"/>
        <v>19</v>
      </c>
      <c r="AI121" s="11">
        <f>IF('A12'!D120="--",6,'A12'!D120)</f>
        <v>39.299999999999997</v>
      </c>
      <c r="AJ121" s="11">
        <f t="shared" si="50"/>
        <v>39</v>
      </c>
      <c r="AK121" s="11">
        <f t="shared" si="51"/>
        <v>0</v>
      </c>
      <c r="AL121" s="11">
        <f t="shared" si="52"/>
        <v>0</v>
      </c>
      <c r="AM121" s="11">
        <f t="shared" si="53"/>
        <v>37</v>
      </c>
      <c r="AN121" s="11">
        <f>'A20'!D120</f>
        <v>35.700000000000003</v>
      </c>
      <c r="AO121" s="11">
        <f t="shared" si="54"/>
        <v>36</v>
      </c>
      <c r="AP121" s="11">
        <f t="shared" si="55"/>
        <v>0</v>
      </c>
      <c r="AQ121" s="11">
        <f t="shared" si="56"/>
        <v>0</v>
      </c>
      <c r="AR121" s="11">
        <f t="shared" si="57"/>
        <v>34</v>
      </c>
      <c r="AS121" s="12"/>
      <c r="AT121" s="11"/>
    </row>
    <row r="122" spans="1:46" x14ac:dyDescent="0.2">
      <c r="A122" s="12" t="str">
        <f>'N207 50km'!A121</f>
        <v>Z36_B</v>
      </c>
      <c r="B122" s="12" t="str">
        <f>'N207 50km'!B121</f>
        <v>Zuidkade 36</v>
      </c>
      <c r="C122" s="11">
        <f>'N207 50km'!C121</f>
        <v>4.5</v>
      </c>
      <c r="D122" s="11">
        <f>'N207'!D121</f>
        <v>58.3</v>
      </c>
      <c r="E122" s="31">
        <f>IF('N207 50km'!D121="--",6,'N207 50km'!D121)</f>
        <v>58.2</v>
      </c>
      <c r="F122" s="31">
        <f t="shared" si="30"/>
        <v>58</v>
      </c>
      <c r="G122" s="33">
        <f t="shared" si="31"/>
        <v>53</v>
      </c>
      <c r="H122" s="31">
        <f>IF('N207 80km'!D121="--",6,'N207 80km'!D121)</f>
        <v>39.200000000000003</v>
      </c>
      <c r="I122" s="31">
        <f t="shared" si="32"/>
        <v>39</v>
      </c>
      <c r="J122" s="33" cm="1">
        <f t="array" ref="J122">_xlfn.IFS(I122=56,53,I122=57,53,OR(I122&gt;57,I122&lt;56),I122-2)</f>
        <v>37</v>
      </c>
      <c r="K122" s="33">
        <f t="shared" si="29"/>
        <v>53.107742255119575</v>
      </c>
      <c r="L122" s="11">
        <f t="shared" si="33"/>
        <v>53</v>
      </c>
      <c r="M122" s="11">
        <f>IF('Brugweg 30km'!D121="--",6,'Brugweg 30km'!D121)</f>
        <v>25.3</v>
      </c>
      <c r="N122" s="11">
        <f t="shared" si="34"/>
        <v>25</v>
      </c>
      <c r="O122" s="11">
        <f t="shared" si="35"/>
        <v>20</v>
      </c>
      <c r="P122" s="11">
        <f>IF('Hefbrug (50 km uur)'!D121="--",6,'Hefbrug (50 km uur)'!D121)</f>
        <v>36.5</v>
      </c>
      <c r="Q122" s="11">
        <f t="shared" si="36"/>
        <v>36</v>
      </c>
      <c r="R122" s="11">
        <f t="shared" si="37"/>
        <v>31</v>
      </c>
      <c r="S122" s="11">
        <f>'Kerkweg oost 50 km'!D121</f>
        <v>25.2</v>
      </c>
      <c r="T122" s="11">
        <f t="shared" si="38"/>
        <v>25</v>
      </c>
      <c r="U122" s="11">
        <f t="shared" si="39"/>
        <v>20</v>
      </c>
      <c r="V122" s="11">
        <f>'N454 Kanaaldijk 50 km'!D121</f>
        <v>20.8</v>
      </c>
      <c r="W122" s="11">
        <f t="shared" si="40"/>
        <v>21</v>
      </c>
      <c r="X122" s="11">
        <f t="shared" si="41"/>
        <v>16</v>
      </c>
      <c r="Y122" s="11">
        <f>'N454 Kanaaldijk 80 km'!D121</f>
        <v>18</v>
      </c>
      <c r="Z122" s="11">
        <f t="shared" si="42"/>
        <v>18</v>
      </c>
      <c r="AA122" s="11">
        <f t="shared" si="43"/>
        <v>0</v>
      </c>
      <c r="AB122" s="11">
        <f t="shared" si="44"/>
        <v>0</v>
      </c>
      <c r="AC122" s="11">
        <f t="shared" si="45"/>
        <v>16</v>
      </c>
      <c r="AD122" s="11">
        <f>'N451 80 km'!D121</f>
        <v>21.8</v>
      </c>
      <c r="AE122" s="11">
        <f t="shared" si="46"/>
        <v>22</v>
      </c>
      <c r="AF122" s="11">
        <f t="shared" si="47"/>
        <v>0</v>
      </c>
      <c r="AG122" s="11">
        <f t="shared" si="48"/>
        <v>0</v>
      </c>
      <c r="AH122" s="11">
        <f t="shared" si="49"/>
        <v>20</v>
      </c>
      <c r="AI122" s="11">
        <f>IF('A12'!D121="--",6,'A12'!D121)</f>
        <v>40.4</v>
      </c>
      <c r="AJ122" s="11">
        <f t="shared" si="50"/>
        <v>40</v>
      </c>
      <c r="AK122" s="11">
        <f t="shared" si="51"/>
        <v>0</v>
      </c>
      <c r="AL122" s="11">
        <f t="shared" si="52"/>
        <v>0</v>
      </c>
      <c r="AM122" s="11">
        <f t="shared" si="53"/>
        <v>38</v>
      </c>
      <c r="AN122" s="11">
        <f>'A20'!D121</f>
        <v>35.799999999999997</v>
      </c>
      <c r="AO122" s="11">
        <f t="shared" si="54"/>
        <v>36</v>
      </c>
      <c r="AP122" s="11">
        <f t="shared" si="55"/>
        <v>0</v>
      </c>
      <c r="AQ122" s="11">
        <f t="shared" si="56"/>
        <v>0</v>
      </c>
      <c r="AR122" s="11">
        <f t="shared" si="57"/>
        <v>34</v>
      </c>
      <c r="AS122" s="12"/>
      <c r="AT122" s="11"/>
    </row>
    <row r="123" spans="1:46" x14ac:dyDescent="0.2">
      <c r="A123" s="12" t="str">
        <f>'N207 50km'!A122</f>
        <v>Z36_A</v>
      </c>
      <c r="B123" s="12" t="str">
        <f>'N207 50km'!B122</f>
        <v>Zuidkade 36</v>
      </c>
      <c r="C123" s="11">
        <f>'N207 50km'!C122</f>
        <v>1.5</v>
      </c>
      <c r="D123" s="11">
        <f>'N207'!D122</f>
        <v>57.2</v>
      </c>
      <c r="E123" s="31">
        <f>IF('N207 50km'!D122="--",6,'N207 50km'!D122)</f>
        <v>57.1</v>
      </c>
      <c r="F123" s="31">
        <f t="shared" si="30"/>
        <v>57</v>
      </c>
      <c r="G123" s="33">
        <f t="shared" si="31"/>
        <v>52</v>
      </c>
      <c r="H123" s="31">
        <f>IF('N207 80km'!D122="--",6,'N207 80km'!D122)</f>
        <v>38.200000000000003</v>
      </c>
      <c r="I123" s="31">
        <f t="shared" si="32"/>
        <v>38</v>
      </c>
      <c r="J123" s="33" cm="1">
        <f t="array" ref="J123">_xlfn.IFS(I123=56,53,I123=57,53,OR(I123&gt;57,I123&lt;56),I123-2)</f>
        <v>36</v>
      </c>
      <c r="K123" s="33">
        <f t="shared" si="29"/>
        <v>52.107742255119582</v>
      </c>
      <c r="L123" s="11">
        <f t="shared" si="33"/>
        <v>52</v>
      </c>
      <c r="M123" s="11">
        <f>IF('Brugweg 30km'!D122="--",6,'Brugweg 30km'!D122)</f>
        <v>24.8</v>
      </c>
      <c r="N123" s="11">
        <f t="shared" si="34"/>
        <v>25</v>
      </c>
      <c r="O123" s="11">
        <f t="shared" si="35"/>
        <v>20</v>
      </c>
      <c r="P123" s="11">
        <f>IF('Hefbrug (50 km uur)'!D122="--",6,'Hefbrug (50 km uur)'!D122)</f>
        <v>36.4</v>
      </c>
      <c r="Q123" s="11">
        <f t="shared" si="36"/>
        <v>36</v>
      </c>
      <c r="R123" s="11">
        <f t="shared" si="37"/>
        <v>31</v>
      </c>
      <c r="S123" s="11">
        <f>'Kerkweg oost 50 km'!D122</f>
        <v>20.6</v>
      </c>
      <c r="T123" s="11">
        <f t="shared" si="38"/>
        <v>21</v>
      </c>
      <c r="U123" s="11">
        <f t="shared" si="39"/>
        <v>16</v>
      </c>
      <c r="V123" s="11">
        <f>'N454 Kanaaldijk 50 km'!D122</f>
        <v>20.399999999999999</v>
      </c>
      <c r="W123" s="11">
        <f t="shared" si="40"/>
        <v>20</v>
      </c>
      <c r="X123" s="11">
        <f t="shared" si="41"/>
        <v>15</v>
      </c>
      <c r="Y123" s="11">
        <f>'N454 Kanaaldijk 80 km'!D122</f>
        <v>17.399999999999999</v>
      </c>
      <c r="Z123" s="11">
        <f t="shared" si="42"/>
        <v>17</v>
      </c>
      <c r="AA123" s="11">
        <f t="shared" si="43"/>
        <v>0</v>
      </c>
      <c r="AB123" s="11">
        <f t="shared" si="44"/>
        <v>0</v>
      </c>
      <c r="AC123" s="11">
        <f t="shared" si="45"/>
        <v>15</v>
      </c>
      <c r="AD123" s="11">
        <f>'N451 80 km'!D122</f>
        <v>21</v>
      </c>
      <c r="AE123" s="11">
        <f t="shared" si="46"/>
        <v>21</v>
      </c>
      <c r="AF123" s="11">
        <f t="shared" si="47"/>
        <v>0</v>
      </c>
      <c r="AG123" s="11">
        <f t="shared" si="48"/>
        <v>0</v>
      </c>
      <c r="AH123" s="11">
        <f t="shared" si="49"/>
        <v>19</v>
      </c>
      <c r="AI123" s="11">
        <f>IF('A12'!D122="--",6,'A12'!D122)</f>
        <v>39.799999999999997</v>
      </c>
      <c r="AJ123" s="11">
        <f t="shared" si="50"/>
        <v>40</v>
      </c>
      <c r="AK123" s="11">
        <f t="shared" si="51"/>
        <v>0</v>
      </c>
      <c r="AL123" s="11">
        <f t="shared" si="52"/>
        <v>0</v>
      </c>
      <c r="AM123" s="11">
        <f t="shared" si="53"/>
        <v>38</v>
      </c>
      <c r="AN123" s="11">
        <f>'A20'!D122</f>
        <v>35.200000000000003</v>
      </c>
      <c r="AO123" s="11">
        <f t="shared" si="54"/>
        <v>35</v>
      </c>
      <c r="AP123" s="11">
        <f t="shared" si="55"/>
        <v>0</v>
      </c>
      <c r="AQ123" s="11">
        <f t="shared" si="56"/>
        <v>0</v>
      </c>
      <c r="AR123" s="11">
        <f t="shared" si="57"/>
        <v>33</v>
      </c>
      <c r="AS123" s="12"/>
      <c r="AT123" s="11"/>
    </row>
    <row r="124" spans="1:46" x14ac:dyDescent="0.2">
      <c r="A124" s="12" t="str">
        <f>'N207 50km'!A123</f>
        <v>Z35_B</v>
      </c>
      <c r="B124" s="12" t="str">
        <f>'N207 50km'!B123</f>
        <v>Zuidkade 35</v>
      </c>
      <c r="C124" s="11">
        <f>'N207 50km'!C123</f>
        <v>4.5</v>
      </c>
      <c r="D124" s="11">
        <f>'N207'!D123</f>
        <v>58.3</v>
      </c>
      <c r="E124" s="31">
        <f>IF('N207 50km'!D123="--",6,'N207 50km'!D123)</f>
        <v>58.2</v>
      </c>
      <c r="F124" s="31">
        <f t="shared" si="30"/>
        <v>58</v>
      </c>
      <c r="G124" s="33">
        <f t="shared" si="31"/>
        <v>53</v>
      </c>
      <c r="H124" s="31">
        <f>IF('N207 80km'!D123="--",6,'N207 80km'!D123)</f>
        <v>40.1</v>
      </c>
      <c r="I124" s="31">
        <f t="shared" si="32"/>
        <v>40</v>
      </c>
      <c r="J124" s="33" cm="1">
        <f t="array" ref="J124">_xlfn.IFS(I124=56,53,I124=57,53,OR(I124&gt;57,I124&lt;56),I124-2)</f>
        <v>38</v>
      </c>
      <c r="K124" s="33">
        <f t="shared" si="29"/>
        <v>53.135209221080387</v>
      </c>
      <c r="L124" s="11">
        <f t="shared" si="33"/>
        <v>53</v>
      </c>
      <c r="M124" s="11">
        <f>IF('Brugweg 30km'!D123="--",6,'Brugweg 30km'!D123)</f>
        <v>27.2</v>
      </c>
      <c r="N124" s="11">
        <f t="shared" si="34"/>
        <v>27</v>
      </c>
      <c r="O124" s="11">
        <f t="shared" si="35"/>
        <v>22</v>
      </c>
      <c r="P124" s="11">
        <f>IF('Hefbrug (50 km uur)'!D123="--",6,'Hefbrug (50 km uur)'!D123)</f>
        <v>34.799999999999997</v>
      </c>
      <c r="Q124" s="11">
        <f t="shared" si="36"/>
        <v>35</v>
      </c>
      <c r="R124" s="11">
        <f t="shared" si="37"/>
        <v>30</v>
      </c>
      <c r="S124" s="11">
        <f>'Kerkweg oost 50 km'!D123</f>
        <v>24.7</v>
      </c>
      <c r="T124" s="11">
        <f t="shared" si="38"/>
        <v>25</v>
      </c>
      <c r="U124" s="11">
        <f t="shared" si="39"/>
        <v>20</v>
      </c>
      <c r="V124" s="11">
        <f>'N454 Kanaaldijk 50 km'!D123</f>
        <v>21.1</v>
      </c>
      <c r="W124" s="11">
        <f t="shared" si="40"/>
        <v>21</v>
      </c>
      <c r="X124" s="11">
        <f t="shared" si="41"/>
        <v>16</v>
      </c>
      <c r="Y124" s="11">
        <f>'N454 Kanaaldijk 80 km'!D123</f>
        <v>17.899999999999999</v>
      </c>
      <c r="Z124" s="11">
        <f t="shared" si="42"/>
        <v>18</v>
      </c>
      <c r="AA124" s="11">
        <f t="shared" si="43"/>
        <v>0</v>
      </c>
      <c r="AB124" s="11">
        <f t="shared" si="44"/>
        <v>0</v>
      </c>
      <c r="AC124" s="11">
        <f t="shared" si="45"/>
        <v>16</v>
      </c>
      <c r="AD124" s="11">
        <f>'N451 80 km'!D123</f>
        <v>21.5</v>
      </c>
      <c r="AE124" s="11">
        <f t="shared" si="46"/>
        <v>22</v>
      </c>
      <c r="AF124" s="11">
        <f t="shared" si="47"/>
        <v>0</v>
      </c>
      <c r="AG124" s="11">
        <f t="shared" si="48"/>
        <v>0</v>
      </c>
      <c r="AH124" s="11">
        <f t="shared" si="49"/>
        <v>20</v>
      </c>
      <c r="AI124" s="11">
        <f>IF('A12'!D123="--",6,'A12'!D123)</f>
        <v>40.4</v>
      </c>
      <c r="AJ124" s="11">
        <f t="shared" si="50"/>
        <v>40</v>
      </c>
      <c r="AK124" s="11">
        <f t="shared" si="51"/>
        <v>0</v>
      </c>
      <c r="AL124" s="11">
        <f t="shared" si="52"/>
        <v>0</v>
      </c>
      <c r="AM124" s="11">
        <f t="shared" si="53"/>
        <v>38</v>
      </c>
      <c r="AN124" s="11">
        <f>'A20'!D123</f>
        <v>36.1</v>
      </c>
      <c r="AO124" s="11">
        <f t="shared" si="54"/>
        <v>36</v>
      </c>
      <c r="AP124" s="11">
        <f t="shared" si="55"/>
        <v>0</v>
      </c>
      <c r="AQ124" s="11">
        <f t="shared" si="56"/>
        <v>0</v>
      </c>
      <c r="AR124" s="11">
        <f t="shared" si="57"/>
        <v>34</v>
      </c>
      <c r="AS124" s="12"/>
      <c r="AT124" s="11"/>
    </row>
    <row r="125" spans="1:46" x14ac:dyDescent="0.2">
      <c r="A125" s="12" t="str">
        <f>'N207 50km'!A124</f>
        <v>Z35_A</v>
      </c>
      <c r="B125" s="12" t="str">
        <f>'N207 50km'!B124</f>
        <v>Zuidkade 35</v>
      </c>
      <c r="C125" s="11">
        <f>'N207 50km'!C124</f>
        <v>1.5</v>
      </c>
      <c r="D125" s="11">
        <f>'N207'!D124</f>
        <v>57.2</v>
      </c>
      <c r="E125" s="31">
        <f>IF('N207 50km'!D124="--",6,'N207 50km'!D124)</f>
        <v>57.1</v>
      </c>
      <c r="F125" s="31">
        <f t="shared" si="30"/>
        <v>57</v>
      </c>
      <c r="G125" s="33">
        <f t="shared" si="31"/>
        <v>52</v>
      </c>
      <c r="H125" s="31">
        <f>IF('N207 80km'!D124="--",6,'N207 80km'!D124)</f>
        <v>39.200000000000003</v>
      </c>
      <c r="I125" s="31">
        <f t="shared" si="32"/>
        <v>39</v>
      </c>
      <c r="J125" s="33" cm="1">
        <f t="array" ref="J125">_xlfn.IFS(I125=56,53,I125=57,53,OR(I125&gt;57,I125&lt;56),I125-2)</f>
        <v>37</v>
      </c>
      <c r="K125" s="33">
        <f t="shared" si="29"/>
        <v>52.135209221080387</v>
      </c>
      <c r="L125" s="11">
        <f t="shared" si="33"/>
        <v>52</v>
      </c>
      <c r="M125" s="11">
        <f>IF('Brugweg 30km'!D124="--",6,'Brugweg 30km'!D124)</f>
        <v>27</v>
      </c>
      <c r="N125" s="11">
        <f t="shared" si="34"/>
        <v>27</v>
      </c>
      <c r="O125" s="11">
        <f t="shared" si="35"/>
        <v>22</v>
      </c>
      <c r="P125" s="11">
        <f>IF('Hefbrug (50 km uur)'!D124="--",6,'Hefbrug (50 km uur)'!D124)</f>
        <v>34.200000000000003</v>
      </c>
      <c r="Q125" s="11">
        <f t="shared" si="36"/>
        <v>34</v>
      </c>
      <c r="R125" s="11">
        <f t="shared" si="37"/>
        <v>29</v>
      </c>
      <c r="S125" s="11">
        <f>'Kerkweg oost 50 km'!D124</f>
        <v>19.7</v>
      </c>
      <c r="T125" s="11">
        <f t="shared" si="38"/>
        <v>20</v>
      </c>
      <c r="U125" s="11">
        <f t="shared" si="39"/>
        <v>15</v>
      </c>
      <c r="V125" s="11">
        <f>'N454 Kanaaldijk 50 km'!D124</f>
        <v>20.5</v>
      </c>
      <c r="W125" s="11">
        <f t="shared" si="40"/>
        <v>20</v>
      </c>
      <c r="X125" s="11">
        <f t="shared" si="41"/>
        <v>15</v>
      </c>
      <c r="Y125" s="11">
        <f>'N454 Kanaaldijk 80 km'!D124</f>
        <v>17.2</v>
      </c>
      <c r="Z125" s="11">
        <f t="shared" si="42"/>
        <v>17</v>
      </c>
      <c r="AA125" s="11">
        <f t="shared" si="43"/>
        <v>0</v>
      </c>
      <c r="AB125" s="11">
        <f t="shared" si="44"/>
        <v>0</v>
      </c>
      <c r="AC125" s="11">
        <f t="shared" si="45"/>
        <v>15</v>
      </c>
      <c r="AD125" s="11">
        <f>'N451 80 km'!D124</f>
        <v>20.7</v>
      </c>
      <c r="AE125" s="11">
        <f t="shared" si="46"/>
        <v>21</v>
      </c>
      <c r="AF125" s="11">
        <f t="shared" si="47"/>
        <v>0</v>
      </c>
      <c r="AG125" s="11">
        <f t="shared" si="48"/>
        <v>0</v>
      </c>
      <c r="AH125" s="11">
        <f t="shared" si="49"/>
        <v>19</v>
      </c>
      <c r="AI125" s="11">
        <f>IF('A12'!D124="--",6,'A12'!D124)</f>
        <v>39.799999999999997</v>
      </c>
      <c r="AJ125" s="11">
        <f t="shared" si="50"/>
        <v>40</v>
      </c>
      <c r="AK125" s="11">
        <f t="shared" si="51"/>
        <v>0</v>
      </c>
      <c r="AL125" s="11">
        <f t="shared" si="52"/>
        <v>0</v>
      </c>
      <c r="AM125" s="11">
        <f t="shared" si="53"/>
        <v>38</v>
      </c>
      <c r="AN125" s="11">
        <f>'A20'!D124</f>
        <v>35.4</v>
      </c>
      <c r="AO125" s="11">
        <f t="shared" si="54"/>
        <v>35</v>
      </c>
      <c r="AP125" s="11">
        <f t="shared" si="55"/>
        <v>0</v>
      </c>
      <c r="AQ125" s="11">
        <f t="shared" si="56"/>
        <v>0</v>
      </c>
      <c r="AR125" s="11">
        <f t="shared" si="57"/>
        <v>33</v>
      </c>
      <c r="AS125" s="12"/>
      <c r="AT125" s="11"/>
    </row>
    <row r="126" spans="1:46" x14ac:dyDescent="0.2">
      <c r="A126" s="12" t="str">
        <f>'N207 50km'!A125</f>
        <v>Z34_B</v>
      </c>
      <c r="B126" s="12" t="str">
        <f>'N207 50km'!B125</f>
        <v>Zuidkade 34</v>
      </c>
      <c r="C126" s="11">
        <f>'N207 50km'!C125</f>
        <v>4.5</v>
      </c>
      <c r="D126" s="11">
        <f>'N207'!D125</f>
        <v>58.4</v>
      </c>
      <c r="E126" s="31">
        <f>IF('N207 50km'!D125="--",6,'N207 50km'!D125)</f>
        <v>58.3</v>
      </c>
      <c r="F126" s="31">
        <f t="shared" si="30"/>
        <v>58</v>
      </c>
      <c r="G126" s="33">
        <f t="shared" si="31"/>
        <v>53</v>
      </c>
      <c r="H126" s="31">
        <f>IF('N207 80km'!D125="--",6,'N207 80km'!D125)</f>
        <v>37.4</v>
      </c>
      <c r="I126" s="31">
        <f t="shared" si="32"/>
        <v>37</v>
      </c>
      <c r="J126" s="33" cm="1">
        <f t="array" ref="J126">_xlfn.IFS(I126=56,53,I126=57,53,OR(I126&gt;57,I126&lt;56),I126-2)</f>
        <v>35</v>
      </c>
      <c r="K126" s="33">
        <f t="shared" si="29"/>
        <v>53.068291283124537</v>
      </c>
      <c r="L126" s="11">
        <f t="shared" si="33"/>
        <v>53</v>
      </c>
      <c r="M126" s="11">
        <f>IF('Brugweg 30km'!D125="--",6,'Brugweg 30km'!D125)</f>
        <v>27</v>
      </c>
      <c r="N126" s="11">
        <f t="shared" si="34"/>
        <v>27</v>
      </c>
      <c r="O126" s="11">
        <f t="shared" si="35"/>
        <v>22</v>
      </c>
      <c r="P126" s="11">
        <f>IF('Hefbrug (50 km uur)'!D125="--",6,'Hefbrug (50 km uur)'!D125)</f>
        <v>36.1</v>
      </c>
      <c r="Q126" s="11">
        <f t="shared" si="36"/>
        <v>36</v>
      </c>
      <c r="R126" s="11">
        <f t="shared" si="37"/>
        <v>31</v>
      </c>
      <c r="S126" s="11">
        <f>'Kerkweg oost 50 km'!D125</f>
        <v>25.1</v>
      </c>
      <c r="T126" s="11">
        <f t="shared" si="38"/>
        <v>25</v>
      </c>
      <c r="U126" s="11">
        <f t="shared" si="39"/>
        <v>20</v>
      </c>
      <c r="V126" s="11">
        <f>'N454 Kanaaldijk 50 km'!D125</f>
        <v>20.100000000000001</v>
      </c>
      <c r="W126" s="11">
        <f t="shared" si="40"/>
        <v>20</v>
      </c>
      <c r="X126" s="11">
        <f t="shared" si="41"/>
        <v>15</v>
      </c>
      <c r="Y126" s="11">
        <f>'N454 Kanaaldijk 80 km'!D125</f>
        <v>17.7</v>
      </c>
      <c r="Z126" s="11">
        <f t="shared" si="42"/>
        <v>18</v>
      </c>
      <c r="AA126" s="11">
        <f t="shared" si="43"/>
        <v>0</v>
      </c>
      <c r="AB126" s="11">
        <f t="shared" si="44"/>
        <v>0</v>
      </c>
      <c r="AC126" s="11">
        <f t="shared" si="45"/>
        <v>16</v>
      </c>
      <c r="AD126" s="11">
        <f>'N451 80 km'!D125</f>
        <v>20.6</v>
      </c>
      <c r="AE126" s="11">
        <f t="shared" si="46"/>
        <v>21</v>
      </c>
      <c r="AF126" s="11">
        <f t="shared" si="47"/>
        <v>0</v>
      </c>
      <c r="AG126" s="11">
        <f t="shared" si="48"/>
        <v>0</v>
      </c>
      <c r="AH126" s="11">
        <f t="shared" si="49"/>
        <v>19</v>
      </c>
      <c r="AI126" s="11">
        <f>IF('A12'!D125="--",6,'A12'!D125)</f>
        <v>39.200000000000003</v>
      </c>
      <c r="AJ126" s="11">
        <f t="shared" si="50"/>
        <v>39</v>
      </c>
      <c r="AK126" s="11">
        <f t="shared" si="51"/>
        <v>0</v>
      </c>
      <c r="AL126" s="11">
        <f t="shared" si="52"/>
        <v>0</v>
      </c>
      <c r="AM126" s="11">
        <f t="shared" si="53"/>
        <v>37</v>
      </c>
      <c r="AN126" s="11">
        <f>'A20'!D125</f>
        <v>35.200000000000003</v>
      </c>
      <c r="AO126" s="11">
        <f t="shared" si="54"/>
        <v>35</v>
      </c>
      <c r="AP126" s="11">
        <f t="shared" si="55"/>
        <v>0</v>
      </c>
      <c r="AQ126" s="11">
        <f t="shared" si="56"/>
        <v>0</v>
      </c>
      <c r="AR126" s="11">
        <f t="shared" si="57"/>
        <v>33</v>
      </c>
      <c r="AS126" s="12"/>
      <c r="AT126" s="11"/>
    </row>
    <row r="127" spans="1:46" x14ac:dyDescent="0.2">
      <c r="A127" s="12" t="str">
        <f>'N207 50km'!A126</f>
        <v>Z34_A</v>
      </c>
      <c r="B127" s="12" t="str">
        <f>'N207 50km'!B126</f>
        <v>Zuidkade 34</v>
      </c>
      <c r="C127" s="11">
        <f>'N207 50km'!C126</f>
        <v>1.5</v>
      </c>
      <c r="D127" s="11">
        <f>'N207'!D126</f>
        <v>57.3</v>
      </c>
      <c r="E127" s="31">
        <f>IF('N207 50km'!D126="--",6,'N207 50km'!D126)</f>
        <v>57.3</v>
      </c>
      <c r="F127" s="31">
        <f t="shared" si="30"/>
        <v>57</v>
      </c>
      <c r="G127" s="33">
        <f t="shared" si="31"/>
        <v>52</v>
      </c>
      <c r="H127" s="31">
        <f>IF('N207 80km'!D126="--",6,'N207 80km'!D126)</f>
        <v>36.9</v>
      </c>
      <c r="I127" s="31">
        <f t="shared" si="32"/>
        <v>37</v>
      </c>
      <c r="J127" s="33" cm="1">
        <f t="array" ref="J127">_xlfn.IFS(I127=56,53,I127=57,53,OR(I127&gt;57,I127&lt;56),I127-2)</f>
        <v>35</v>
      </c>
      <c r="K127" s="33">
        <f t="shared" si="29"/>
        <v>52.085799992300366</v>
      </c>
      <c r="L127" s="11">
        <f t="shared" si="33"/>
        <v>52</v>
      </c>
      <c r="M127" s="11">
        <f>IF('Brugweg 30km'!D126="--",6,'Brugweg 30km'!D126)</f>
        <v>27.1</v>
      </c>
      <c r="N127" s="11">
        <f t="shared" si="34"/>
        <v>27</v>
      </c>
      <c r="O127" s="11">
        <f t="shared" si="35"/>
        <v>22</v>
      </c>
      <c r="P127" s="11">
        <f>IF('Hefbrug (50 km uur)'!D126="--",6,'Hefbrug (50 km uur)'!D126)</f>
        <v>36.5</v>
      </c>
      <c r="Q127" s="11">
        <f t="shared" si="36"/>
        <v>36</v>
      </c>
      <c r="R127" s="11">
        <f t="shared" si="37"/>
        <v>31</v>
      </c>
      <c r="S127" s="11">
        <f>'Kerkweg oost 50 km'!D126</f>
        <v>21.4</v>
      </c>
      <c r="T127" s="11">
        <f t="shared" si="38"/>
        <v>21</v>
      </c>
      <c r="U127" s="11">
        <f t="shared" si="39"/>
        <v>16</v>
      </c>
      <c r="V127" s="11">
        <f>'N454 Kanaaldijk 50 km'!D126</f>
        <v>20</v>
      </c>
      <c r="W127" s="11">
        <f t="shared" si="40"/>
        <v>20</v>
      </c>
      <c r="X127" s="11">
        <f t="shared" si="41"/>
        <v>15</v>
      </c>
      <c r="Y127" s="11">
        <f>'N454 Kanaaldijk 80 km'!D126</f>
        <v>17.2</v>
      </c>
      <c r="Z127" s="11">
        <f t="shared" si="42"/>
        <v>17</v>
      </c>
      <c r="AA127" s="11">
        <f t="shared" si="43"/>
        <v>0</v>
      </c>
      <c r="AB127" s="11">
        <f t="shared" si="44"/>
        <v>0</v>
      </c>
      <c r="AC127" s="11">
        <f t="shared" si="45"/>
        <v>15</v>
      </c>
      <c r="AD127" s="11">
        <f>'N451 80 km'!D126</f>
        <v>19.8</v>
      </c>
      <c r="AE127" s="11">
        <f t="shared" si="46"/>
        <v>20</v>
      </c>
      <c r="AF127" s="11">
        <f t="shared" si="47"/>
        <v>0</v>
      </c>
      <c r="AG127" s="11">
        <f t="shared" si="48"/>
        <v>0</v>
      </c>
      <c r="AH127" s="11">
        <f t="shared" si="49"/>
        <v>18</v>
      </c>
      <c r="AI127" s="11">
        <f>IF('A12'!D126="--",6,'A12'!D126)</f>
        <v>38.6</v>
      </c>
      <c r="AJ127" s="11">
        <f t="shared" si="50"/>
        <v>39</v>
      </c>
      <c r="AK127" s="11">
        <f t="shared" si="51"/>
        <v>0</v>
      </c>
      <c r="AL127" s="11">
        <f t="shared" si="52"/>
        <v>0</v>
      </c>
      <c r="AM127" s="11">
        <f t="shared" si="53"/>
        <v>37</v>
      </c>
      <c r="AN127" s="11">
        <f>'A20'!D126</f>
        <v>34.4</v>
      </c>
      <c r="AO127" s="11">
        <f t="shared" si="54"/>
        <v>34</v>
      </c>
      <c r="AP127" s="11">
        <f t="shared" si="55"/>
        <v>0</v>
      </c>
      <c r="AQ127" s="11">
        <f t="shared" si="56"/>
        <v>0</v>
      </c>
      <c r="AR127" s="11">
        <f t="shared" si="57"/>
        <v>32</v>
      </c>
      <c r="AS127" s="12"/>
      <c r="AT127" s="11"/>
    </row>
    <row r="128" spans="1:46" x14ac:dyDescent="0.2">
      <c r="A128" s="12" t="str">
        <f>'N207 50km'!A127</f>
        <v>Z33_B</v>
      </c>
      <c r="B128" s="12" t="str">
        <f>'N207 50km'!B127</f>
        <v>Zuidkade 33</v>
      </c>
      <c r="C128" s="11">
        <f>'N207 50km'!C127</f>
        <v>4.5</v>
      </c>
      <c r="D128" s="11">
        <f>'N207'!D127</f>
        <v>58.3</v>
      </c>
      <c r="E128" s="31">
        <f>IF('N207 50km'!D127="--",6,'N207 50km'!D127)</f>
        <v>58.2</v>
      </c>
      <c r="F128" s="31">
        <f t="shared" si="30"/>
        <v>58</v>
      </c>
      <c r="G128" s="33">
        <f t="shared" si="31"/>
        <v>53</v>
      </c>
      <c r="H128" s="31">
        <f>IF('N207 80km'!D127="--",6,'N207 80km'!D127)</f>
        <v>37.5</v>
      </c>
      <c r="I128" s="31">
        <f t="shared" si="32"/>
        <v>38</v>
      </c>
      <c r="J128" s="33" cm="1">
        <f t="array" ref="J128">_xlfn.IFS(I128=56,53,I128=57,53,OR(I128&gt;57,I128&lt;56),I128-2)</f>
        <v>36</v>
      </c>
      <c r="K128" s="33">
        <f t="shared" si="29"/>
        <v>53.085799992300366</v>
      </c>
      <c r="L128" s="11">
        <f t="shared" si="33"/>
        <v>53</v>
      </c>
      <c r="M128" s="11">
        <f>IF('Brugweg 30km'!D127="--",6,'Brugweg 30km'!D127)</f>
        <v>27.1</v>
      </c>
      <c r="N128" s="11">
        <f t="shared" si="34"/>
        <v>27</v>
      </c>
      <c r="O128" s="11">
        <f t="shared" si="35"/>
        <v>22</v>
      </c>
      <c r="P128" s="11">
        <f>IF('Hefbrug (50 km uur)'!D127="--",6,'Hefbrug (50 km uur)'!D127)</f>
        <v>36.4</v>
      </c>
      <c r="Q128" s="11">
        <f t="shared" si="36"/>
        <v>36</v>
      </c>
      <c r="R128" s="11">
        <f t="shared" si="37"/>
        <v>31</v>
      </c>
      <c r="S128" s="11">
        <f>'Kerkweg oost 50 km'!D127</f>
        <v>17.399999999999999</v>
      </c>
      <c r="T128" s="11">
        <f t="shared" si="38"/>
        <v>17</v>
      </c>
      <c r="U128" s="11">
        <f t="shared" si="39"/>
        <v>12</v>
      </c>
      <c r="V128" s="11">
        <f>'N454 Kanaaldijk 50 km'!D127</f>
        <v>20</v>
      </c>
      <c r="W128" s="11">
        <f t="shared" si="40"/>
        <v>20</v>
      </c>
      <c r="X128" s="11">
        <f t="shared" si="41"/>
        <v>15</v>
      </c>
      <c r="Y128" s="11">
        <f>'N454 Kanaaldijk 80 km'!D127</f>
        <v>17.7</v>
      </c>
      <c r="Z128" s="11">
        <f t="shared" si="42"/>
        <v>18</v>
      </c>
      <c r="AA128" s="11">
        <f t="shared" si="43"/>
        <v>0</v>
      </c>
      <c r="AB128" s="11">
        <f t="shared" si="44"/>
        <v>0</v>
      </c>
      <c r="AC128" s="11">
        <f t="shared" si="45"/>
        <v>16</v>
      </c>
      <c r="AD128" s="11">
        <f>'N451 80 km'!D127</f>
        <v>20</v>
      </c>
      <c r="AE128" s="11">
        <f t="shared" si="46"/>
        <v>20</v>
      </c>
      <c r="AF128" s="11">
        <f t="shared" si="47"/>
        <v>0</v>
      </c>
      <c r="AG128" s="11">
        <f t="shared" si="48"/>
        <v>0</v>
      </c>
      <c r="AH128" s="11">
        <f t="shared" si="49"/>
        <v>18</v>
      </c>
      <c r="AI128" s="11">
        <f>IF('A12'!D127="--",6,'A12'!D127)</f>
        <v>39</v>
      </c>
      <c r="AJ128" s="11">
        <f t="shared" si="50"/>
        <v>39</v>
      </c>
      <c r="AK128" s="11">
        <f t="shared" si="51"/>
        <v>0</v>
      </c>
      <c r="AL128" s="11">
        <f t="shared" si="52"/>
        <v>0</v>
      </c>
      <c r="AM128" s="11">
        <f t="shared" si="53"/>
        <v>37</v>
      </c>
      <c r="AN128" s="11">
        <f>'A20'!D127</f>
        <v>35</v>
      </c>
      <c r="AO128" s="11">
        <f t="shared" si="54"/>
        <v>35</v>
      </c>
      <c r="AP128" s="11">
        <f t="shared" si="55"/>
        <v>0</v>
      </c>
      <c r="AQ128" s="11">
        <f t="shared" si="56"/>
        <v>0</v>
      </c>
      <c r="AR128" s="11">
        <f t="shared" si="57"/>
        <v>33</v>
      </c>
      <c r="AS128" s="12"/>
      <c r="AT128" s="11"/>
    </row>
    <row r="129" spans="1:48" x14ac:dyDescent="0.2">
      <c r="A129" s="12" t="str">
        <f>'N207 50km'!A128</f>
        <v>Z33_A</v>
      </c>
      <c r="B129" s="12" t="str">
        <f>'N207 50km'!B128</f>
        <v>Zuidkade 33</v>
      </c>
      <c r="C129" s="11">
        <f>'N207 50km'!C128</f>
        <v>1.5</v>
      </c>
      <c r="D129" s="11">
        <f>'N207'!D128</f>
        <v>57.2</v>
      </c>
      <c r="E129" s="31">
        <f>IF('N207 50km'!D128="--",6,'N207 50km'!D128)</f>
        <v>57.2</v>
      </c>
      <c r="F129" s="31">
        <f t="shared" si="30"/>
        <v>57</v>
      </c>
      <c r="G129" s="33">
        <f t="shared" si="31"/>
        <v>52</v>
      </c>
      <c r="H129" s="31">
        <f>IF('N207 80km'!D128="--",6,'N207 80km'!D128)</f>
        <v>36.9</v>
      </c>
      <c r="I129" s="31">
        <f t="shared" si="32"/>
        <v>37</v>
      </c>
      <c r="J129" s="33" cm="1">
        <f t="array" ref="J129">_xlfn.IFS(I129=56,53,I129=57,53,OR(I129&gt;57,I129&lt;56),I129-2)</f>
        <v>35</v>
      </c>
      <c r="K129" s="33">
        <f t="shared" si="29"/>
        <v>52.085799992300366</v>
      </c>
      <c r="L129" s="11">
        <f t="shared" si="33"/>
        <v>52</v>
      </c>
      <c r="M129" s="11">
        <f>IF('Brugweg 30km'!D128="--",6,'Brugweg 30km'!D128)</f>
        <v>27.2</v>
      </c>
      <c r="N129" s="11">
        <f t="shared" si="34"/>
        <v>27</v>
      </c>
      <c r="O129" s="11">
        <f t="shared" si="35"/>
        <v>22</v>
      </c>
      <c r="P129" s="11">
        <f>IF('Hefbrug (50 km uur)'!D128="--",6,'Hefbrug (50 km uur)'!D128)</f>
        <v>36.9</v>
      </c>
      <c r="Q129" s="11">
        <f t="shared" si="36"/>
        <v>37</v>
      </c>
      <c r="R129" s="11">
        <f t="shared" si="37"/>
        <v>32</v>
      </c>
      <c r="S129" s="11">
        <f>'Kerkweg oost 50 km'!D128</f>
        <v>16.7</v>
      </c>
      <c r="T129" s="11">
        <f t="shared" si="38"/>
        <v>17</v>
      </c>
      <c r="U129" s="11">
        <f t="shared" si="39"/>
        <v>12</v>
      </c>
      <c r="V129" s="11">
        <f>'N454 Kanaaldijk 50 km'!D128</f>
        <v>19.8</v>
      </c>
      <c r="W129" s="11">
        <f t="shared" si="40"/>
        <v>20</v>
      </c>
      <c r="X129" s="11">
        <f t="shared" si="41"/>
        <v>15</v>
      </c>
      <c r="Y129" s="11">
        <f>'N454 Kanaaldijk 80 km'!D128</f>
        <v>17.2</v>
      </c>
      <c r="Z129" s="11">
        <f t="shared" si="42"/>
        <v>17</v>
      </c>
      <c r="AA129" s="11">
        <f t="shared" si="43"/>
        <v>0</v>
      </c>
      <c r="AB129" s="11">
        <f t="shared" si="44"/>
        <v>0</v>
      </c>
      <c r="AC129" s="11">
        <f t="shared" si="45"/>
        <v>15</v>
      </c>
      <c r="AD129" s="11">
        <f>'N451 80 km'!D128</f>
        <v>19.2</v>
      </c>
      <c r="AE129" s="11">
        <f t="shared" si="46"/>
        <v>19</v>
      </c>
      <c r="AF129" s="11">
        <f t="shared" si="47"/>
        <v>0</v>
      </c>
      <c r="AG129" s="11">
        <f t="shared" si="48"/>
        <v>0</v>
      </c>
      <c r="AH129" s="11">
        <f t="shared" si="49"/>
        <v>17</v>
      </c>
      <c r="AI129" s="11">
        <f>IF('A12'!D128="--",6,'A12'!D128)</f>
        <v>38.4</v>
      </c>
      <c r="AJ129" s="11">
        <f t="shared" si="50"/>
        <v>38</v>
      </c>
      <c r="AK129" s="11">
        <f t="shared" si="51"/>
        <v>0</v>
      </c>
      <c r="AL129" s="11">
        <f t="shared" si="52"/>
        <v>0</v>
      </c>
      <c r="AM129" s="11">
        <f t="shared" si="53"/>
        <v>36</v>
      </c>
      <c r="AN129" s="11">
        <f>'A20'!D128</f>
        <v>34.200000000000003</v>
      </c>
      <c r="AO129" s="11">
        <f t="shared" si="54"/>
        <v>34</v>
      </c>
      <c r="AP129" s="11">
        <f t="shared" si="55"/>
        <v>0</v>
      </c>
      <c r="AQ129" s="11">
        <f t="shared" si="56"/>
        <v>0</v>
      </c>
      <c r="AR129" s="11">
        <f t="shared" si="57"/>
        <v>32</v>
      </c>
      <c r="AS129" s="12"/>
      <c r="AT129" s="11"/>
    </row>
    <row r="130" spans="1:48" x14ac:dyDescent="0.2">
      <c r="A130" s="12" t="str">
        <f>'N207 50km'!A129</f>
        <v>Z32_C</v>
      </c>
      <c r="B130" s="12" t="str">
        <f>'N207 50km'!B129</f>
        <v>Zuidkade 32</v>
      </c>
      <c r="C130" s="11">
        <f>'N207 50km'!C129</f>
        <v>7.5</v>
      </c>
      <c r="D130" s="11">
        <f>'N207'!D129</f>
        <v>58.8</v>
      </c>
      <c r="E130" s="31">
        <f>IF('N207 50km'!D129="--",6,'N207 50km'!D129)</f>
        <v>58.8</v>
      </c>
      <c r="F130" s="31">
        <f t="shared" si="30"/>
        <v>59</v>
      </c>
      <c r="G130" s="33">
        <f t="shared" si="31"/>
        <v>54</v>
      </c>
      <c r="H130" s="31">
        <f>IF('N207 80km'!D129="--",6,'N207 80km'!D129)</f>
        <v>38.299999999999997</v>
      </c>
      <c r="I130" s="31">
        <f t="shared" si="32"/>
        <v>38</v>
      </c>
      <c r="J130" s="33" cm="1">
        <f t="array" ref="J130">_xlfn.IFS(I130=56,53,I130=57,53,OR(I130&gt;57,I130&lt;56),I130-2)</f>
        <v>36</v>
      </c>
      <c r="K130" s="33">
        <f t="shared" si="29"/>
        <v>54.068291283124537</v>
      </c>
      <c r="L130" s="11">
        <f t="shared" si="33"/>
        <v>54</v>
      </c>
      <c r="M130" s="11">
        <f>IF('Brugweg 30km'!D129="--",6,'Brugweg 30km'!D129)</f>
        <v>27</v>
      </c>
      <c r="N130" s="11">
        <f t="shared" si="34"/>
        <v>27</v>
      </c>
      <c r="O130" s="11">
        <f t="shared" si="35"/>
        <v>22</v>
      </c>
      <c r="P130" s="11">
        <f>IF('Hefbrug (50 km uur)'!D129="--",6,'Hefbrug (50 km uur)'!D129)</f>
        <v>32</v>
      </c>
      <c r="Q130" s="11">
        <f t="shared" si="36"/>
        <v>32</v>
      </c>
      <c r="R130" s="11">
        <f t="shared" si="37"/>
        <v>27</v>
      </c>
      <c r="S130" s="11">
        <f>'Kerkweg oost 50 km'!D129</f>
        <v>11.3</v>
      </c>
      <c r="T130" s="11">
        <f t="shared" si="38"/>
        <v>11</v>
      </c>
      <c r="U130" s="11">
        <f t="shared" si="39"/>
        <v>6</v>
      </c>
      <c r="V130" s="11">
        <f>'N454 Kanaaldijk 50 km'!D129</f>
        <v>20.8</v>
      </c>
      <c r="W130" s="11">
        <f t="shared" si="40"/>
        <v>21</v>
      </c>
      <c r="X130" s="11">
        <f t="shared" si="41"/>
        <v>16</v>
      </c>
      <c r="Y130" s="11">
        <f>'N454 Kanaaldijk 80 km'!D129</f>
        <v>17.399999999999999</v>
      </c>
      <c r="Z130" s="11">
        <f t="shared" si="42"/>
        <v>17</v>
      </c>
      <c r="AA130" s="11">
        <f t="shared" si="43"/>
        <v>0</v>
      </c>
      <c r="AB130" s="11">
        <f t="shared" si="44"/>
        <v>0</v>
      </c>
      <c r="AC130" s="11">
        <f t="shared" si="45"/>
        <v>15</v>
      </c>
      <c r="AD130" s="11">
        <f>'N451 80 km'!D129</f>
        <v>20.6</v>
      </c>
      <c r="AE130" s="11">
        <f t="shared" si="46"/>
        <v>21</v>
      </c>
      <c r="AF130" s="11">
        <f t="shared" si="47"/>
        <v>0</v>
      </c>
      <c r="AG130" s="11">
        <f t="shared" si="48"/>
        <v>0</v>
      </c>
      <c r="AH130" s="11">
        <f t="shared" si="49"/>
        <v>19</v>
      </c>
      <c r="AI130" s="11">
        <f>IF('A12'!D129="--",6,'A12'!D129)</f>
        <v>38.799999999999997</v>
      </c>
      <c r="AJ130" s="11">
        <f t="shared" si="50"/>
        <v>39</v>
      </c>
      <c r="AK130" s="11">
        <f t="shared" si="51"/>
        <v>0</v>
      </c>
      <c r="AL130" s="11">
        <f t="shared" si="52"/>
        <v>0</v>
      </c>
      <c r="AM130" s="11">
        <f t="shared" si="53"/>
        <v>37</v>
      </c>
      <c r="AN130" s="11">
        <f>'A20'!D129</f>
        <v>34.9</v>
      </c>
      <c r="AO130" s="11">
        <f t="shared" si="54"/>
        <v>35</v>
      </c>
      <c r="AP130" s="11">
        <f t="shared" si="55"/>
        <v>0</v>
      </c>
      <c r="AQ130" s="11">
        <f t="shared" si="56"/>
        <v>0</v>
      </c>
      <c r="AR130" s="11">
        <f t="shared" si="57"/>
        <v>33</v>
      </c>
      <c r="AS130" s="12"/>
      <c r="AT130" s="11"/>
    </row>
    <row r="131" spans="1:48" x14ac:dyDescent="0.2">
      <c r="A131" s="12" t="str">
        <f>'N207 50km'!A130</f>
        <v>Z32_B</v>
      </c>
      <c r="B131" s="12" t="str">
        <f>'N207 50km'!B130</f>
        <v>Zuidkade 32</v>
      </c>
      <c r="C131" s="11">
        <f>'N207 50km'!C130</f>
        <v>4.5</v>
      </c>
      <c r="D131" s="11">
        <f>'N207'!D130</f>
        <v>58</v>
      </c>
      <c r="E131" s="31">
        <f>IF('N207 50km'!D130="--",6,'N207 50km'!D130)</f>
        <v>57.9</v>
      </c>
      <c r="F131" s="31">
        <f t="shared" si="30"/>
        <v>58</v>
      </c>
      <c r="G131" s="33">
        <f t="shared" si="31"/>
        <v>53</v>
      </c>
      <c r="H131" s="31">
        <f>IF('N207 80km'!D130="--",6,'N207 80km'!D130)</f>
        <v>31.9</v>
      </c>
      <c r="I131" s="31">
        <f t="shared" si="32"/>
        <v>32</v>
      </c>
      <c r="J131" s="33" cm="1">
        <f t="array" ref="J131">_xlfn.IFS(I131=56,53,I131=57,53,OR(I131&gt;57,I131&lt;56),I131-2)</f>
        <v>30</v>
      </c>
      <c r="K131" s="33">
        <f t="shared" si="29"/>
        <v>53.021711921641455</v>
      </c>
      <c r="L131" s="11">
        <f t="shared" si="33"/>
        <v>53</v>
      </c>
      <c r="M131" s="11">
        <f>IF('Brugweg 30km'!D130="--",6,'Brugweg 30km'!D130)</f>
        <v>29.1</v>
      </c>
      <c r="N131" s="11">
        <f t="shared" si="34"/>
        <v>29</v>
      </c>
      <c r="O131" s="11">
        <f t="shared" si="35"/>
        <v>24</v>
      </c>
      <c r="P131" s="11">
        <f>IF('Hefbrug (50 km uur)'!D130="--",6,'Hefbrug (50 km uur)'!D130)</f>
        <v>34.6</v>
      </c>
      <c r="Q131" s="11">
        <f t="shared" si="36"/>
        <v>35</v>
      </c>
      <c r="R131" s="11">
        <f t="shared" si="37"/>
        <v>30</v>
      </c>
      <c r="S131" s="11">
        <f>'Kerkweg oost 50 km'!D130</f>
        <v>10.4</v>
      </c>
      <c r="T131" s="11">
        <f t="shared" si="38"/>
        <v>10</v>
      </c>
      <c r="U131" s="11">
        <f t="shared" si="39"/>
        <v>5</v>
      </c>
      <c r="V131" s="11">
        <f>'N454 Kanaaldijk 50 km'!D130</f>
        <v>19.5</v>
      </c>
      <c r="W131" s="11">
        <f t="shared" si="40"/>
        <v>20</v>
      </c>
      <c r="X131" s="11">
        <f t="shared" si="41"/>
        <v>15</v>
      </c>
      <c r="Y131" s="11">
        <f>'N454 Kanaaldijk 80 km'!D130</f>
        <v>14.5</v>
      </c>
      <c r="Z131" s="11">
        <f t="shared" si="42"/>
        <v>14</v>
      </c>
      <c r="AA131" s="11">
        <f t="shared" si="43"/>
        <v>0</v>
      </c>
      <c r="AB131" s="11">
        <f t="shared" si="44"/>
        <v>0</v>
      </c>
      <c r="AC131" s="11">
        <f t="shared" si="45"/>
        <v>12</v>
      </c>
      <c r="AD131" s="11">
        <f>'N451 80 km'!D130</f>
        <v>17.899999999999999</v>
      </c>
      <c r="AE131" s="11">
        <f t="shared" si="46"/>
        <v>18</v>
      </c>
      <c r="AF131" s="11">
        <f t="shared" si="47"/>
        <v>0</v>
      </c>
      <c r="AG131" s="11">
        <f t="shared" si="48"/>
        <v>0</v>
      </c>
      <c r="AH131" s="11">
        <f t="shared" si="49"/>
        <v>16</v>
      </c>
      <c r="AI131" s="11">
        <f>IF('A12'!D130="--",6,'A12'!D130)</f>
        <v>34.299999999999997</v>
      </c>
      <c r="AJ131" s="11">
        <f t="shared" si="50"/>
        <v>34</v>
      </c>
      <c r="AK131" s="11">
        <f t="shared" si="51"/>
        <v>0</v>
      </c>
      <c r="AL131" s="11">
        <f t="shared" si="52"/>
        <v>0</v>
      </c>
      <c r="AM131" s="11">
        <f t="shared" si="53"/>
        <v>32</v>
      </c>
      <c r="AN131" s="11">
        <f>'A20'!D130</f>
        <v>30</v>
      </c>
      <c r="AO131" s="11">
        <f t="shared" si="54"/>
        <v>30</v>
      </c>
      <c r="AP131" s="11">
        <f t="shared" si="55"/>
        <v>0</v>
      </c>
      <c r="AQ131" s="11">
        <f t="shared" si="56"/>
        <v>0</v>
      </c>
      <c r="AR131" s="11">
        <f t="shared" si="57"/>
        <v>28</v>
      </c>
      <c r="AS131" s="12"/>
      <c r="AT131" s="11"/>
    </row>
    <row r="132" spans="1:48" x14ac:dyDescent="0.2">
      <c r="A132" s="12" t="str">
        <f>'N207 50km'!A131</f>
        <v>Z32_A</v>
      </c>
      <c r="B132" s="12" t="str">
        <f>'N207 50km'!B131</f>
        <v>Zuidkade 32</v>
      </c>
      <c r="C132" s="11">
        <f>'N207 50km'!C131</f>
        <v>1.5</v>
      </c>
      <c r="D132" s="11">
        <f>'N207'!D131</f>
        <v>56.8</v>
      </c>
      <c r="E132" s="31">
        <f>IF('N207 50km'!D131="--",6,'N207 50km'!D131)</f>
        <v>56.8</v>
      </c>
      <c r="F132" s="31">
        <f t="shared" si="30"/>
        <v>57</v>
      </c>
      <c r="G132" s="33">
        <f t="shared" si="31"/>
        <v>52</v>
      </c>
      <c r="H132" s="31">
        <f>IF('N207 80km'!D131="--",6,'N207 80km'!D131)</f>
        <v>28.6</v>
      </c>
      <c r="I132" s="31">
        <f t="shared" si="32"/>
        <v>29</v>
      </c>
      <c r="J132" s="33" cm="1">
        <f t="array" ref="J132">_xlfn.IFS(I132=56,53,I132=57,53,OR(I132&gt;57,I132&lt;56),I132-2)</f>
        <v>27</v>
      </c>
      <c r="K132" s="33">
        <f t="shared" si="29"/>
        <v>52.013711928326842</v>
      </c>
      <c r="L132" s="11">
        <f t="shared" si="33"/>
        <v>52</v>
      </c>
      <c r="M132" s="11">
        <f>IF('Brugweg 30km'!D131="--",6,'Brugweg 30km'!D131)</f>
        <v>29.1</v>
      </c>
      <c r="N132" s="11">
        <f t="shared" si="34"/>
        <v>29</v>
      </c>
      <c r="O132" s="11">
        <f t="shared" si="35"/>
        <v>24</v>
      </c>
      <c r="P132" s="11">
        <f>IF('Hefbrug (50 km uur)'!D131="--",6,'Hefbrug (50 km uur)'!D131)</f>
        <v>34.799999999999997</v>
      </c>
      <c r="Q132" s="11">
        <f t="shared" si="36"/>
        <v>35</v>
      </c>
      <c r="R132" s="11">
        <f t="shared" si="37"/>
        <v>30</v>
      </c>
      <c r="S132" s="11">
        <f>'Kerkweg oost 50 km'!D131</f>
        <v>9.5</v>
      </c>
      <c r="T132" s="11">
        <f t="shared" si="38"/>
        <v>10</v>
      </c>
      <c r="U132" s="11">
        <f t="shared" si="39"/>
        <v>5</v>
      </c>
      <c r="V132" s="11">
        <f>'N454 Kanaaldijk 50 km'!D131</f>
        <v>15</v>
      </c>
      <c r="W132" s="11">
        <f t="shared" si="40"/>
        <v>15</v>
      </c>
      <c r="X132" s="11">
        <f t="shared" si="41"/>
        <v>10</v>
      </c>
      <c r="Y132" s="11">
        <f>'N454 Kanaaldijk 80 km'!D131</f>
        <v>7.9</v>
      </c>
      <c r="Z132" s="11">
        <f t="shared" si="42"/>
        <v>8</v>
      </c>
      <c r="AA132" s="11">
        <f t="shared" si="43"/>
        <v>0</v>
      </c>
      <c r="AB132" s="11">
        <f t="shared" si="44"/>
        <v>0</v>
      </c>
      <c r="AC132" s="11">
        <f t="shared" si="45"/>
        <v>6</v>
      </c>
      <c r="AD132" s="11">
        <f>'N451 80 km'!D131</f>
        <v>15.8</v>
      </c>
      <c r="AE132" s="11">
        <f t="shared" si="46"/>
        <v>16</v>
      </c>
      <c r="AF132" s="11">
        <f t="shared" si="47"/>
        <v>0</v>
      </c>
      <c r="AG132" s="11">
        <f t="shared" si="48"/>
        <v>0</v>
      </c>
      <c r="AH132" s="11">
        <f t="shared" si="49"/>
        <v>14</v>
      </c>
      <c r="AI132" s="11">
        <f>IF('A12'!D131="--",6,'A12'!D131)</f>
        <v>31.5</v>
      </c>
      <c r="AJ132" s="11">
        <f t="shared" si="50"/>
        <v>32</v>
      </c>
      <c r="AK132" s="11">
        <f t="shared" si="51"/>
        <v>0</v>
      </c>
      <c r="AL132" s="11">
        <f t="shared" si="52"/>
        <v>0</v>
      </c>
      <c r="AM132" s="11">
        <f t="shared" si="53"/>
        <v>30</v>
      </c>
      <c r="AN132" s="11">
        <f>'A20'!D131</f>
        <v>27</v>
      </c>
      <c r="AO132" s="11">
        <f t="shared" si="54"/>
        <v>27</v>
      </c>
      <c r="AP132" s="11">
        <f t="shared" si="55"/>
        <v>0</v>
      </c>
      <c r="AQ132" s="11">
        <f t="shared" si="56"/>
        <v>0</v>
      </c>
      <c r="AR132" s="11">
        <f t="shared" si="57"/>
        <v>25</v>
      </c>
      <c r="AS132" s="12"/>
      <c r="AT132" s="11"/>
    </row>
    <row r="133" spans="1:48" x14ac:dyDescent="0.2">
      <c r="A133" s="12" t="str">
        <f>'N207 50km'!A132</f>
        <v>Z31_C</v>
      </c>
      <c r="B133" s="12" t="str">
        <f>'N207 50km'!B132</f>
        <v>Zuidkade 31</v>
      </c>
      <c r="C133" s="11">
        <f>'N207 50km'!C132</f>
        <v>7.5</v>
      </c>
      <c r="D133" s="11">
        <f>'N207'!D132</f>
        <v>58.7</v>
      </c>
      <c r="E133" s="31">
        <f>IF('N207 50km'!D132="--",6,'N207 50km'!D132)</f>
        <v>58.7</v>
      </c>
      <c r="F133" s="31">
        <f t="shared" si="30"/>
        <v>59</v>
      </c>
      <c r="G133" s="33">
        <f t="shared" si="31"/>
        <v>54</v>
      </c>
      <c r="H133" s="31">
        <f>IF('N207 80km'!D132="--",6,'N207 80km'!D132)</f>
        <v>38.200000000000003</v>
      </c>
      <c r="I133" s="31">
        <f t="shared" si="32"/>
        <v>38</v>
      </c>
      <c r="J133" s="33" cm="1">
        <f t="array" ref="J133">_xlfn.IFS(I133=56,53,I133=57,53,OR(I133&gt;57,I133&lt;56),I133-2)</f>
        <v>36</v>
      </c>
      <c r="K133" s="33">
        <f t="shared" ref="K133:K196" si="59">10*LOG(10^(G133/10)+(10^(J133/10)))</f>
        <v>54.068291283124537</v>
      </c>
      <c r="L133" s="11">
        <f t="shared" si="33"/>
        <v>54</v>
      </c>
      <c r="M133" s="11">
        <f>IF('Brugweg 30km'!D132="--",6,'Brugweg 30km'!D132)</f>
        <v>26.1</v>
      </c>
      <c r="N133" s="11">
        <f t="shared" si="34"/>
        <v>26</v>
      </c>
      <c r="O133" s="11">
        <f t="shared" si="35"/>
        <v>21</v>
      </c>
      <c r="P133" s="11">
        <f>IF('Hefbrug (50 km uur)'!D132="--",6,'Hefbrug (50 km uur)'!D132)</f>
        <v>33.6</v>
      </c>
      <c r="Q133" s="11">
        <f t="shared" si="36"/>
        <v>34</v>
      </c>
      <c r="R133" s="11">
        <f t="shared" si="37"/>
        <v>29</v>
      </c>
      <c r="S133" s="11">
        <f>'Kerkweg oost 50 km'!D132</f>
        <v>12.6</v>
      </c>
      <c r="T133" s="11">
        <f t="shared" si="38"/>
        <v>13</v>
      </c>
      <c r="U133" s="11">
        <f t="shared" si="39"/>
        <v>8</v>
      </c>
      <c r="V133" s="11">
        <f>'N454 Kanaaldijk 50 km'!D132</f>
        <v>20.7</v>
      </c>
      <c r="W133" s="11">
        <f t="shared" si="40"/>
        <v>21</v>
      </c>
      <c r="X133" s="11">
        <f t="shared" si="41"/>
        <v>16</v>
      </c>
      <c r="Y133" s="11">
        <f>'N454 Kanaaldijk 80 km'!D132</f>
        <v>17.399999999999999</v>
      </c>
      <c r="Z133" s="11">
        <f t="shared" si="42"/>
        <v>17</v>
      </c>
      <c r="AA133" s="11">
        <f t="shared" si="43"/>
        <v>0</v>
      </c>
      <c r="AB133" s="11">
        <f t="shared" si="44"/>
        <v>0</v>
      </c>
      <c r="AC133" s="11">
        <f t="shared" si="45"/>
        <v>15</v>
      </c>
      <c r="AD133" s="11">
        <f>'N451 80 km'!D132</f>
        <v>20.5</v>
      </c>
      <c r="AE133" s="11">
        <f t="shared" si="46"/>
        <v>20</v>
      </c>
      <c r="AF133" s="11">
        <f t="shared" si="47"/>
        <v>0</v>
      </c>
      <c r="AG133" s="11">
        <f t="shared" si="48"/>
        <v>0</v>
      </c>
      <c r="AH133" s="11">
        <f t="shared" si="49"/>
        <v>18</v>
      </c>
      <c r="AI133" s="11">
        <f>IF('A12'!D132="--",6,'A12'!D132)</f>
        <v>39</v>
      </c>
      <c r="AJ133" s="11">
        <f t="shared" si="50"/>
        <v>39</v>
      </c>
      <c r="AK133" s="11">
        <f t="shared" si="51"/>
        <v>0</v>
      </c>
      <c r="AL133" s="11">
        <f t="shared" si="52"/>
        <v>0</v>
      </c>
      <c r="AM133" s="11">
        <f t="shared" si="53"/>
        <v>37</v>
      </c>
      <c r="AN133" s="11">
        <f>'A20'!D132</f>
        <v>35.1</v>
      </c>
      <c r="AO133" s="11">
        <f t="shared" si="54"/>
        <v>35</v>
      </c>
      <c r="AP133" s="11">
        <f t="shared" si="55"/>
        <v>0</v>
      </c>
      <c r="AQ133" s="11">
        <f t="shared" si="56"/>
        <v>0</v>
      </c>
      <c r="AR133" s="11">
        <f t="shared" si="57"/>
        <v>33</v>
      </c>
      <c r="AS133" s="12"/>
      <c r="AT133" s="11"/>
    </row>
    <row r="134" spans="1:48" x14ac:dyDescent="0.2">
      <c r="A134" s="12" t="str">
        <f>'N207 50km'!A133</f>
        <v>Z31_B</v>
      </c>
      <c r="B134" s="12" t="str">
        <f>'N207 50km'!B133</f>
        <v>Zuidkade 31</v>
      </c>
      <c r="C134" s="11">
        <f>'N207 50km'!C133</f>
        <v>4.5</v>
      </c>
      <c r="D134" s="11">
        <f>'N207'!D133</f>
        <v>58</v>
      </c>
      <c r="E134" s="31">
        <f>IF('N207 50km'!D133="--",6,'N207 50km'!D133)</f>
        <v>57.9</v>
      </c>
      <c r="F134" s="31">
        <f t="shared" ref="F134:F197" si="60">IF(MOD(E134,1)=0.5,INT(E134)+MOD(INT(E134),2),ROUND(E134,0))</f>
        <v>58</v>
      </c>
      <c r="G134" s="33">
        <f t="shared" ref="G134:G197" si="61">F134-5</f>
        <v>53</v>
      </c>
      <c r="H134" s="31">
        <f>IF('N207 80km'!D133="--",6,'N207 80km'!D133)</f>
        <v>36.5</v>
      </c>
      <c r="I134" s="31">
        <f t="shared" ref="I134:I197" si="62">IF(MOD(H134,1)=0.5,INT(H134)+MOD(INT(H134),2),ROUND(H134,0))</f>
        <v>36</v>
      </c>
      <c r="J134" s="33" cm="1">
        <f t="array" ref="J134">_xlfn.IFS(I134=56,53,I134=57,53,OR(I134&gt;57,I134&lt;56),I134-2)</f>
        <v>34</v>
      </c>
      <c r="K134" s="33">
        <f t="shared" si="59"/>
        <v>53.054333142200463</v>
      </c>
      <c r="L134" s="11">
        <f t="shared" ref="L134:L197" si="63">IF(MOD(K134,1)=0.5,INT(K134)+MOD(INT(K134),2),ROUND(K134,0))</f>
        <v>53</v>
      </c>
      <c r="M134" s="11">
        <f>IF('Brugweg 30km'!D133="--",6,'Brugweg 30km'!D133)</f>
        <v>25.8</v>
      </c>
      <c r="N134" s="11">
        <f t="shared" ref="N134:N197" si="64">IF(MOD(M134,1)=0.5,INT(M134)+MOD(INT(M134),2),ROUND(M134,0))</f>
        <v>26</v>
      </c>
      <c r="O134" s="11">
        <f t="shared" ref="O134:O197" si="65">N134-5</f>
        <v>21</v>
      </c>
      <c r="P134" s="11">
        <f>IF('Hefbrug (50 km uur)'!D133="--",6,'Hefbrug (50 km uur)'!D133)</f>
        <v>32.700000000000003</v>
      </c>
      <c r="Q134" s="11">
        <f t="shared" ref="Q134:Q197" si="66">IF(MOD(P134,1)=0.5,INT(P134)+MOD(INT(P134),2),ROUND(P134,0))</f>
        <v>33</v>
      </c>
      <c r="R134" s="11">
        <f t="shared" ref="R134:R197" si="67">Q134-5</f>
        <v>28</v>
      </c>
      <c r="S134" s="11">
        <f>'Kerkweg oost 50 km'!D133</f>
        <v>11.9</v>
      </c>
      <c r="T134" s="11">
        <f t="shared" ref="T134:T197" si="68">IF(MOD(S134,1)=0.5,INT(S134)+MOD(INT(S134),2),ROUND(S134,0))</f>
        <v>12</v>
      </c>
      <c r="U134" s="11">
        <f t="shared" ref="U134:U197" si="69">T134-5</f>
        <v>7</v>
      </c>
      <c r="V134" s="11">
        <f>'N454 Kanaaldijk 50 km'!D133</f>
        <v>20.6</v>
      </c>
      <c r="W134" s="11">
        <f t="shared" ref="W134:W197" si="70">IF(MOD(V134,1)=0.5,INT(V134)+MOD(INT(V134),2),ROUND(V134,0))</f>
        <v>21</v>
      </c>
      <c r="X134" s="11">
        <f t="shared" ref="X134:X197" si="71">W134-5</f>
        <v>16</v>
      </c>
      <c r="Y134" s="11">
        <f>'N454 Kanaaldijk 80 km'!D133</f>
        <v>17.3</v>
      </c>
      <c r="Z134" s="11">
        <f t="shared" ref="Z134:Z197" si="72">IF(MOD(Y134,1)=0.5,INT(Y134)+MOD(INT(Y134),2),ROUND(Y134,0))</f>
        <v>17</v>
      </c>
      <c r="AA134" s="11">
        <f t="shared" ref="AA134:AA197" si="73">IF(AND(Z134&gt;55.49,Z134&lt;56.51),Z134,)</f>
        <v>0</v>
      </c>
      <c r="AB134" s="11">
        <f t="shared" ref="AB134:AB197" si="74">IF(AND(Z134&gt;56.5,Z134&lt;57.5),Z134,)</f>
        <v>0</v>
      </c>
      <c r="AC134" s="11">
        <f t="shared" ref="AC134:AC197" si="75">IF(AA134&gt;0,AA134-3,IF(AB134&gt;0,AB134-4,Z134-2))</f>
        <v>15</v>
      </c>
      <c r="AD134" s="11">
        <f>'N451 80 km'!D133</f>
        <v>19.3</v>
      </c>
      <c r="AE134" s="11">
        <f t="shared" ref="AE134:AE197" si="76">IF(MOD(AD134,1)=0.5,INT(AD134)+MOD(INT(AD134),2),ROUND(AD134,0))</f>
        <v>19</v>
      </c>
      <c r="AF134" s="11">
        <f t="shared" ref="AF134:AF197" si="77">IF(AND(AE134&gt;55.49,AE134&lt;56.51),AE134,)</f>
        <v>0</v>
      </c>
      <c r="AG134" s="11">
        <f t="shared" ref="AG134:AG197" si="78">IF(AND(AE134&gt;56.5,AE134&lt;57.5),AE134,)</f>
        <v>0</v>
      </c>
      <c r="AH134" s="11">
        <f t="shared" ref="AH134:AH197" si="79">IF(AF134&gt;0,AF134-3,IF(AG134&gt;0,AG134-4,AE134-2))</f>
        <v>17</v>
      </c>
      <c r="AI134" s="11">
        <f>IF('A12'!D133="--",6,'A12'!D133)</f>
        <v>37</v>
      </c>
      <c r="AJ134" s="11">
        <f t="shared" ref="AJ134:AJ197" si="80">IF(MOD(AI134,1)=0.5,INT(AI134)+MOD(INT(AI134),2),ROUND(AI134,0))</f>
        <v>37</v>
      </c>
      <c r="AK134" s="11">
        <f t="shared" ref="AK134:AK197" si="81">IF(AND(AJ134&gt;55.49,AJ134&lt;56.51),AJ134,)</f>
        <v>0</v>
      </c>
      <c r="AL134" s="11">
        <f t="shared" ref="AL134:AL197" si="82">IF(AND(AJ134&gt;56.5,AJ134&lt;57.5),AJ134,)</f>
        <v>0</v>
      </c>
      <c r="AM134" s="11">
        <f t="shared" ref="AM134:AM197" si="83">IF(AK134&gt;0,AK134-3,IF(AL134&gt;0,AL134-4,AJ134-2))</f>
        <v>35</v>
      </c>
      <c r="AN134" s="11">
        <f>'A20'!D133</f>
        <v>33.5</v>
      </c>
      <c r="AO134" s="11">
        <f t="shared" ref="AO134:AO197" si="84">IF(MOD(AN134,1)=0.5,INT(AN134)+MOD(INT(AN134),2),ROUND(AN134,0))</f>
        <v>34</v>
      </c>
      <c r="AP134" s="11">
        <f t="shared" ref="AP134:AP197" si="85">IF(AND(AO134&gt;55.49,AO134&lt;56.51),AO134,)</f>
        <v>0</v>
      </c>
      <c r="AQ134" s="11">
        <f t="shared" ref="AQ134:AQ197" si="86">IF(AND(AO134&gt;56.5,AO134&lt;57.5),AO134,)</f>
        <v>0</v>
      </c>
      <c r="AR134" s="11">
        <f t="shared" ref="AR134:AR197" si="87">IF(AP134&gt;0,AP134-3,IF(AQ134&gt;0,AQ134-4,AO134-2))</f>
        <v>32</v>
      </c>
      <c r="AS134" s="12"/>
      <c r="AT134" s="11"/>
    </row>
    <row r="135" spans="1:48" x14ac:dyDescent="0.2">
      <c r="A135" s="12" t="str">
        <f>'N207 50km'!A134</f>
        <v>Z31_A</v>
      </c>
      <c r="B135" s="12" t="str">
        <f>'N207 50km'!B134</f>
        <v>Zuidkade 31</v>
      </c>
      <c r="C135" s="11">
        <f>'N207 50km'!C134</f>
        <v>1.5</v>
      </c>
      <c r="D135" s="11">
        <f>'N207'!D134</f>
        <v>56.9</v>
      </c>
      <c r="E135" s="31">
        <f>IF('N207 50km'!D134="--",6,'N207 50km'!D134)</f>
        <v>56.8</v>
      </c>
      <c r="F135" s="31">
        <f t="shared" si="60"/>
        <v>57</v>
      </c>
      <c r="G135" s="33">
        <f t="shared" si="61"/>
        <v>52</v>
      </c>
      <c r="H135" s="31">
        <f>IF('N207 80km'!D134="--",6,'N207 80km'!D134)</f>
        <v>35.200000000000003</v>
      </c>
      <c r="I135" s="31">
        <f t="shared" si="62"/>
        <v>35</v>
      </c>
      <c r="J135" s="33" cm="1">
        <f t="array" ref="J135">_xlfn.IFS(I135=56,53,I135=57,53,OR(I135&gt;57,I135&lt;56),I135-2)</f>
        <v>33</v>
      </c>
      <c r="K135" s="33">
        <f t="shared" si="59"/>
        <v>52.054333142200463</v>
      </c>
      <c r="L135" s="11">
        <f t="shared" si="63"/>
        <v>52</v>
      </c>
      <c r="M135" s="11">
        <f>IF('Brugweg 30km'!D134="--",6,'Brugweg 30km'!D134)</f>
        <v>25.6</v>
      </c>
      <c r="N135" s="11">
        <f t="shared" si="64"/>
        <v>26</v>
      </c>
      <c r="O135" s="11">
        <f t="shared" si="65"/>
        <v>21</v>
      </c>
      <c r="P135" s="11">
        <f>IF('Hefbrug (50 km uur)'!D134="--",6,'Hefbrug (50 km uur)'!D134)</f>
        <v>32.799999999999997</v>
      </c>
      <c r="Q135" s="11">
        <f t="shared" si="66"/>
        <v>33</v>
      </c>
      <c r="R135" s="11">
        <f t="shared" si="67"/>
        <v>28</v>
      </c>
      <c r="S135" s="11">
        <f>'Kerkweg oost 50 km'!D134</f>
        <v>11</v>
      </c>
      <c r="T135" s="11">
        <f t="shared" si="68"/>
        <v>11</v>
      </c>
      <c r="U135" s="11">
        <f t="shared" si="69"/>
        <v>6</v>
      </c>
      <c r="V135" s="11">
        <f>'N454 Kanaaldijk 50 km'!D134</f>
        <v>19</v>
      </c>
      <c r="W135" s="11">
        <f t="shared" si="70"/>
        <v>19</v>
      </c>
      <c r="X135" s="11">
        <f t="shared" si="71"/>
        <v>14</v>
      </c>
      <c r="Y135" s="11">
        <f>'N454 Kanaaldijk 80 km'!D134</f>
        <v>16.600000000000001</v>
      </c>
      <c r="Z135" s="11">
        <f t="shared" si="72"/>
        <v>17</v>
      </c>
      <c r="AA135" s="11">
        <f t="shared" si="73"/>
        <v>0</v>
      </c>
      <c r="AB135" s="11">
        <f t="shared" si="74"/>
        <v>0</v>
      </c>
      <c r="AC135" s="11">
        <f t="shared" si="75"/>
        <v>15</v>
      </c>
      <c r="AD135" s="11">
        <f>'N451 80 km'!D134</f>
        <v>18.100000000000001</v>
      </c>
      <c r="AE135" s="11">
        <f t="shared" si="76"/>
        <v>18</v>
      </c>
      <c r="AF135" s="11">
        <f t="shared" si="77"/>
        <v>0</v>
      </c>
      <c r="AG135" s="11">
        <f t="shared" si="78"/>
        <v>0</v>
      </c>
      <c r="AH135" s="11">
        <f t="shared" si="79"/>
        <v>16</v>
      </c>
      <c r="AI135" s="11">
        <f>IF('A12'!D134="--",6,'A12'!D134)</f>
        <v>35.5</v>
      </c>
      <c r="AJ135" s="11">
        <f t="shared" si="80"/>
        <v>36</v>
      </c>
      <c r="AK135" s="11">
        <f t="shared" si="81"/>
        <v>0</v>
      </c>
      <c r="AL135" s="11">
        <f t="shared" si="82"/>
        <v>0</v>
      </c>
      <c r="AM135" s="11">
        <f t="shared" si="83"/>
        <v>34</v>
      </c>
      <c r="AN135" s="11">
        <f>'A20'!D134</f>
        <v>32.1</v>
      </c>
      <c r="AO135" s="11">
        <f t="shared" si="84"/>
        <v>32</v>
      </c>
      <c r="AP135" s="11">
        <f t="shared" si="85"/>
        <v>0</v>
      </c>
      <c r="AQ135" s="11">
        <f t="shared" si="86"/>
        <v>0</v>
      </c>
      <c r="AR135" s="11">
        <f t="shared" si="87"/>
        <v>30</v>
      </c>
      <c r="AS135" s="12"/>
      <c r="AT135" s="11"/>
    </row>
    <row r="136" spans="1:48" x14ac:dyDescent="0.2">
      <c r="A136" s="12" t="str">
        <f>'N207 50km'!A135</f>
        <v>Z30_C</v>
      </c>
      <c r="B136" s="12" t="str">
        <f>'N207 50km'!B135</f>
        <v>Zuidkade 30</v>
      </c>
      <c r="C136" s="11">
        <f>'N207 50km'!C135</f>
        <v>7.5</v>
      </c>
      <c r="D136" s="11">
        <f>'N207'!D135</f>
        <v>58.7</v>
      </c>
      <c r="E136" s="31">
        <f>IF('N207 50km'!D135="--",6,'N207 50km'!D135)</f>
        <v>58.7</v>
      </c>
      <c r="F136" s="31">
        <f t="shared" si="60"/>
        <v>59</v>
      </c>
      <c r="G136" s="33">
        <f t="shared" si="61"/>
        <v>54</v>
      </c>
      <c r="H136" s="31">
        <f>IF('N207 80km'!D135="--",6,'N207 80km'!D135)</f>
        <v>37.9</v>
      </c>
      <c r="I136" s="31">
        <f t="shared" si="62"/>
        <v>38</v>
      </c>
      <c r="J136" s="33" cm="1">
        <f t="array" ref="J136">_xlfn.IFS(I136=56,53,I136=57,53,OR(I136&gt;57,I136&lt;56),I136-2)</f>
        <v>36</v>
      </c>
      <c r="K136" s="33">
        <f t="shared" si="59"/>
        <v>54.068291283124537</v>
      </c>
      <c r="L136" s="11">
        <f t="shared" si="63"/>
        <v>54</v>
      </c>
      <c r="M136" s="11">
        <f>IF('Brugweg 30km'!D135="--",6,'Brugweg 30km'!D135)</f>
        <v>27.7</v>
      </c>
      <c r="N136" s="11">
        <f t="shared" si="64"/>
        <v>28</v>
      </c>
      <c r="O136" s="11">
        <f t="shared" si="65"/>
        <v>23</v>
      </c>
      <c r="P136" s="11">
        <f>IF('Hefbrug (50 km uur)'!D135="--",6,'Hefbrug (50 km uur)'!D135)</f>
        <v>33.4</v>
      </c>
      <c r="Q136" s="11">
        <f t="shared" si="66"/>
        <v>33</v>
      </c>
      <c r="R136" s="11">
        <f t="shared" si="67"/>
        <v>28</v>
      </c>
      <c r="S136" s="11">
        <f>'Kerkweg oost 50 km'!D135</f>
        <v>1.1000000000000001</v>
      </c>
      <c r="T136" s="11">
        <f t="shared" si="68"/>
        <v>1</v>
      </c>
      <c r="U136" s="11">
        <f t="shared" si="69"/>
        <v>-4</v>
      </c>
      <c r="V136" s="11">
        <f>'N454 Kanaaldijk 50 km'!D135</f>
        <v>21</v>
      </c>
      <c r="W136" s="11">
        <f t="shared" si="70"/>
        <v>21</v>
      </c>
      <c r="X136" s="11">
        <f t="shared" si="71"/>
        <v>16</v>
      </c>
      <c r="Y136" s="11">
        <f>'N454 Kanaaldijk 80 km'!D135</f>
        <v>17.399999999999999</v>
      </c>
      <c r="Z136" s="11">
        <f t="shared" si="72"/>
        <v>17</v>
      </c>
      <c r="AA136" s="11">
        <f t="shared" si="73"/>
        <v>0</v>
      </c>
      <c r="AB136" s="11">
        <f t="shared" si="74"/>
        <v>0</v>
      </c>
      <c r="AC136" s="11">
        <f t="shared" si="75"/>
        <v>15</v>
      </c>
      <c r="AD136" s="11">
        <f>'N451 80 km'!D135</f>
        <v>20.100000000000001</v>
      </c>
      <c r="AE136" s="11">
        <f t="shared" si="76"/>
        <v>20</v>
      </c>
      <c r="AF136" s="11">
        <f t="shared" si="77"/>
        <v>0</v>
      </c>
      <c r="AG136" s="11">
        <f t="shared" si="78"/>
        <v>0</v>
      </c>
      <c r="AH136" s="11">
        <f t="shared" si="79"/>
        <v>18</v>
      </c>
      <c r="AI136" s="11">
        <f>IF('A12'!D135="--",6,'A12'!D135)</f>
        <v>39</v>
      </c>
      <c r="AJ136" s="11">
        <f t="shared" si="80"/>
        <v>39</v>
      </c>
      <c r="AK136" s="11">
        <f t="shared" si="81"/>
        <v>0</v>
      </c>
      <c r="AL136" s="11">
        <f t="shared" si="82"/>
        <v>0</v>
      </c>
      <c r="AM136" s="11">
        <f t="shared" si="83"/>
        <v>37</v>
      </c>
      <c r="AN136" s="11">
        <f>'A20'!D135</f>
        <v>34.9</v>
      </c>
      <c r="AO136" s="11">
        <f t="shared" si="84"/>
        <v>35</v>
      </c>
      <c r="AP136" s="11">
        <f t="shared" si="85"/>
        <v>0</v>
      </c>
      <c r="AQ136" s="11">
        <f t="shared" si="86"/>
        <v>0</v>
      </c>
      <c r="AR136" s="11">
        <f t="shared" si="87"/>
        <v>33</v>
      </c>
      <c r="AS136" s="12"/>
      <c r="AT136" s="11"/>
    </row>
    <row r="137" spans="1:48" x14ac:dyDescent="0.2">
      <c r="A137" s="12" t="str">
        <f>'N207 50km'!A136</f>
        <v>Z30_B</v>
      </c>
      <c r="B137" s="12" t="str">
        <f>'N207 50km'!B136</f>
        <v>Zuidkade 30</v>
      </c>
      <c r="C137" s="11">
        <f>'N207 50km'!C136</f>
        <v>4.5</v>
      </c>
      <c r="D137" s="11">
        <f>'N207'!D136</f>
        <v>57.9</v>
      </c>
      <c r="E137" s="31">
        <f>IF('N207 50km'!D136="--",6,'N207 50km'!D136)</f>
        <v>57.9</v>
      </c>
      <c r="F137" s="31">
        <f t="shared" si="60"/>
        <v>58</v>
      </c>
      <c r="G137" s="33">
        <f t="shared" si="61"/>
        <v>53</v>
      </c>
      <c r="H137" s="31">
        <f>IF('N207 80km'!D136="--",6,'N207 80km'!D136)</f>
        <v>37.200000000000003</v>
      </c>
      <c r="I137" s="31">
        <f t="shared" si="62"/>
        <v>37</v>
      </c>
      <c r="J137" s="33" cm="1">
        <f t="array" ref="J137">_xlfn.IFS(I137=56,53,I137=57,53,OR(I137&gt;57,I137&lt;56),I137-2)</f>
        <v>35</v>
      </c>
      <c r="K137" s="33">
        <f t="shared" si="59"/>
        <v>53.068291283124537</v>
      </c>
      <c r="L137" s="11">
        <f t="shared" si="63"/>
        <v>53</v>
      </c>
      <c r="M137" s="11">
        <f>IF('Brugweg 30km'!D136="--",6,'Brugweg 30km'!D136)</f>
        <v>27.8</v>
      </c>
      <c r="N137" s="11">
        <f t="shared" si="64"/>
        <v>28</v>
      </c>
      <c r="O137" s="11">
        <f t="shared" si="65"/>
        <v>23</v>
      </c>
      <c r="P137" s="11">
        <f>IF('Hefbrug (50 km uur)'!D136="--",6,'Hefbrug (50 km uur)'!D136)</f>
        <v>33.1</v>
      </c>
      <c r="Q137" s="11">
        <f t="shared" si="66"/>
        <v>33</v>
      </c>
      <c r="R137" s="11">
        <f t="shared" si="67"/>
        <v>28</v>
      </c>
      <c r="S137" s="11">
        <f>'Kerkweg oost 50 km'!D136</f>
        <v>2.2999999999999998</v>
      </c>
      <c r="T137" s="11">
        <f t="shared" si="68"/>
        <v>2</v>
      </c>
      <c r="U137" s="11">
        <f t="shared" si="69"/>
        <v>-3</v>
      </c>
      <c r="V137" s="11">
        <f>'N454 Kanaaldijk 50 km'!D136</f>
        <v>21.3</v>
      </c>
      <c r="W137" s="11">
        <f t="shared" si="70"/>
        <v>21</v>
      </c>
      <c r="X137" s="11">
        <f t="shared" si="71"/>
        <v>16</v>
      </c>
      <c r="Y137" s="11">
        <f>'N454 Kanaaldijk 80 km'!D136</f>
        <v>17.2</v>
      </c>
      <c r="Z137" s="11">
        <f t="shared" si="72"/>
        <v>17</v>
      </c>
      <c r="AA137" s="11">
        <f t="shared" si="73"/>
        <v>0</v>
      </c>
      <c r="AB137" s="11">
        <f t="shared" si="74"/>
        <v>0</v>
      </c>
      <c r="AC137" s="11">
        <f t="shared" si="75"/>
        <v>15</v>
      </c>
      <c r="AD137" s="11">
        <f>'N451 80 km'!D136</f>
        <v>18.8</v>
      </c>
      <c r="AE137" s="11">
        <f t="shared" si="76"/>
        <v>19</v>
      </c>
      <c r="AF137" s="11">
        <f t="shared" si="77"/>
        <v>0</v>
      </c>
      <c r="AG137" s="11">
        <f t="shared" si="78"/>
        <v>0</v>
      </c>
      <c r="AH137" s="11">
        <f t="shared" si="79"/>
        <v>17</v>
      </c>
      <c r="AI137" s="11">
        <f>IF('A12'!D136="--",6,'A12'!D136)</f>
        <v>38.1</v>
      </c>
      <c r="AJ137" s="11">
        <f t="shared" si="80"/>
        <v>38</v>
      </c>
      <c r="AK137" s="11">
        <f t="shared" si="81"/>
        <v>0</v>
      </c>
      <c r="AL137" s="11">
        <f t="shared" si="82"/>
        <v>0</v>
      </c>
      <c r="AM137" s="11">
        <f t="shared" si="83"/>
        <v>36</v>
      </c>
      <c r="AN137" s="11">
        <f>'A20'!D136</f>
        <v>34.1</v>
      </c>
      <c r="AO137" s="11">
        <f t="shared" si="84"/>
        <v>34</v>
      </c>
      <c r="AP137" s="11">
        <f t="shared" si="85"/>
        <v>0</v>
      </c>
      <c r="AQ137" s="11">
        <f t="shared" si="86"/>
        <v>0</v>
      </c>
      <c r="AR137" s="11">
        <f t="shared" si="87"/>
        <v>32</v>
      </c>
      <c r="AS137" s="12"/>
      <c r="AT137" s="11"/>
    </row>
    <row r="138" spans="1:48" x14ac:dyDescent="0.2">
      <c r="A138" s="12" t="str">
        <f>'N207 50km'!A137</f>
        <v>Z30_A</v>
      </c>
      <c r="B138" s="12" t="str">
        <f>'N207 50km'!B137</f>
        <v>Zuidkade 30</v>
      </c>
      <c r="C138" s="11">
        <f>'N207 50km'!C137</f>
        <v>1.5</v>
      </c>
      <c r="D138" s="11">
        <f>'N207'!D137</f>
        <v>56.9</v>
      </c>
      <c r="E138" s="31">
        <f>IF('N207 50km'!D137="--",6,'N207 50km'!D137)</f>
        <v>56.8</v>
      </c>
      <c r="F138" s="31">
        <f t="shared" si="60"/>
        <v>57</v>
      </c>
      <c r="G138" s="33">
        <f t="shared" si="61"/>
        <v>52</v>
      </c>
      <c r="H138" s="31">
        <f>IF('N207 80km'!D137="--",6,'N207 80km'!D137)</f>
        <v>36.200000000000003</v>
      </c>
      <c r="I138" s="31">
        <f t="shared" si="62"/>
        <v>36</v>
      </c>
      <c r="J138" s="33" cm="1">
        <f t="array" ref="J138">_xlfn.IFS(I138=56,53,I138=57,53,OR(I138&gt;57,I138&lt;56),I138-2)</f>
        <v>34</v>
      </c>
      <c r="K138" s="33">
        <f t="shared" si="59"/>
        <v>52.068291283124537</v>
      </c>
      <c r="L138" s="11">
        <f t="shared" si="63"/>
        <v>52</v>
      </c>
      <c r="M138" s="11">
        <f>IF('Brugweg 30km'!D137="--",6,'Brugweg 30km'!D137)</f>
        <v>27.8</v>
      </c>
      <c r="N138" s="11">
        <f t="shared" si="64"/>
        <v>28</v>
      </c>
      <c r="O138" s="11">
        <f t="shared" si="65"/>
        <v>23</v>
      </c>
      <c r="P138" s="11">
        <f>IF('Hefbrug (50 km uur)'!D137="--",6,'Hefbrug (50 km uur)'!D137)</f>
        <v>33.4</v>
      </c>
      <c r="Q138" s="11">
        <f t="shared" si="66"/>
        <v>33</v>
      </c>
      <c r="R138" s="11">
        <f t="shared" si="67"/>
        <v>28</v>
      </c>
      <c r="S138" s="11">
        <f>'Kerkweg oost 50 km'!D137</f>
        <v>1.2</v>
      </c>
      <c r="T138" s="11">
        <f t="shared" si="68"/>
        <v>1</v>
      </c>
      <c r="U138" s="11">
        <f t="shared" si="69"/>
        <v>-4</v>
      </c>
      <c r="V138" s="11">
        <f>'N454 Kanaaldijk 50 km'!D137</f>
        <v>20.100000000000001</v>
      </c>
      <c r="W138" s="11">
        <f t="shared" si="70"/>
        <v>20</v>
      </c>
      <c r="X138" s="11">
        <f t="shared" si="71"/>
        <v>15</v>
      </c>
      <c r="Y138" s="11">
        <f>'N454 Kanaaldijk 80 km'!D137</f>
        <v>16.399999999999999</v>
      </c>
      <c r="Z138" s="11">
        <f t="shared" si="72"/>
        <v>16</v>
      </c>
      <c r="AA138" s="11">
        <f t="shared" si="73"/>
        <v>0</v>
      </c>
      <c r="AB138" s="11">
        <f t="shared" si="74"/>
        <v>0</v>
      </c>
      <c r="AC138" s="11">
        <f t="shared" si="75"/>
        <v>14</v>
      </c>
      <c r="AD138" s="11">
        <f>'N451 80 km'!D137</f>
        <v>17.5</v>
      </c>
      <c r="AE138" s="11">
        <f t="shared" si="76"/>
        <v>18</v>
      </c>
      <c r="AF138" s="11">
        <f t="shared" si="77"/>
        <v>0</v>
      </c>
      <c r="AG138" s="11">
        <f t="shared" si="78"/>
        <v>0</v>
      </c>
      <c r="AH138" s="11">
        <f t="shared" si="79"/>
        <v>16</v>
      </c>
      <c r="AI138" s="11">
        <f>IF('A12'!D137="--",6,'A12'!D137)</f>
        <v>37</v>
      </c>
      <c r="AJ138" s="11">
        <f t="shared" si="80"/>
        <v>37</v>
      </c>
      <c r="AK138" s="11">
        <f t="shared" si="81"/>
        <v>0</v>
      </c>
      <c r="AL138" s="11">
        <f t="shared" si="82"/>
        <v>0</v>
      </c>
      <c r="AM138" s="11">
        <f t="shared" si="83"/>
        <v>35</v>
      </c>
      <c r="AN138" s="11">
        <f>'A20'!D137</f>
        <v>33</v>
      </c>
      <c r="AO138" s="11">
        <f t="shared" si="84"/>
        <v>33</v>
      </c>
      <c r="AP138" s="11">
        <f t="shared" si="85"/>
        <v>0</v>
      </c>
      <c r="AQ138" s="11">
        <f t="shared" si="86"/>
        <v>0</v>
      </c>
      <c r="AR138" s="11">
        <f t="shared" si="87"/>
        <v>31</v>
      </c>
      <c r="AS138" s="12"/>
      <c r="AT138" s="11"/>
    </row>
    <row r="139" spans="1:48" x14ac:dyDescent="0.2">
      <c r="A139" s="12" t="str">
        <f>'N207 50km'!A138</f>
        <v>Z2_C</v>
      </c>
      <c r="B139" s="12" t="str">
        <f>'N207 50km'!B138</f>
        <v>Zuidkade 2</v>
      </c>
      <c r="C139" s="11">
        <f>'N207 50km'!C138</f>
        <v>7.5</v>
      </c>
      <c r="D139" s="11">
        <f>'N207'!D138</f>
        <v>58.8</v>
      </c>
      <c r="E139" s="31">
        <f>IF('N207 50km'!D138="--",6,'N207 50km'!D138)</f>
        <v>58.7</v>
      </c>
      <c r="F139" s="31">
        <f t="shared" si="60"/>
        <v>59</v>
      </c>
      <c r="G139" s="33">
        <f t="shared" si="61"/>
        <v>54</v>
      </c>
      <c r="H139" s="31">
        <f>IF('N207 80km'!D138="--",6,'N207 80km'!D138)</f>
        <v>42.7</v>
      </c>
      <c r="I139" s="31">
        <f t="shared" si="62"/>
        <v>43</v>
      </c>
      <c r="J139" s="33" cm="1">
        <f t="array" ref="J139">_xlfn.IFS(I139=56,53,I139=57,53,OR(I139&gt;57,I139&lt;56),I139-2)</f>
        <v>41</v>
      </c>
      <c r="K139" s="33">
        <f t="shared" si="59"/>
        <v>54.212384019142561</v>
      </c>
      <c r="L139" s="11">
        <f t="shared" si="63"/>
        <v>54</v>
      </c>
      <c r="M139" s="11">
        <f>IF('Brugweg 30km'!D138="--",6,'Brugweg 30km'!D138)</f>
        <v>40.6</v>
      </c>
      <c r="N139" s="11">
        <f t="shared" si="64"/>
        <v>41</v>
      </c>
      <c r="O139" s="11">
        <f t="shared" si="65"/>
        <v>36</v>
      </c>
      <c r="P139" s="11">
        <f>IF('Hefbrug (50 km uur)'!D138="--",6,'Hefbrug (50 km uur)'!D138)</f>
        <v>57.8</v>
      </c>
      <c r="Q139" s="11">
        <f t="shared" si="66"/>
        <v>58</v>
      </c>
      <c r="R139" s="11">
        <f t="shared" si="67"/>
        <v>53</v>
      </c>
      <c r="S139" s="11">
        <f>'Kerkweg oost 50 km'!D138</f>
        <v>28.8</v>
      </c>
      <c r="T139" s="11">
        <f t="shared" si="68"/>
        <v>29</v>
      </c>
      <c r="U139" s="11">
        <f t="shared" si="69"/>
        <v>24</v>
      </c>
      <c r="V139" s="11">
        <f>'N454 Kanaaldijk 50 km'!D138</f>
        <v>9.9</v>
      </c>
      <c r="W139" s="11">
        <f t="shared" si="70"/>
        <v>10</v>
      </c>
      <c r="X139" s="11">
        <f t="shared" si="71"/>
        <v>5</v>
      </c>
      <c r="Y139" s="11">
        <f>'N454 Kanaaldijk 80 km'!D138</f>
        <v>17.100000000000001</v>
      </c>
      <c r="Z139" s="11">
        <f t="shared" si="72"/>
        <v>17</v>
      </c>
      <c r="AA139" s="11">
        <f t="shared" si="73"/>
        <v>0</v>
      </c>
      <c r="AB139" s="11">
        <f t="shared" si="74"/>
        <v>0</v>
      </c>
      <c r="AC139" s="11">
        <f t="shared" si="75"/>
        <v>15</v>
      </c>
      <c r="AD139" s="11">
        <f>'N451 80 km'!D138</f>
        <v>20.5</v>
      </c>
      <c r="AE139" s="11">
        <f t="shared" si="76"/>
        <v>20</v>
      </c>
      <c r="AF139" s="11">
        <f t="shared" si="77"/>
        <v>0</v>
      </c>
      <c r="AG139" s="11">
        <f t="shared" si="78"/>
        <v>0</v>
      </c>
      <c r="AH139" s="11">
        <f t="shared" si="79"/>
        <v>18</v>
      </c>
      <c r="AI139" s="11">
        <f>IF('A12'!D138="--",6,'A12'!D138)</f>
        <v>37.4</v>
      </c>
      <c r="AJ139" s="11">
        <f t="shared" si="80"/>
        <v>37</v>
      </c>
      <c r="AK139" s="11">
        <f t="shared" si="81"/>
        <v>0</v>
      </c>
      <c r="AL139" s="11">
        <f t="shared" si="82"/>
        <v>0</v>
      </c>
      <c r="AM139" s="11">
        <f t="shared" si="83"/>
        <v>35</v>
      </c>
      <c r="AN139" s="11">
        <f>'A20'!D138</f>
        <v>32.1</v>
      </c>
      <c r="AO139" s="11">
        <f t="shared" si="84"/>
        <v>32</v>
      </c>
      <c r="AP139" s="11">
        <f t="shared" si="85"/>
        <v>0</v>
      </c>
      <c r="AQ139" s="11">
        <f t="shared" si="86"/>
        <v>0</v>
      </c>
      <c r="AR139" s="11">
        <f t="shared" si="87"/>
        <v>30</v>
      </c>
      <c r="AS139" s="12">
        <f>10*LOG(10^(E139/10)+(10^(P139/10)))</f>
        <v>61.283572032486518</v>
      </c>
      <c r="AT139" s="97">
        <f t="shared" ref="AT139:AT182" si="88">IF(MOD(AS139,1)=0.5,INT(AS139)+MOD(INT(AS139),2),ROUND(AS139,0))</f>
        <v>61</v>
      </c>
      <c r="AU139">
        <v>1</v>
      </c>
      <c r="AV139">
        <f>AT139-L139</f>
        <v>7</v>
      </c>
    </row>
    <row r="140" spans="1:48" x14ac:dyDescent="0.2">
      <c r="A140" s="12" t="str">
        <f>'N207 50km'!A139</f>
        <v>Z2_B</v>
      </c>
      <c r="B140" s="12" t="str">
        <f>'N207 50km'!B139</f>
        <v>Zuidkade 2</v>
      </c>
      <c r="C140" s="11">
        <f>'N207 50km'!C139</f>
        <v>4.5</v>
      </c>
      <c r="D140" s="11">
        <f>'N207'!D139</f>
        <v>58</v>
      </c>
      <c r="E140" s="31">
        <f>IF('N207 50km'!D139="--",6,'N207 50km'!D139)</f>
        <v>57.9</v>
      </c>
      <c r="F140" s="31">
        <f t="shared" si="60"/>
        <v>58</v>
      </c>
      <c r="G140" s="33">
        <f t="shared" si="61"/>
        <v>53</v>
      </c>
      <c r="H140" s="31">
        <f>IF('N207 80km'!D139="--",6,'N207 80km'!D139)</f>
        <v>42.3</v>
      </c>
      <c r="I140" s="31">
        <f t="shared" si="62"/>
        <v>42</v>
      </c>
      <c r="J140" s="33" cm="1">
        <f t="array" ref="J140">_xlfn.IFS(I140=56,53,I140=57,53,OR(I140&gt;57,I140&lt;56),I140-2)</f>
        <v>40</v>
      </c>
      <c r="K140" s="33">
        <f t="shared" si="59"/>
        <v>53.212384019142561</v>
      </c>
      <c r="L140" s="11">
        <f t="shared" si="63"/>
        <v>53</v>
      </c>
      <c r="M140" s="11">
        <f>IF('Brugweg 30km'!D139="--",6,'Brugweg 30km'!D139)</f>
        <v>39.799999999999997</v>
      </c>
      <c r="N140" s="11">
        <f t="shared" si="64"/>
        <v>40</v>
      </c>
      <c r="O140" s="11">
        <f t="shared" si="65"/>
        <v>35</v>
      </c>
      <c r="P140" s="11">
        <f>IF('Hefbrug (50 km uur)'!D139="--",6,'Hefbrug (50 km uur)'!D139)</f>
        <v>57.7</v>
      </c>
      <c r="Q140" s="11">
        <f t="shared" si="66"/>
        <v>58</v>
      </c>
      <c r="R140" s="11">
        <f t="shared" si="67"/>
        <v>53</v>
      </c>
      <c r="S140" s="11">
        <f>'Kerkweg oost 50 km'!D139</f>
        <v>32.6</v>
      </c>
      <c r="T140" s="11">
        <f t="shared" si="68"/>
        <v>33</v>
      </c>
      <c r="U140" s="11">
        <f t="shared" si="69"/>
        <v>28</v>
      </c>
      <c r="V140" s="11">
        <f>'N454 Kanaaldijk 50 km'!D139</f>
        <v>12.1</v>
      </c>
      <c r="W140" s="11">
        <f t="shared" si="70"/>
        <v>12</v>
      </c>
      <c r="X140" s="11">
        <f t="shared" si="71"/>
        <v>7</v>
      </c>
      <c r="Y140" s="11">
        <f>'N454 Kanaaldijk 80 km'!D139</f>
        <v>16.5</v>
      </c>
      <c r="Z140" s="11">
        <f t="shared" si="72"/>
        <v>16</v>
      </c>
      <c r="AA140" s="11">
        <f t="shared" si="73"/>
        <v>0</v>
      </c>
      <c r="AB140" s="11">
        <f t="shared" si="74"/>
        <v>0</v>
      </c>
      <c r="AC140" s="11">
        <f t="shared" si="75"/>
        <v>14</v>
      </c>
      <c r="AD140" s="11">
        <f>'N451 80 km'!D139</f>
        <v>22.4</v>
      </c>
      <c r="AE140" s="11">
        <f t="shared" si="76"/>
        <v>22</v>
      </c>
      <c r="AF140" s="11">
        <f t="shared" si="77"/>
        <v>0</v>
      </c>
      <c r="AG140" s="11">
        <f t="shared" si="78"/>
        <v>0</v>
      </c>
      <c r="AH140" s="11">
        <f t="shared" si="79"/>
        <v>20</v>
      </c>
      <c r="AI140" s="11">
        <f>IF('A12'!D139="--",6,'A12'!D139)</f>
        <v>39.200000000000003</v>
      </c>
      <c r="AJ140" s="11">
        <f t="shared" si="80"/>
        <v>39</v>
      </c>
      <c r="AK140" s="11">
        <f t="shared" si="81"/>
        <v>0</v>
      </c>
      <c r="AL140" s="11">
        <f t="shared" si="82"/>
        <v>0</v>
      </c>
      <c r="AM140" s="11">
        <f t="shared" si="83"/>
        <v>37</v>
      </c>
      <c r="AN140" s="11">
        <f>'A20'!D139</f>
        <v>33.6</v>
      </c>
      <c r="AO140" s="11">
        <f t="shared" si="84"/>
        <v>34</v>
      </c>
      <c r="AP140" s="11">
        <f t="shared" si="85"/>
        <v>0</v>
      </c>
      <c r="AQ140" s="11">
        <f t="shared" si="86"/>
        <v>0</v>
      </c>
      <c r="AR140" s="11">
        <f t="shared" si="87"/>
        <v>32</v>
      </c>
      <c r="AS140" s="12">
        <f>10*LOG(10^(E140/10)+(10^(P140/10)))</f>
        <v>60.811451147466762</v>
      </c>
      <c r="AT140" s="11">
        <f t="shared" si="88"/>
        <v>61</v>
      </c>
    </row>
    <row r="141" spans="1:48" x14ac:dyDescent="0.2">
      <c r="A141" s="12" t="str">
        <f>'N207 50km'!A140</f>
        <v>Z2_A</v>
      </c>
      <c r="B141" s="12" t="str">
        <f>'N207 50km'!B140</f>
        <v>Zuidkade 2</v>
      </c>
      <c r="C141" s="11">
        <f>'N207 50km'!C140</f>
        <v>1.5</v>
      </c>
      <c r="D141" s="11">
        <f>'N207'!D140</f>
        <v>56.8</v>
      </c>
      <c r="E141" s="31">
        <f>IF('N207 50km'!D140="--",6,'N207 50km'!D140)</f>
        <v>56.7</v>
      </c>
      <c r="F141" s="31">
        <f t="shared" si="60"/>
        <v>57</v>
      </c>
      <c r="G141" s="33">
        <f t="shared" si="61"/>
        <v>52</v>
      </c>
      <c r="H141" s="31">
        <f>IF('N207 80km'!D140="--",6,'N207 80km'!D140)</f>
        <v>41.2</v>
      </c>
      <c r="I141" s="31">
        <f t="shared" si="62"/>
        <v>41</v>
      </c>
      <c r="J141" s="33" cm="1">
        <f t="array" ref="J141">_xlfn.IFS(I141=56,53,I141=57,53,OR(I141&gt;57,I141&lt;56),I141-2)</f>
        <v>39</v>
      </c>
      <c r="K141" s="33">
        <f t="shared" si="59"/>
        <v>52.212384019142561</v>
      </c>
      <c r="L141" s="11">
        <f t="shared" si="63"/>
        <v>52</v>
      </c>
      <c r="M141" s="11">
        <f>IF('Brugweg 30km'!D140="--",6,'Brugweg 30km'!D140)</f>
        <v>39.6</v>
      </c>
      <c r="N141" s="11">
        <f t="shared" si="64"/>
        <v>40</v>
      </c>
      <c r="O141" s="11">
        <f t="shared" si="65"/>
        <v>35</v>
      </c>
      <c r="P141" s="11">
        <f>IF('Hefbrug (50 km uur)'!D140="--",6,'Hefbrug (50 km uur)'!D140)</f>
        <v>56.4</v>
      </c>
      <c r="Q141" s="11">
        <f t="shared" si="66"/>
        <v>56</v>
      </c>
      <c r="R141" s="11">
        <f t="shared" si="67"/>
        <v>51</v>
      </c>
      <c r="S141" s="11">
        <f>'Kerkweg oost 50 km'!D140</f>
        <v>29.3</v>
      </c>
      <c r="T141" s="11">
        <f t="shared" si="68"/>
        <v>29</v>
      </c>
      <c r="U141" s="11">
        <f t="shared" si="69"/>
        <v>24</v>
      </c>
      <c r="V141" s="11">
        <f>'N454 Kanaaldijk 50 km'!D140</f>
        <v>9</v>
      </c>
      <c r="W141" s="11">
        <f t="shared" si="70"/>
        <v>9</v>
      </c>
      <c r="X141" s="11">
        <f t="shared" si="71"/>
        <v>4</v>
      </c>
      <c r="Y141" s="11">
        <f>'N454 Kanaaldijk 80 km'!D140</f>
        <v>15.3</v>
      </c>
      <c r="Z141" s="11">
        <f t="shared" si="72"/>
        <v>15</v>
      </c>
      <c r="AA141" s="11">
        <f t="shared" si="73"/>
        <v>0</v>
      </c>
      <c r="AB141" s="11">
        <f t="shared" si="74"/>
        <v>0</v>
      </c>
      <c r="AC141" s="11">
        <f t="shared" si="75"/>
        <v>13</v>
      </c>
      <c r="AD141" s="11">
        <f>'N451 80 km'!D140</f>
        <v>20.2</v>
      </c>
      <c r="AE141" s="11">
        <f t="shared" si="76"/>
        <v>20</v>
      </c>
      <c r="AF141" s="11">
        <f t="shared" si="77"/>
        <v>0</v>
      </c>
      <c r="AG141" s="11">
        <f t="shared" si="78"/>
        <v>0</v>
      </c>
      <c r="AH141" s="11">
        <f t="shared" si="79"/>
        <v>18</v>
      </c>
      <c r="AI141" s="11">
        <f>IF('A12'!D140="--",6,'A12'!D140)</f>
        <v>36.299999999999997</v>
      </c>
      <c r="AJ141" s="11">
        <f t="shared" si="80"/>
        <v>36</v>
      </c>
      <c r="AK141" s="11">
        <f t="shared" si="81"/>
        <v>0</v>
      </c>
      <c r="AL141" s="11">
        <f t="shared" si="82"/>
        <v>0</v>
      </c>
      <c r="AM141" s="11">
        <f t="shared" si="83"/>
        <v>34</v>
      </c>
      <c r="AN141" s="11">
        <f>'A20'!D140</f>
        <v>31.3</v>
      </c>
      <c r="AO141" s="11">
        <f t="shared" si="84"/>
        <v>31</v>
      </c>
      <c r="AP141" s="11">
        <f t="shared" si="85"/>
        <v>0</v>
      </c>
      <c r="AQ141" s="11">
        <f t="shared" si="86"/>
        <v>0</v>
      </c>
      <c r="AR141" s="11">
        <f t="shared" si="87"/>
        <v>29</v>
      </c>
      <c r="AS141" s="12">
        <f>10*LOG(10^(E141/10)+(10^(P141/10)))</f>
        <v>59.562889850005192</v>
      </c>
      <c r="AT141" s="11">
        <f t="shared" si="88"/>
        <v>60</v>
      </c>
    </row>
    <row r="142" spans="1:48" x14ac:dyDescent="0.2">
      <c r="A142" s="12" t="str">
        <f>'N207 50km'!A141</f>
        <v>Z29_C</v>
      </c>
      <c r="B142" s="12" t="str">
        <f>'N207 50km'!B141</f>
        <v>Zuidkade 29</v>
      </c>
      <c r="C142" s="11">
        <f>'N207 50km'!C141</f>
        <v>7.5</v>
      </c>
      <c r="D142" s="11">
        <f>'N207'!D141</f>
        <v>58.7</v>
      </c>
      <c r="E142" s="31">
        <f>IF('N207 50km'!D141="--",6,'N207 50km'!D141)</f>
        <v>58.6</v>
      </c>
      <c r="F142" s="31">
        <f t="shared" si="60"/>
        <v>59</v>
      </c>
      <c r="G142" s="33">
        <f t="shared" si="61"/>
        <v>54</v>
      </c>
      <c r="H142" s="31">
        <f>IF('N207 80km'!D141="--",6,'N207 80km'!D141)</f>
        <v>37.700000000000003</v>
      </c>
      <c r="I142" s="31">
        <f t="shared" si="62"/>
        <v>38</v>
      </c>
      <c r="J142" s="33" cm="1">
        <f t="array" ref="J142">_xlfn.IFS(I142=56,53,I142=57,53,OR(I142&gt;57,I142&lt;56),I142-2)</f>
        <v>36</v>
      </c>
      <c r="K142" s="33">
        <f t="shared" si="59"/>
        <v>54.068291283124537</v>
      </c>
      <c r="L142" s="11">
        <f t="shared" si="63"/>
        <v>54</v>
      </c>
      <c r="M142" s="11">
        <f>IF('Brugweg 30km'!D141="--",6,'Brugweg 30km'!D141)</f>
        <v>27.8</v>
      </c>
      <c r="N142" s="11">
        <f t="shared" si="64"/>
        <v>28</v>
      </c>
      <c r="O142" s="11">
        <f t="shared" si="65"/>
        <v>23</v>
      </c>
      <c r="P142" s="11">
        <f>IF('Hefbrug (50 km uur)'!D141="--",6,'Hefbrug (50 km uur)'!D141)</f>
        <v>33.1</v>
      </c>
      <c r="Q142" s="11">
        <f t="shared" si="66"/>
        <v>33</v>
      </c>
      <c r="R142" s="11">
        <f t="shared" si="67"/>
        <v>28</v>
      </c>
      <c r="S142" s="11">
        <f>'Kerkweg oost 50 km'!D141</f>
        <v>1</v>
      </c>
      <c r="T142" s="11">
        <f t="shared" si="68"/>
        <v>1</v>
      </c>
      <c r="U142" s="11">
        <f t="shared" si="69"/>
        <v>-4</v>
      </c>
      <c r="V142" s="11">
        <f>'N454 Kanaaldijk 50 km'!D141</f>
        <v>21.4</v>
      </c>
      <c r="W142" s="11">
        <f t="shared" si="70"/>
        <v>21</v>
      </c>
      <c r="X142" s="11">
        <f t="shared" si="71"/>
        <v>16</v>
      </c>
      <c r="Y142" s="11">
        <f>'N454 Kanaaldijk 80 km'!D141</f>
        <v>17.3</v>
      </c>
      <c r="Z142" s="11">
        <f t="shared" si="72"/>
        <v>17</v>
      </c>
      <c r="AA142" s="11">
        <f t="shared" si="73"/>
        <v>0</v>
      </c>
      <c r="AB142" s="11">
        <f t="shared" si="74"/>
        <v>0</v>
      </c>
      <c r="AC142" s="11">
        <f t="shared" si="75"/>
        <v>15</v>
      </c>
      <c r="AD142" s="11">
        <f>'N451 80 km'!D141</f>
        <v>21</v>
      </c>
      <c r="AE142" s="11">
        <f t="shared" si="76"/>
        <v>21</v>
      </c>
      <c r="AF142" s="11">
        <f t="shared" si="77"/>
        <v>0</v>
      </c>
      <c r="AG142" s="11">
        <f t="shared" si="78"/>
        <v>0</v>
      </c>
      <c r="AH142" s="11">
        <f t="shared" si="79"/>
        <v>19</v>
      </c>
      <c r="AI142" s="11">
        <f>IF('A12'!D141="--",6,'A12'!D141)</f>
        <v>39.4</v>
      </c>
      <c r="AJ142" s="11">
        <f t="shared" si="80"/>
        <v>39</v>
      </c>
      <c r="AK142" s="11">
        <f t="shared" si="81"/>
        <v>0</v>
      </c>
      <c r="AL142" s="11">
        <f t="shared" si="82"/>
        <v>0</v>
      </c>
      <c r="AM142" s="11">
        <f t="shared" si="83"/>
        <v>37</v>
      </c>
      <c r="AN142" s="11">
        <f>'A20'!D141</f>
        <v>35</v>
      </c>
      <c r="AO142" s="11">
        <f t="shared" si="84"/>
        <v>35</v>
      </c>
      <c r="AP142" s="11">
        <f t="shared" si="85"/>
        <v>0</v>
      </c>
      <c r="AQ142" s="11">
        <f t="shared" si="86"/>
        <v>0</v>
      </c>
      <c r="AR142" s="11">
        <f t="shared" si="87"/>
        <v>33</v>
      </c>
      <c r="AS142" s="12"/>
      <c r="AT142" s="11"/>
    </row>
    <row r="143" spans="1:48" x14ac:dyDescent="0.2">
      <c r="A143" s="12" t="str">
        <f>'N207 50km'!A142</f>
        <v>Z29_B</v>
      </c>
      <c r="B143" s="12" t="str">
        <f>'N207 50km'!B142</f>
        <v>Zuidkade 29</v>
      </c>
      <c r="C143" s="11">
        <f>'N207 50km'!C142</f>
        <v>4.5</v>
      </c>
      <c r="D143" s="11">
        <f>'N207'!D142</f>
        <v>57.9</v>
      </c>
      <c r="E143" s="31">
        <f>IF('N207 50km'!D142="--",6,'N207 50km'!D142)</f>
        <v>57.9</v>
      </c>
      <c r="F143" s="31">
        <f t="shared" si="60"/>
        <v>58</v>
      </c>
      <c r="G143" s="33">
        <f t="shared" si="61"/>
        <v>53</v>
      </c>
      <c r="H143" s="31">
        <f>IF('N207 80km'!D142="--",6,'N207 80km'!D142)</f>
        <v>36.6</v>
      </c>
      <c r="I143" s="31">
        <f t="shared" si="62"/>
        <v>37</v>
      </c>
      <c r="J143" s="33" cm="1">
        <f t="array" ref="J143">_xlfn.IFS(I143=56,53,I143=57,53,OR(I143&gt;57,I143&lt;56),I143-2)</f>
        <v>35</v>
      </c>
      <c r="K143" s="33">
        <f t="shared" si="59"/>
        <v>53.068291283124537</v>
      </c>
      <c r="L143" s="11">
        <f t="shared" si="63"/>
        <v>53</v>
      </c>
      <c r="M143" s="11">
        <f>IF('Brugweg 30km'!D142="--",6,'Brugweg 30km'!D142)</f>
        <v>27.9</v>
      </c>
      <c r="N143" s="11">
        <f t="shared" si="64"/>
        <v>28</v>
      </c>
      <c r="O143" s="11">
        <f t="shared" si="65"/>
        <v>23</v>
      </c>
      <c r="P143" s="11">
        <f>IF('Hefbrug (50 km uur)'!D142="--",6,'Hefbrug (50 km uur)'!D142)</f>
        <v>32.700000000000003</v>
      </c>
      <c r="Q143" s="11">
        <f t="shared" si="66"/>
        <v>33</v>
      </c>
      <c r="R143" s="11">
        <f t="shared" si="67"/>
        <v>28</v>
      </c>
      <c r="S143" s="11">
        <f>'Kerkweg oost 50 km'!D142</f>
        <v>2.2000000000000002</v>
      </c>
      <c r="T143" s="11">
        <f t="shared" si="68"/>
        <v>2</v>
      </c>
      <c r="U143" s="11">
        <f t="shared" si="69"/>
        <v>-3</v>
      </c>
      <c r="V143" s="11">
        <f>'N454 Kanaaldijk 50 km'!D142</f>
        <v>21.6</v>
      </c>
      <c r="W143" s="11">
        <f t="shared" si="70"/>
        <v>22</v>
      </c>
      <c r="X143" s="11">
        <f t="shared" si="71"/>
        <v>17</v>
      </c>
      <c r="Y143" s="11">
        <f>'N454 Kanaaldijk 80 km'!D142</f>
        <v>17.100000000000001</v>
      </c>
      <c r="Z143" s="11">
        <f t="shared" si="72"/>
        <v>17</v>
      </c>
      <c r="AA143" s="11">
        <f t="shared" si="73"/>
        <v>0</v>
      </c>
      <c r="AB143" s="11">
        <f t="shared" si="74"/>
        <v>0</v>
      </c>
      <c r="AC143" s="11">
        <f t="shared" si="75"/>
        <v>15</v>
      </c>
      <c r="AD143" s="11">
        <f>'N451 80 km'!D142</f>
        <v>19.600000000000001</v>
      </c>
      <c r="AE143" s="11">
        <f t="shared" si="76"/>
        <v>20</v>
      </c>
      <c r="AF143" s="11">
        <f t="shared" si="77"/>
        <v>0</v>
      </c>
      <c r="AG143" s="11">
        <f t="shared" si="78"/>
        <v>0</v>
      </c>
      <c r="AH143" s="11">
        <f t="shared" si="79"/>
        <v>18</v>
      </c>
      <c r="AI143" s="11">
        <f>IF('A12'!D142="--",6,'A12'!D142)</f>
        <v>38</v>
      </c>
      <c r="AJ143" s="11">
        <f t="shared" si="80"/>
        <v>38</v>
      </c>
      <c r="AK143" s="11">
        <f t="shared" si="81"/>
        <v>0</v>
      </c>
      <c r="AL143" s="11">
        <f t="shared" si="82"/>
        <v>0</v>
      </c>
      <c r="AM143" s="11">
        <f t="shared" si="83"/>
        <v>36</v>
      </c>
      <c r="AN143" s="11">
        <f>'A20'!D142</f>
        <v>33.9</v>
      </c>
      <c r="AO143" s="11">
        <f t="shared" si="84"/>
        <v>34</v>
      </c>
      <c r="AP143" s="11">
        <f t="shared" si="85"/>
        <v>0</v>
      </c>
      <c r="AQ143" s="11">
        <f t="shared" si="86"/>
        <v>0</v>
      </c>
      <c r="AR143" s="11">
        <f t="shared" si="87"/>
        <v>32</v>
      </c>
      <c r="AS143" s="12"/>
      <c r="AT143" s="11"/>
    </row>
    <row r="144" spans="1:48" x14ac:dyDescent="0.2">
      <c r="A144" s="12" t="str">
        <f>'N207 50km'!A143</f>
        <v>Z29_A</v>
      </c>
      <c r="B144" s="12" t="str">
        <f>'N207 50km'!B143</f>
        <v>Zuidkade 29</v>
      </c>
      <c r="C144" s="11">
        <f>'N207 50km'!C143</f>
        <v>1.5</v>
      </c>
      <c r="D144" s="11">
        <f>'N207'!D143</f>
        <v>56.8</v>
      </c>
      <c r="E144" s="31">
        <f>IF('N207 50km'!D143="--",6,'N207 50km'!D143)</f>
        <v>56.8</v>
      </c>
      <c r="F144" s="31">
        <f t="shared" si="60"/>
        <v>57</v>
      </c>
      <c r="G144" s="33">
        <f t="shared" si="61"/>
        <v>52</v>
      </c>
      <c r="H144" s="31">
        <f>IF('N207 80km'!D143="--",6,'N207 80km'!D143)</f>
        <v>35.799999999999997</v>
      </c>
      <c r="I144" s="31">
        <f t="shared" si="62"/>
        <v>36</v>
      </c>
      <c r="J144" s="33" cm="1">
        <f t="array" ref="J144">_xlfn.IFS(I144=56,53,I144=57,53,OR(I144&gt;57,I144&lt;56),I144-2)</f>
        <v>34</v>
      </c>
      <c r="K144" s="33">
        <f t="shared" si="59"/>
        <v>52.068291283124537</v>
      </c>
      <c r="L144" s="11">
        <f t="shared" si="63"/>
        <v>52</v>
      </c>
      <c r="M144" s="11">
        <f>IF('Brugweg 30km'!D143="--",6,'Brugweg 30km'!D143)</f>
        <v>27.9</v>
      </c>
      <c r="N144" s="11">
        <f t="shared" si="64"/>
        <v>28</v>
      </c>
      <c r="O144" s="11">
        <f t="shared" si="65"/>
        <v>23</v>
      </c>
      <c r="P144" s="11">
        <f>IF('Hefbrug (50 km uur)'!D143="--",6,'Hefbrug (50 km uur)'!D143)</f>
        <v>32.9</v>
      </c>
      <c r="Q144" s="11">
        <f t="shared" si="66"/>
        <v>33</v>
      </c>
      <c r="R144" s="11">
        <f t="shared" si="67"/>
        <v>28</v>
      </c>
      <c r="S144" s="11">
        <f>'Kerkweg oost 50 km'!D143</f>
        <v>1.1000000000000001</v>
      </c>
      <c r="T144" s="11">
        <f t="shared" si="68"/>
        <v>1</v>
      </c>
      <c r="U144" s="11">
        <f t="shared" si="69"/>
        <v>-4</v>
      </c>
      <c r="V144" s="11">
        <f>'N454 Kanaaldijk 50 km'!D143</f>
        <v>20.399999999999999</v>
      </c>
      <c r="W144" s="11">
        <f t="shared" si="70"/>
        <v>20</v>
      </c>
      <c r="X144" s="11">
        <f t="shared" si="71"/>
        <v>15</v>
      </c>
      <c r="Y144" s="11">
        <f>'N454 Kanaaldijk 80 km'!D143</f>
        <v>16.399999999999999</v>
      </c>
      <c r="Z144" s="11">
        <f t="shared" si="72"/>
        <v>16</v>
      </c>
      <c r="AA144" s="11">
        <f t="shared" si="73"/>
        <v>0</v>
      </c>
      <c r="AB144" s="11">
        <f t="shared" si="74"/>
        <v>0</v>
      </c>
      <c r="AC144" s="11">
        <f t="shared" si="75"/>
        <v>14</v>
      </c>
      <c r="AD144" s="11">
        <f>'N451 80 km'!D143</f>
        <v>18.5</v>
      </c>
      <c r="AE144" s="11">
        <f t="shared" si="76"/>
        <v>18</v>
      </c>
      <c r="AF144" s="11">
        <f t="shared" si="77"/>
        <v>0</v>
      </c>
      <c r="AG144" s="11">
        <f t="shared" si="78"/>
        <v>0</v>
      </c>
      <c r="AH144" s="11">
        <f t="shared" si="79"/>
        <v>16</v>
      </c>
      <c r="AI144" s="11">
        <f>IF('A12'!D143="--",6,'A12'!D143)</f>
        <v>37.1</v>
      </c>
      <c r="AJ144" s="11">
        <f t="shared" si="80"/>
        <v>37</v>
      </c>
      <c r="AK144" s="11">
        <f t="shared" si="81"/>
        <v>0</v>
      </c>
      <c r="AL144" s="11">
        <f t="shared" si="82"/>
        <v>0</v>
      </c>
      <c r="AM144" s="11">
        <f t="shared" si="83"/>
        <v>35</v>
      </c>
      <c r="AN144" s="11">
        <f>'A20'!D143</f>
        <v>33</v>
      </c>
      <c r="AO144" s="11">
        <f t="shared" si="84"/>
        <v>33</v>
      </c>
      <c r="AP144" s="11">
        <f t="shared" si="85"/>
        <v>0</v>
      </c>
      <c r="AQ144" s="11">
        <f t="shared" si="86"/>
        <v>0</v>
      </c>
      <c r="AR144" s="11">
        <f t="shared" si="87"/>
        <v>31</v>
      </c>
      <c r="AS144" s="12"/>
      <c r="AT144" s="11"/>
    </row>
    <row r="145" spans="1:48" x14ac:dyDescent="0.2">
      <c r="A145" s="12" t="str">
        <f>'N207 50km'!A144</f>
        <v>Z28_C</v>
      </c>
      <c r="B145" s="12" t="str">
        <f>'N207 50km'!B144</f>
        <v>Zuidkade 28</v>
      </c>
      <c r="C145" s="11">
        <f>'N207 50km'!C144</f>
        <v>7.5</v>
      </c>
      <c r="D145" s="11">
        <f>'N207'!D144</f>
        <v>58.6</v>
      </c>
      <c r="E145" s="31">
        <f>IF('N207 50km'!D144="--",6,'N207 50km'!D144)</f>
        <v>58.6</v>
      </c>
      <c r="F145" s="31">
        <f t="shared" si="60"/>
        <v>59</v>
      </c>
      <c r="G145" s="33">
        <f t="shared" si="61"/>
        <v>54</v>
      </c>
      <c r="H145" s="31">
        <f>IF('N207 80km'!D144="--",6,'N207 80km'!D144)</f>
        <v>37.299999999999997</v>
      </c>
      <c r="I145" s="31">
        <f t="shared" si="62"/>
        <v>37</v>
      </c>
      <c r="J145" s="33" cm="1">
        <f t="array" ref="J145">_xlfn.IFS(I145=56,53,I145=57,53,OR(I145&gt;57,I145&lt;56),I145-2)</f>
        <v>35</v>
      </c>
      <c r="K145" s="33">
        <f t="shared" si="59"/>
        <v>54.05433314220047</v>
      </c>
      <c r="L145" s="11">
        <f t="shared" si="63"/>
        <v>54</v>
      </c>
      <c r="M145" s="11">
        <f>IF('Brugweg 30km'!D144="--",6,'Brugweg 30km'!D144)</f>
        <v>27.7</v>
      </c>
      <c r="N145" s="11">
        <f t="shared" si="64"/>
        <v>28</v>
      </c>
      <c r="O145" s="11">
        <f t="shared" si="65"/>
        <v>23</v>
      </c>
      <c r="P145" s="11">
        <f>IF('Hefbrug (50 km uur)'!D144="--",6,'Hefbrug (50 km uur)'!D144)</f>
        <v>30.5</v>
      </c>
      <c r="Q145" s="11">
        <f t="shared" si="66"/>
        <v>30</v>
      </c>
      <c r="R145" s="11">
        <f t="shared" si="67"/>
        <v>25</v>
      </c>
      <c r="S145" s="11" t="str">
        <f>'Kerkweg oost 50 km'!D144</f>
        <v>--</v>
      </c>
      <c r="T145" s="11" t="s">
        <v>458</v>
      </c>
      <c r="U145" s="11" t="s">
        <v>458</v>
      </c>
      <c r="V145" s="11">
        <f>'N454 Kanaaldijk 50 km'!D144</f>
        <v>21.8</v>
      </c>
      <c r="W145" s="11">
        <f t="shared" si="70"/>
        <v>22</v>
      </c>
      <c r="X145" s="11">
        <f t="shared" si="71"/>
        <v>17</v>
      </c>
      <c r="Y145" s="11">
        <f>'N454 Kanaaldijk 80 km'!D144</f>
        <v>17.2</v>
      </c>
      <c r="Z145" s="11">
        <f t="shared" si="72"/>
        <v>17</v>
      </c>
      <c r="AA145" s="11">
        <f t="shared" si="73"/>
        <v>0</v>
      </c>
      <c r="AB145" s="11">
        <f t="shared" si="74"/>
        <v>0</v>
      </c>
      <c r="AC145" s="11">
        <f t="shared" si="75"/>
        <v>15</v>
      </c>
      <c r="AD145" s="11">
        <f>'N451 80 km'!D144</f>
        <v>20.8</v>
      </c>
      <c r="AE145" s="11">
        <f t="shared" si="76"/>
        <v>21</v>
      </c>
      <c r="AF145" s="11">
        <f t="shared" si="77"/>
        <v>0</v>
      </c>
      <c r="AG145" s="11">
        <f t="shared" si="78"/>
        <v>0</v>
      </c>
      <c r="AH145" s="11">
        <f t="shared" si="79"/>
        <v>19</v>
      </c>
      <c r="AI145" s="11">
        <f>IF('A12'!D144="--",6,'A12'!D144)</f>
        <v>39.4</v>
      </c>
      <c r="AJ145" s="11">
        <f t="shared" si="80"/>
        <v>39</v>
      </c>
      <c r="AK145" s="11">
        <f t="shared" si="81"/>
        <v>0</v>
      </c>
      <c r="AL145" s="11">
        <f t="shared" si="82"/>
        <v>0</v>
      </c>
      <c r="AM145" s="11">
        <f t="shared" si="83"/>
        <v>37</v>
      </c>
      <c r="AN145" s="11">
        <f>'A20'!D144</f>
        <v>35.1</v>
      </c>
      <c r="AO145" s="11">
        <f t="shared" si="84"/>
        <v>35</v>
      </c>
      <c r="AP145" s="11">
        <f t="shared" si="85"/>
        <v>0</v>
      </c>
      <c r="AQ145" s="11">
        <f t="shared" si="86"/>
        <v>0</v>
      </c>
      <c r="AR145" s="11">
        <f t="shared" si="87"/>
        <v>33</v>
      </c>
      <c r="AS145" s="12"/>
      <c r="AT145" s="11"/>
    </row>
    <row r="146" spans="1:48" x14ac:dyDescent="0.2">
      <c r="A146" s="12" t="str">
        <f>'N207 50km'!A145</f>
        <v>Z28_B</v>
      </c>
      <c r="B146" s="12" t="str">
        <f>'N207 50km'!B145</f>
        <v>Zuidkade 28</v>
      </c>
      <c r="C146" s="11">
        <f>'N207 50km'!C145</f>
        <v>4.5</v>
      </c>
      <c r="D146" s="11">
        <f>'N207'!D145</f>
        <v>57.8</v>
      </c>
      <c r="E146" s="31">
        <f>IF('N207 50km'!D145="--",6,'N207 50km'!D145)</f>
        <v>57.8</v>
      </c>
      <c r="F146" s="31">
        <f t="shared" si="60"/>
        <v>58</v>
      </c>
      <c r="G146" s="33">
        <f t="shared" si="61"/>
        <v>53</v>
      </c>
      <c r="H146" s="31">
        <f>IF('N207 80km'!D145="--",6,'N207 80km'!D145)</f>
        <v>36.799999999999997</v>
      </c>
      <c r="I146" s="31">
        <f t="shared" si="62"/>
        <v>37</v>
      </c>
      <c r="J146" s="33" cm="1">
        <f t="array" ref="J146">_xlfn.IFS(I146=56,53,I146=57,53,OR(I146&gt;57,I146&lt;56),I146-2)</f>
        <v>35</v>
      </c>
      <c r="K146" s="33">
        <f t="shared" si="59"/>
        <v>53.068291283124537</v>
      </c>
      <c r="L146" s="11">
        <f t="shared" si="63"/>
        <v>53</v>
      </c>
      <c r="M146" s="11">
        <f>IF('Brugweg 30km'!D145="--",6,'Brugweg 30km'!D145)</f>
        <v>27.8</v>
      </c>
      <c r="N146" s="11">
        <f t="shared" si="64"/>
        <v>28</v>
      </c>
      <c r="O146" s="11">
        <f t="shared" si="65"/>
        <v>23</v>
      </c>
      <c r="P146" s="11">
        <f>IF('Hefbrug (50 km uur)'!D145="--",6,'Hefbrug (50 km uur)'!D145)</f>
        <v>26.9</v>
      </c>
      <c r="Q146" s="11">
        <f t="shared" si="66"/>
        <v>27</v>
      </c>
      <c r="R146" s="11">
        <f t="shared" si="67"/>
        <v>22</v>
      </c>
      <c r="S146" s="11">
        <f>'Kerkweg oost 50 km'!D145</f>
        <v>-3.3</v>
      </c>
      <c r="T146" s="11">
        <f t="shared" si="68"/>
        <v>-3</v>
      </c>
      <c r="U146" s="11">
        <f t="shared" si="69"/>
        <v>-8</v>
      </c>
      <c r="V146" s="11">
        <f>'N454 Kanaaldijk 50 km'!D145</f>
        <v>22.1</v>
      </c>
      <c r="W146" s="11">
        <f t="shared" si="70"/>
        <v>22</v>
      </c>
      <c r="X146" s="11">
        <f t="shared" si="71"/>
        <v>17</v>
      </c>
      <c r="Y146" s="11">
        <f>'N454 Kanaaldijk 80 km'!D145</f>
        <v>17</v>
      </c>
      <c r="Z146" s="11">
        <f t="shared" si="72"/>
        <v>17</v>
      </c>
      <c r="AA146" s="11">
        <f t="shared" si="73"/>
        <v>0</v>
      </c>
      <c r="AB146" s="11">
        <f t="shared" si="74"/>
        <v>0</v>
      </c>
      <c r="AC146" s="11">
        <f t="shared" si="75"/>
        <v>15</v>
      </c>
      <c r="AD146" s="11">
        <f>'N451 80 km'!D145</f>
        <v>19.2</v>
      </c>
      <c r="AE146" s="11">
        <f t="shared" si="76"/>
        <v>19</v>
      </c>
      <c r="AF146" s="11">
        <f t="shared" si="77"/>
        <v>0</v>
      </c>
      <c r="AG146" s="11">
        <f t="shared" si="78"/>
        <v>0</v>
      </c>
      <c r="AH146" s="11">
        <f t="shared" si="79"/>
        <v>17</v>
      </c>
      <c r="AI146" s="11">
        <f>IF('A12'!D145="--",6,'A12'!D145)</f>
        <v>38.5</v>
      </c>
      <c r="AJ146" s="11">
        <f t="shared" si="80"/>
        <v>38</v>
      </c>
      <c r="AK146" s="11">
        <f t="shared" si="81"/>
        <v>0</v>
      </c>
      <c r="AL146" s="11">
        <f t="shared" si="82"/>
        <v>0</v>
      </c>
      <c r="AM146" s="11">
        <f t="shared" si="83"/>
        <v>36</v>
      </c>
      <c r="AN146" s="11">
        <f>'A20'!D145</f>
        <v>34.1</v>
      </c>
      <c r="AO146" s="11">
        <f t="shared" si="84"/>
        <v>34</v>
      </c>
      <c r="AP146" s="11">
        <f t="shared" si="85"/>
        <v>0</v>
      </c>
      <c r="AQ146" s="11">
        <f t="shared" si="86"/>
        <v>0</v>
      </c>
      <c r="AR146" s="11">
        <f t="shared" si="87"/>
        <v>32</v>
      </c>
      <c r="AS146" s="12"/>
      <c r="AT146" s="11"/>
    </row>
    <row r="147" spans="1:48" x14ac:dyDescent="0.2">
      <c r="A147" s="12" t="str">
        <f>'N207 50km'!A146</f>
        <v>Z28_A</v>
      </c>
      <c r="B147" s="12" t="str">
        <f>'N207 50km'!B146</f>
        <v>Zuidkade 28</v>
      </c>
      <c r="C147" s="11">
        <f>'N207 50km'!C146</f>
        <v>1.5</v>
      </c>
      <c r="D147" s="11">
        <f>'N207'!D146</f>
        <v>56.7</v>
      </c>
      <c r="E147" s="31">
        <f>IF('N207 50km'!D146="--",6,'N207 50km'!D146)</f>
        <v>56.7</v>
      </c>
      <c r="F147" s="31">
        <f t="shared" si="60"/>
        <v>57</v>
      </c>
      <c r="G147" s="33">
        <f t="shared" si="61"/>
        <v>52</v>
      </c>
      <c r="H147" s="31">
        <f>IF('N207 80km'!D146="--",6,'N207 80km'!D146)</f>
        <v>36</v>
      </c>
      <c r="I147" s="31">
        <f t="shared" si="62"/>
        <v>36</v>
      </c>
      <c r="J147" s="33" cm="1">
        <f t="array" ref="J147">_xlfn.IFS(I147=56,53,I147=57,53,OR(I147&gt;57,I147&lt;56),I147-2)</f>
        <v>34</v>
      </c>
      <c r="K147" s="33">
        <f t="shared" si="59"/>
        <v>52.068291283124537</v>
      </c>
      <c r="L147" s="11">
        <f t="shared" si="63"/>
        <v>52</v>
      </c>
      <c r="M147" s="11">
        <f>IF('Brugweg 30km'!D146="--",6,'Brugweg 30km'!D146)</f>
        <v>27.8</v>
      </c>
      <c r="N147" s="11">
        <f t="shared" si="64"/>
        <v>28</v>
      </c>
      <c r="O147" s="11">
        <f t="shared" si="65"/>
        <v>23</v>
      </c>
      <c r="P147" s="11">
        <f>IF('Hefbrug (50 km uur)'!D146="--",6,'Hefbrug (50 km uur)'!D146)</f>
        <v>22.5</v>
      </c>
      <c r="Q147" s="11">
        <f t="shared" si="66"/>
        <v>22</v>
      </c>
      <c r="R147" s="11">
        <f t="shared" si="67"/>
        <v>17</v>
      </c>
      <c r="S147" s="11">
        <f>'Kerkweg oost 50 km'!D146</f>
        <v>-3.9</v>
      </c>
      <c r="T147" s="11">
        <f t="shared" si="68"/>
        <v>-4</v>
      </c>
      <c r="U147" s="11">
        <f t="shared" si="69"/>
        <v>-9</v>
      </c>
      <c r="V147" s="11">
        <f>'N454 Kanaaldijk 50 km'!D146</f>
        <v>21</v>
      </c>
      <c r="W147" s="11">
        <f t="shared" si="70"/>
        <v>21</v>
      </c>
      <c r="X147" s="11">
        <f t="shared" si="71"/>
        <v>16</v>
      </c>
      <c r="Y147" s="11">
        <f>'N454 Kanaaldijk 80 km'!D146</f>
        <v>16.3</v>
      </c>
      <c r="Z147" s="11">
        <f t="shared" si="72"/>
        <v>16</v>
      </c>
      <c r="AA147" s="11">
        <f t="shared" si="73"/>
        <v>0</v>
      </c>
      <c r="AB147" s="11">
        <f t="shared" si="74"/>
        <v>0</v>
      </c>
      <c r="AC147" s="11">
        <f t="shared" si="75"/>
        <v>14</v>
      </c>
      <c r="AD147" s="11">
        <f>'N451 80 km'!D146</f>
        <v>17.8</v>
      </c>
      <c r="AE147" s="11">
        <f t="shared" si="76"/>
        <v>18</v>
      </c>
      <c r="AF147" s="11">
        <f t="shared" si="77"/>
        <v>0</v>
      </c>
      <c r="AG147" s="11">
        <f t="shared" si="78"/>
        <v>0</v>
      </c>
      <c r="AH147" s="11">
        <f t="shared" si="79"/>
        <v>16</v>
      </c>
      <c r="AI147" s="11">
        <f>IF('A12'!D146="--",6,'A12'!D146)</f>
        <v>37.5</v>
      </c>
      <c r="AJ147" s="11">
        <f t="shared" si="80"/>
        <v>38</v>
      </c>
      <c r="AK147" s="11">
        <f t="shared" si="81"/>
        <v>0</v>
      </c>
      <c r="AL147" s="11">
        <f t="shared" si="82"/>
        <v>0</v>
      </c>
      <c r="AM147" s="11">
        <f t="shared" si="83"/>
        <v>36</v>
      </c>
      <c r="AN147" s="11">
        <f>'A20'!D146</f>
        <v>33</v>
      </c>
      <c r="AO147" s="11">
        <f t="shared" si="84"/>
        <v>33</v>
      </c>
      <c r="AP147" s="11">
        <f t="shared" si="85"/>
        <v>0</v>
      </c>
      <c r="AQ147" s="11">
        <f t="shared" si="86"/>
        <v>0</v>
      </c>
      <c r="AR147" s="11">
        <f t="shared" si="87"/>
        <v>31</v>
      </c>
      <c r="AS147" s="12"/>
      <c r="AT147" s="11"/>
    </row>
    <row r="148" spans="1:48" x14ac:dyDescent="0.2">
      <c r="A148" s="12" t="str">
        <f>'N207 50km'!A147</f>
        <v>Z231_B</v>
      </c>
      <c r="B148" s="12" t="str">
        <f>'N207 50km'!B147</f>
        <v>Zuidkade 231</v>
      </c>
      <c r="C148" s="11">
        <f>'N207 50km'!C147</f>
        <v>4.5</v>
      </c>
      <c r="D148" s="11">
        <f>'N207'!D147</f>
        <v>57.3</v>
      </c>
      <c r="E148" s="31">
        <f>IF('N207 50km'!D147="--",6,'N207 50km'!D147)</f>
        <v>29.9</v>
      </c>
      <c r="F148" s="31">
        <f t="shared" si="60"/>
        <v>30</v>
      </c>
      <c r="G148" s="33">
        <f t="shared" si="61"/>
        <v>25</v>
      </c>
      <c r="H148" s="31">
        <f>IF('N207 80km'!D147="--",6,'N207 80km'!D147)</f>
        <v>57.3</v>
      </c>
      <c r="I148" s="31">
        <f t="shared" si="62"/>
        <v>57</v>
      </c>
      <c r="J148" s="33" cm="1">
        <f t="array" ref="J148">_xlfn.IFS(I148=56,53,I148=57,53,OR(I148&gt;57,I148&lt;56),I148-2)</f>
        <v>53</v>
      </c>
      <c r="K148" s="33">
        <f t="shared" si="59"/>
        <v>53.006877654943196</v>
      </c>
      <c r="L148" s="11">
        <f t="shared" si="63"/>
        <v>53</v>
      </c>
      <c r="M148" s="11">
        <f>IF('Brugweg 30km'!D147="--",6,'Brugweg 30km'!D147)</f>
        <v>12.3</v>
      </c>
      <c r="N148" s="11">
        <f t="shared" si="64"/>
        <v>12</v>
      </c>
      <c r="O148" s="11">
        <f t="shared" si="65"/>
        <v>7</v>
      </c>
      <c r="P148" s="11">
        <f>IF('Hefbrug (50 km uur)'!D147="--",6,'Hefbrug (50 km uur)'!D147)</f>
        <v>5.8</v>
      </c>
      <c r="Q148" s="11">
        <f t="shared" si="66"/>
        <v>6</v>
      </c>
      <c r="R148" s="11">
        <f t="shared" si="67"/>
        <v>1</v>
      </c>
      <c r="S148" s="11">
        <f>'Kerkweg oost 50 km'!D147</f>
        <v>11.3</v>
      </c>
      <c r="T148" s="11">
        <f t="shared" si="68"/>
        <v>11</v>
      </c>
      <c r="U148" s="11">
        <f t="shared" si="69"/>
        <v>6</v>
      </c>
      <c r="V148" s="11">
        <f>'N454 Kanaaldijk 50 km'!D147</f>
        <v>32.700000000000003</v>
      </c>
      <c r="W148" s="11">
        <f t="shared" si="70"/>
        <v>33</v>
      </c>
      <c r="X148" s="11">
        <f t="shared" si="71"/>
        <v>28</v>
      </c>
      <c r="Y148" s="11">
        <f>'N454 Kanaaldijk 80 km'!D147</f>
        <v>32.9</v>
      </c>
      <c r="Z148" s="11">
        <f t="shared" si="72"/>
        <v>33</v>
      </c>
      <c r="AA148" s="11">
        <f t="shared" si="73"/>
        <v>0</v>
      </c>
      <c r="AB148" s="11">
        <f t="shared" si="74"/>
        <v>0</v>
      </c>
      <c r="AC148" s="11">
        <f t="shared" si="75"/>
        <v>31</v>
      </c>
      <c r="AD148" s="11">
        <f>'N451 80 km'!D147</f>
        <v>36.1</v>
      </c>
      <c r="AE148" s="11">
        <f t="shared" si="76"/>
        <v>36</v>
      </c>
      <c r="AF148" s="11">
        <f t="shared" si="77"/>
        <v>0</v>
      </c>
      <c r="AG148" s="11">
        <f t="shared" si="78"/>
        <v>0</v>
      </c>
      <c r="AH148" s="11">
        <f t="shared" si="79"/>
        <v>34</v>
      </c>
      <c r="AI148" s="11">
        <f>IF('A12'!D147="--",6,'A12'!D147)</f>
        <v>50.9</v>
      </c>
      <c r="AJ148" s="11">
        <f t="shared" si="80"/>
        <v>51</v>
      </c>
      <c r="AK148" s="11">
        <f t="shared" si="81"/>
        <v>0</v>
      </c>
      <c r="AL148" s="11">
        <f t="shared" si="82"/>
        <v>0</v>
      </c>
      <c r="AM148" s="11">
        <f t="shared" si="83"/>
        <v>49</v>
      </c>
      <c r="AN148" s="11">
        <f>'A20'!D147</f>
        <v>45</v>
      </c>
      <c r="AO148" s="11">
        <f t="shared" si="84"/>
        <v>45</v>
      </c>
      <c r="AP148" s="11">
        <f t="shared" si="85"/>
        <v>0</v>
      </c>
      <c r="AQ148" s="11">
        <f t="shared" si="86"/>
        <v>0</v>
      </c>
      <c r="AR148" s="11">
        <f t="shared" si="87"/>
        <v>43</v>
      </c>
      <c r="AS148" s="12">
        <f>10*LOG(10^(H148/10)+(10^(AI148/10)))</f>
        <v>58.195825422443534</v>
      </c>
      <c r="AT148" s="97">
        <f t="shared" si="88"/>
        <v>58</v>
      </c>
      <c r="AU148">
        <v>1</v>
      </c>
      <c r="AV148">
        <f>AT148-L148</f>
        <v>5</v>
      </c>
    </row>
    <row r="149" spans="1:48" x14ac:dyDescent="0.2">
      <c r="A149" s="12" t="str">
        <f>'N207 50km'!A148</f>
        <v>Z231_A</v>
      </c>
      <c r="B149" s="12" t="str">
        <f>'N207 50km'!B148</f>
        <v>Zuidkade 231</v>
      </c>
      <c r="C149" s="11">
        <f>'N207 50km'!C148</f>
        <v>1.5</v>
      </c>
      <c r="D149" s="11">
        <f>'N207'!D148</f>
        <v>56.2</v>
      </c>
      <c r="E149" s="31">
        <f>IF('N207 50km'!D148="--",6,'N207 50km'!D148)</f>
        <v>28</v>
      </c>
      <c r="F149" s="31">
        <f t="shared" si="60"/>
        <v>28</v>
      </c>
      <c r="G149" s="33">
        <f t="shared" si="61"/>
        <v>23</v>
      </c>
      <c r="H149" s="31">
        <f>IF('N207 80km'!D148="--",6,'N207 80km'!D148)</f>
        <v>56.2</v>
      </c>
      <c r="I149" s="31">
        <f t="shared" si="62"/>
        <v>56</v>
      </c>
      <c r="J149" s="33" cm="1">
        <f t="array" ref="J149">_xlfn.IFS(I149=56,53,I149=57,53,OR(I149&gt;57,I149&lt;56),I149-2)</f>
        <v>53</v>
      </c>
      <c r="K149" s="33">
        <f t="shared" si="59"/>
        <v>53.004340774793192</v>
      </c>
      <c r="L149" s="11">
        <f t="shared" si="63"/>
        <v>53</v>
      </c>
      <c r="M149" s="11">
        <f>IF('Brugweg 30km'!D148="--",6,'Brugweg 30km'!D148)</f>
        <v>11.7</v>
      </c>
      <c r="N149" s="11">
        <f t="shared" si="64"/>
        <v>12</v>
      </c>
      <c r="O149" s="11">
        <f t="shared" si="65"/>
        <v>7</v>
      </c>
      <c r="P149" s="11">
        <f>IF('Hefbrug (50 km uur)'!D148="--",6,'Hefbrug (50 km uur)'!D148)</f>
        <v>5.5</v>
      </c>
      <c r="Q149" s="11">
        <f t="shared" si="66"/>
        <v>6</v>
      </c>
      <c r="R149" s="11">
        <f t="shared" si="67"/>
        <v>1</v>
      </c>
      <c r="S149" s="11">
        <f>'Kerkweg oost 50 km'!D148</f>
        <v>10.6</v>
      </c>
      <c r="T149" s="11">
        <f t="shared" si="68"/>
        <v>11</v>
      </c>
      <c r="U149" s="11">
        <f t="shared" si="69"/>
        <v>6</v>
      </c>
      <c r="V149" s="11">
        <f>'N454 Kanaaldijk 50 km'!D148</f>
        <v>32.9</v>
      </c>
      <c r="W149" s="11">
        <f t="shared" si="70"/>
        <v>33</v>
      </c>
      <c r="X149" s="11">
        <f t="shared" si="71"/>
        <v>28</v>
      </c>
      <c r="Y149" s="11">
        <f>'N454 Kanaaldijk 80 km'!D148</f>
        <v>32.200000000000003</v>
      </c>
      <c r="Z149" s="11">
        <f t="shared" si="72"/>
        <v>32</v>
      </c>
      <c r="AA149" s="11">
        <f t="shared" si="73"/>
        <v>0</v>
      </c>
      <c r="AB149" s="11">
        <f t="shared" si="74"/>
        <v>0</v>
      </c>
      <c r="AC149" s="11">
        <f t="shared" si="75"/>
        <v>30</v>
      </c>
      <c r="AD149" s="11">
        <f>'N451 80 km'!D148</f>
        <v>35.5</v>
      </c>
      <c r="AE149" s="11">
        <f t="shared" si="76"/>
        <v>36</v>
      </c>
      <c r="AF149" s="11">
        <f t="shared" si="77"/>
        <v>0</v>
      </c>
      <c r="AG149" s="11">
        <f t="shared" si="78"/>
        <v>0</v>
      </c>
      <c r="AH149" s="11">
        <f t="shared" si="79"/>
        <v>34</v>
      </c>
      <c r="AI149" s="11">
        <f>IF('A12'!D148="--",6,'A12'!D148)</f>
        <v>49.3</v>
      </c>
      <c r="AJ149" s="11">
        <f t="shared" si="80"/>
        <v>49</v>
      </c>
      <c r="AK149" s="11">
        <f t="shared" si="81"/>
        <v>0</v>
      </c>
      <c r="AL149" s="11">
        <f t="shared" si="82"/>
        <v>0</v>
      </c>
      <c r="AM149" s="11">
        <f t="shared" si="83"/>
        <v>47</v>
      </c>
      <c r="AN149" s="11">
        <f>'A20'!D148</f>
        <v>43.4</v>
      </c>
      <c r="AO149" s="11">
        <f t="shared" si="84"/>
        <v>43</v>
      </c>
      <c r="AP149" s="11">
        <f t="shared" si="85"/>
        <v>0</v>
      </c>
      <c r="AQ149" s="11">
        <f t="shared" si="86"/>
        <v>0</v>
      </c>
      <c r="AR149" s="11">
        <f t="shared" si="87"/>
        <v>41</v>
      </c>
      <c r="AS149" s="12"/>
      <c r="AT149" s="11"/>
    </row>
    <row r="150" spans="1:48" x14ac:dyDescent="0.2">
      <c r="A150" s="12" t="str">
        <f>'N207 50km'!A149</f>
        <v>Z22_B</v>
      </c>
      <c r="B150" s="12" t="str">
        <f>'N207 50km'!B149</f>
        <v>Zuidkade 22</v>
      </c>
      <c r="C150" s="11">
        <f>'N207 50km'!C149</f>
        <v>4.5</v>
      </c>
      <c r="D150" s="11">
        <f>'N207'!D149</f>
        <v>58.7</v>
      </c>
      <c r="E150" s="31">
        <f>IF('N207 50km'!D149="--",6,'N207 50km'!D149)</f>
        <v>58.7</v>
      </c>
      <c r="F150" s="31">
        <f t="shared" si="60"/>
        <v>59</v>
      </c>
      <c r="G150" s="33">
        <f t="shared" si="61"/>
        <v>54</v>
      </c>
      <c r="H150" s="31">
        <f>IF('N207 80km'!D149="--",6,'N207 80km'!D149)</f>
        <v>38.5</v>
      </c>
      <c r="I150" s="31">
        <f t="shared" si="62"/>
        <v>38</v>
      </c>
      <c r="J150" s="33" cm="1">
        <f t="array" ref="J150">_xlfn.IFS(I150=56,53,I150=57,53,OR(I150&gt;57,I150&lt;56),I150-2)</f>
        <v>36</v>
      </c>
      <c r="K150" s="33">
        <f t="shared" si="59"/>
        <v>54.068291283124537</v>
      </c>
      <c r="L150" s="11">
        <f t="shared" si="63"/>
        <v>54</v>
      </c>
      <c r="M150" s="11">
        <f>IF('Brugweg 30km'!D149="--",6,'Brugweg 30km'!D149)</f>
        <v>26.7</v>
      </c>
      <c r="N150" s="11">
        <f t="shared" si="64"/>
        <v>27</v>
      </c>
      <c r="O150" s="11">
        <f t="shared" si="65"/>
        <v>22</v>
      </c>
      <c r="P150" s="11">
        <f>IF('Hefbrug (50 km uur)'!D149="--",6,'Hefbrug (50 km uur)'!D149)</f>
        <v>25.6</v>
      </c>
      <c r="Q150" s="11">
        <f t="shared" si="66"/>
        <v>26</v>
      </c>
      <c r="R150" s="11">
        <f t="shared" si="67"/>
        <v>21</v>
      </c>
      <c r="S150" s="11">
        <f>'Kerkweg oost 50 km'!D149</f>
        <v>6</v>
      </c>
      <c r="T150" s="11">
        <f t="shared" si="68"/>
        <v>6</v>
      </c>
      <c r="U150" s="11">
        <f t="shared" si="69"/>
        <v>1</v>
      </c>
      <c r="V150" s="11">
        <f>'N454 Kanaaldijk 50 km'!D149</f>
        <v>22.3</v>
      </c>
      <c r="W150" s="11">
        <f t="shared" si="70"/>
        <v>22</v>
      </c>
      <c r="X150" s="11">
        <f t="shared" si="71"/>
        <v>17</v>
      </c>
      <c r="Y150" s="11">
        <f>'N454 Kanaaldijk 80 km'!D149</f>
        <v>18.7</v>
      </c>
      <c r="Z150" s="11">
        <f t="shared" si="72"/>
        <v>19</v>
      </c>
      <c r="AA150" s="11">
        <f t="shared" si="73"/>
        <v>0</v>
      </c>
      <c r="AB150" s="11">
        <f t="shared" si="74"/>
        <v>0</v>
      </c>
      <c r="AC150" s="11">
        <f t="shared" si="75"/>
        <v>17</v>
      </c>
      <c r="AD150" s="11">
        <f>'N451 80 km'!D149</f>
        <v>19.100000000000001</v>
      </c>
      <c r="AE150" s="11">
        <f t="shared" si="76"/>
        <v>19</v>
      </c>
      <c r="AF150" s="11">
        <f t="shared" si="77"/>
        <v>0</v>
      </c>
      <c r="AG150" s="11">
        <f t="shared" si="78"/>
        <v>0</v>
      </c>
      <c r="AH150" s="11">
        <f t="shared" si="79"/>
        <v>17</v>
      </c>
      <c r="AI150" s="11">
        <f>IF('A12'!D149="--",6,'A12'!D149)</f>
        <v>39.9</v>
      </c>
      <c r="AJ150" s="11">
        <f t="shared" si="80"/>
        <v>40</v>
      </c>
      <c r="AK150" s="11">
        <f t="shared" si="81"/>
        <v>0</v>
      </c>
      <c r="AL150" s="11">
        <f t="shared" si="82"/>
        <v>0</v>
      </c>
      <c r="AM150" s="11">
        <f t="shared" si="83"/>
        <v>38</v>
      </c>
      <c r="AN150" s="11">
        <f>'A20'!D149</f>
        <v>35.799999999999997</v>
      </c>
      <c r="AO150" s="11">
        <f t="shared" si="84"/>
        <v>36</v>
      </c>
      <c r="AP150" s="11">
        <f t="shared" si="85"/>
        <v>0</v>
      </c>
      <c r="AQ150" s="11">
        <f t="shared" si="86"/>
        <v>0</v>
      </c>
      <c r="AR150" s="11">
        <f t="shared" si="87"/>
        <v>34</v>
      </c>
      <c r="AS150" s="12"/>
      <c r="AT150" s="11"/>
    </row>
    <row r="151" spans="1:48" x14ac:dyDescent="0.2">
      <c r="A151" s="12" t="str">
        <f>'N207 50km'!A150</f>
        <v>Z22_A</v>
      </c>
      <c r="B151" s="12" t="str">
        <f>'N207 50km'!B150</f>
        <v>Zuidkade 22</v>
      </c>
      <c r="C151" s="11">
        <f>'N207 50km'!C150</f>
        <v>1.5</v>
      </c>
      <c r="D151" s="11">
        <f>'N207'!D150</f>
        <v>57.4</v>
      </c>
      <c r="E151" s="31">
        <f>IF('N207 50km'!D150="--",6,'N207 50km'!D150)</f>
        <v>57.4</v>
      </c>
      <c r="F151" s="31">
        <f t="shared" si="60"/>
        <v>57</v>
      </c>
      <c r="G151" s="33">
        <f t="shared" si="61"/>
        <v>52</v>
      </c>
      <c r="H151" s="31">
        <f>IF('N207 80km'!D150="--",6,'N207 80km'!D150)</f>
        <v>38</v>
      </c>
      <c r="I151" s="31">
        <f t="shared" si="62"/>
        <v>38</v>
      </c>
      <c r="J151" s="33" cm="1">
        <f t="array" ref="J151">_xlfn.IFS(I151=56,53,I151=57,53,OR(I151&gt;57,I151&lt;56),I151-2)</f>
        <v>36</v>
      </c>
      <c r="K151" s="33">
        <f t="shared" si="59"/>
        <v>52.107742255119582</v>
      </c>
      <c r="L151" s="11">
        <f t="shared" si="63"/>
        <v>52</v>
      </c>
      <c r="M151" s="11">
        <f>IF('Brugweg 30km'!D150="--",6,'Brugweg 30km'!D150)</f>
        <v>24.9</v>
      </c>
      <c r="N151" s="11">
        <f t="shared" si="64"/>
        <v>25</v>
      </c>
      <c r="O151" s="11">
        <f t="shared" si="65"/>
        <v>20</v>
      </c>
      <c r="P151" s="11">
        <f>IF('Hefbrug (50 km uur)'!D150="--",6,'Hefbrug (50 km uur)'!D150)</f>
        <v>20.5</v>
      </c>
      <c r="Q151" s="11">
        <f t="shared" si="66"/>
        <v>20</v>
      </c>
      <c r="R151" s="11">
        <f t="shared" si="67"/>
        <v>15</v>
      </c>
      <c r="S151" s="11">
        <f>'Kerkweg oost 50 km'!D150</f>
        <v>5.8</v>
      </c>
      <c r="T151" s="11">
        <f t="shared" si="68"/>
        <v>6</v>
      </c>
      <c r="U151" s="11">
        <f t="shared" si="69"/>
        <v>1</v>
      </c>
      <c r="V151" s="11">
        <f>'N454 Kanaaldijk 50 km'!D150</f>
        <v>22.7</v>
      </c>
      <c r="W151" s="11">
        <f t="shared" si="70"/>
        <v>23</v>
      </c>
      <c r="X151" s="11">
        <f t="shared" si="71"/>
        <v>18</v>
      </c>
      <c r="Y151" s="11">
        <f>'N454 Kanaaldijk 80 km'!D150</f>
        <v>18.2</v>
      </c>
      <c r="Z151" s="11">
        <f t="shared" si="72"/>
        <v>18</v>
      </c>
      <c r="AA151" s="11">
        <f t="shared" si="73"/>
        <v>0</v>
      </c>
      <c r="AB151" s="11">
        <f t="shared" si="74"/>
        <v>0</v>
      </c>
      <c r="AC151" s="11">
        <f t="shared" si="75"/>
        <v>16</v>
      </c>
      <c r="AD151" s="11">
        <f>'N451 80 km'!D150</f>
        <v>18.100000000000001</v>
      </c>
      <c r="AE151" s="11">
        <f t="shared" si="76"/>
        <v>18</v>
      </c>
      <c r="AF151" s="11">
        <f t="shared" si="77"/>
        <v>0</v>
      </c>
      <c r="AG151" s="11">
        <f t="shared" si="78"/>
        <v>0</v>
      </c>
      <c r="AH151" s="11">
        <f t="shared" si="79"/>
        <v>16</v>
      </c>
      <c r="AI151" s="11">
        <f>IF('A12'!D150="--",6,'A12'!D150)</f>
        <v>39.1</v>
      </c>
      <c r="AJ151" s="11">
        <f t="shared" si="80"/>
        <v>39</v>
      </c>
      <c r="AK151" s="11">
        <f t="shared" si="81"/>
        <v>0</v>
      </c>
      <c r="AL151" s="11">
        <f t="shared" si="82"/>
        <v>0</v>
      </c>
      <c r="AM151" s="11">
        <f t="shared" si="83"/>
        <v>37</v>
      </c>
      <c r="AN151" s="11">
        <f>'A20'!D150</f>
        <v>35.1</v>
      </c>
      <c r="AO151" s="11">
        <f t="shared" si="84"/>
        <v>35</v>
      </c>
      <c r="AP151" s="11">
        <f t="shared" si="85"/>
        <v>0</v>
      </c>
      <c r="AQ151" s="11">
        <f t="shared" si="86"/>
        <v>0</v>
      </c>
      <c r="AR151" s="11">
        <f t="shared" si="87"/>
        <v>33</v>
      </c>
      <c r="AS151" s="12"/>
      <c r="AT151" s="11"/>
    </row>
    <row r="152" spans="1:48" x14ac:dyDescent="0.2">
      <c r="A152" s="12" t="str">
        <f>'N207 50km'!A151</f>
        <v>Z229_B</v>
      </c>
      <c r="B152" s="12" t="str">
        <f>'N207 50km'!B151</f>
        <v>Zuidkade 229</v>
      </c>
      <c r="C152" s="11">
        <f>'N207 50km'!C151</f>
        <v>4.5</v>
      </c>
      <c r="D152" s="11">
        <f>'N207'!D151</f>
        <v>58.3</v>
      </c>
      <c r="E152" s="31">
        <f>IF('N207 50km'!D151="--",6,'N207 50km'!D151)</f>
        <v>30.5</v>
      </c>
      <c r="F152" s="31">
        <f t="shared" si="60"/>
        <v>30</v>
      </c>
      <c r="G152" s="33">
        <f t="shared" si="61"/>
        <v>25</v>
      </c>
      <c r="H152" s="31">
        <f>IF('N207 80km'!D151="--",6,'N207 80km'!D151)</f>
        <v>58.3</v>
      </c>
      <c r="I152" s="31">
        <f t="shared" si="62"/>
        <v>58</v>
      </c>
      <c r="J152" s="33" cm="1">
        <f t="array" ref="J152">_xlfn.IFS(I152=56,53,I152=57,53,OR(I152&gt;57,I152&lt;56),I152-2)</f>
        <v>56</v>
      </c>
      <c r="K152" s="33">
        <f t="shared" si="59"/>
        <v>56.003448354310251</v>
      </c>
      <c r="L152" s="11">
        <f t="shared" si="63"/>
        <v>56</v>
      </c>
      <c r="M152" s="11">
        <f>IF('Brugweg 30km'!D151="--",6,'Brugweg 30km'!D151)</f>
        <v>12.1</v>
      </c>
      <c r="N152" s="11">
        <f t="shared" si="64"/>
        <v>12</v>
      </c>
      <c r="O152" s="11">
        <f t="shared" si="65"/>
        <v>7</v>
      </c>
      <c r="P152" s="11">
        <f>IF('Hefbrug (50 km uur)'!D151="--",6,'Hefbrug (50 km uur)'!D151)</f>
        <v>5.9</v>
      </c>
      <c r="Q152" s="11">
        <f t="shared" si="66"/>
        <v>6</v>
      </c>
      <c r="R152" s="11">
        <f t="shared" si="67"/>
        <v>1</v>
      </c>
      <c r="S152" s="11">
        <f>'Kerkweg oost 50 km'!D151</f>
        <v>11</v>
      </c>
      <c r="T152" s="11">
        <f t="shared" si="68"/>
        <v>11</v>
      </c>
      <c r="U152" s="11">
        <f t="shared" si="69"/>
        <v>6</v>
      </c>
      <c r="V152" s="11">
        <f>'N454 Kanaaldijk 50 km'!D151</f>
        <v>32.5</v>
      </c>
      <c r="W152" s="11">
        <f t="shared" si="70"/>
        <v>32</v>
      </c>
      <c r="X152" s="11">
        <f t="shared" si="71"/>
        <v>27</v>
      </c>
      <c r="Y152" s="11">
        <f>'N454 Kanaaldijk 80 km'!D151</f>
        <v>32</v>
      </c>
      <c r="Z152" s="11">
        <f t="shared" si="72"/>
        <v>32</v>
      </c>
      <c r="AA152" s="11">
        <f t="shared" si="73"/>
        <v>0</v>
      </c>
      <c r="AB152" s="11">
        <f t="shared" si="74"/>
        <v>0</v>
      </c>
      <c r="AC152" s="11">
        <f t="shared" si="75"/>
        <v>30</v>
      </c>
      <c r="AD152" s="11">
        <f>'N451 80 km'!D151</f>
        <v>36.4</v>
      </c>
      <c r="AE152" s="11">
        <f t="shared" si="76"/>
        <v>36</v>
      </c>
      <c r="AF152" s="11">
        <f t="shared" si="77"/>
        <v>0</v>
      </c>
      <c r="AG152" s="11">
        <f t="shared" si="78"/>
        <v>0</v>
      </c>
      <c r="AH152" s="11">
        <f t="shared" si="79"/>
        <v>34</v>
      </c>
      <c r="AI152" s="11">
        <f>IF('A12'!D151="--",6,'A12'!D151)</f>
        <v>50.8</v>
      </c>
      <c r="AJ152" s="11">
        <f t="shared" si="80"/>
        <v>51</v>
      </c>
      <c r="AK152" s="11">
        <f t="shared" si="81"/>
        <v>0</v>
      </c>
      <c r="AL152" s="11">
        <f t="shared" si="82"/>
        <v>0</v>
      </c>
      <c r="AM152" s="11">
        <f>IF(AK152&gt;0,AK152-3,IF(AL152&gt;0,AL152-4,AJ152-2))</f>
        <v>49</v>
      </c>
      <c r="AN152" s="11">
        <f>'A20'!D151</f>
        <v>45.6</v>
      </c>
      <c r="AO152" s="11">
        <f t="shared" si="84"/>
        <v>46</v>
      </c>
      <c r="AP152" s="11">
        <f t="shared" si="85"/>
        <v>0</v>
      </c>
      <c r="AQ152" s="11">
        <f t="shared" si="86"/>
        <v>0</v>
      </c>
      <c r="AR152" s="11">
        <f t="shared" si="87"/>
        <v>44</v>
      </c>
      <c r="AS152" s="12">
        <f>10*LOG(10^(H152/10)+(10^(AI152/10)))</f>
        <v>59.010818526495328</v>
      </c>
      <c r="AT152" s="97">
        <f t="shared" si="88"/>
        <v>59</v>
      </c>
      <c r="AU152">
        <v>1</v>
      </c>
      <c r="AV152">
        <f>AT152-L152</f>
        <v>3</v>
      </c>
    </row>
    <row r="153" spans="1:48" x14ac:dyDescent="0.2">
      <c r="A153" s="12" t="str">
        <f>'N207 50km'!A152</f>
        <v>Z229_A</v>
      </c>
      <c r="B153" s="12" t="str">
        <f>'N207 50km'!B152</f>
        <v>Zuidkade 229</v>
      </c>
      <c r="C153" s="11">
        <f>'N207 50km'!C152</f>
        <v>1.5</v>
      </c>
      <c r="D153" s="11">
        <f>'N207'!D152</f>
        <v>57.1</v>
      </c>
      <c r="E153" s="31">
        <f>IF('N207 50km'!D152="--",6,'N207 50km'!D152)</f>
        <v>27.8</v>
      </c>
      <c r="F153" s="31">
        <f t="shared" si="60"/>
        <v>28</v>
      </c>
      <c r="G153" s="33">
        <f t="shared" si="61"/>
        <v>23</v>
      </c>
      <c r="H153" s="31">
        <f>IF('N207 80km'!D152="--",6,'N207 80km'!D152)</f>
        <v>57.1</v>
      </c>
      <c r="I153" s="31">
        <f t="shared" si="62"/>
        <v>57</v>
      </c>
      <c r="J153" s="33" cm="1">
        <f t="array" ref="J153">_xlfn.IFS(I153=56,53,I153=57,53,OR(I153&gt;57,I153&lt;56),I153-2)</f>
        <v>53</v>
      </c>
      <c r="K153" s="33">
        <f t="shared" si="59"/>
        <v>53.004340774793192</v>
      </c>
      <c r="L153" s="11">
        <f t="shared" si="63"/>
        <v>53</v>
      </c>
      <c r="M153" s="11">
        <f>IF('Brugweg 30km'!D152="--",6,'Brugweg 30km'!D152)</f>
        <v>11.3</v>
      </c>
      <c r="N153" s="11">
        <f t="shared" si="64"/>
        <v>11</v>
      </c>
      <c r="O153" s="11">
        <f t="shared" si="65"/>
        <v>6</v>
      </c>
      <c r="P153" s="11">
        <f>IF('Hefbrug (50 km uur)'!D152="--",6,'Hefbrug (50 km uur)'!D152)</f>
        <v>5.7</v>
      </c>
      <c r="Q153" s="11">
        <f t="shared" si="66"/>
        <v>6</v>
      </c>
      <c r="R153" s="11">
        <f t="shared" si="67"/>
        <v>1</v>
      </c>
      <c r="S153" s="11">
        <f>'Kerkweg oost 50 km'!D152</f>
        <v>10.6</v>
      </c>
      <c r="T153" s="11">
        <f t="shared" si="68"/>
        <v>11</v>
      </c>
      <c r="U153" s="11">
        <f t="shared" si="69"/>
        <v>6</v>
      </c>
      <c r="V153" s="11">
        <f>'N454 Kanaaldijk 50 km'!D152</f>
        <v>32.9</v>
      </c>
      <c r="W153" s="11">
        <f t="shared" si="70"/>
        <v>33</v>
      </c>
      <c r="X153" s="11">
        <f t="shared" si="71"/>
        <v>28</v>
      </c>
      <c r="Y153" s="11">
        <f>'N454 Kanaaldijk 80 km'!D152</f>
        <v>31.7</v>
      </c>
      <c r="Z153" s="11">
        <f t="shared" si="72"/>
        <v>32</v>
      </c>
      <c r="AA153" s="11">
        <f t="shared" si="73"/>
        <v>0</v>
      </c>
      <c r="AB153" s="11">
        <f t="shared" si="74"/>
        <v>0</v>
      </c>
      <c r="AC153" s="11">
        <f t="shared" si="75"/>
        <v>30</v>
      </c>
      <c r="AD153" s="11">
        <f>'N451 80 km'!D152</f>
        <v>36</v>
      </c>
      <c r="AE153" s="11">
        <f t="shared" si="76"/>
        <v>36</v>
      </c>
      <c r="AF153" s="11">
        <f t="shared" si="77"/>
        <v>0</v>
      </c>
      <c r="AG153" s="11">
        <f t="shared" si="78"/>
        <v>0</v>
      </c>
      <c r="AH153" s="11">
        <f t="shared" si="79"/>
        <v>34</v>
      </c>
      <c r="AI153" s="11">
        <f>IF('A12'!D152="--",6,'A12'!D152)</f>
        <v>49.7</v>
      </c>
      <c r="AJ153" s="11">
        <f t="shared" si="80"/>
        <v>50</v>
      </c>
      <c r="AK153" s="11">
        <f t="shared" si="81"/>
        <v>0</v>
      </c>
      <c r="AL153" s="11">
        <f t="shared" si="82"/>
        <v>0</v>
      </c>
      <c r="AM153" s="11">
        <f t="shared" si="83"/>
        <v>48</v>
      </c>
      <c r="AN153" s="11">
        <f>'A20'!D152</f>
        <v>44.8</v>
      </c>
      <c r="AO153" s="11">
        <f t="shared" si="84"/>
        <v>45</v>
      </c>
      <c r="AP153" s="11">
        <f t="shared" si="85"/>
        <v>0</v>
      </c>
      <c r="AQ153" s="11">
        <f t="shared" si="86"/>
        <v>0</v>
      </c>
      <c r="AR153" s="11">
        <f t="shared" si="87"/>
        <v>43</v>
      </c>
      <c r="AS153" s="12"/>
      <c r="AT153" s="11"/>
    </row>
    <row r="154" spans="1:48" x14ac:dyDescent="0.2">
      <c r="A154" s="12" t="str">
        <f>'N207 50km'!A153</f>
        <v>Z227_B</v>
      </c>
      <c r="B154" s="12" t="str">
        <f>'N207 50km'!B153</f>
        <v>Zuidkade 227</v>
      </c>
      <c r="C154" s="11">
        <f>'N207 50km'!C153</f>
        <v>4.5</v>
      </c>
      <c r="D154" s="11">
        <f>'N207'!D153</f>
        <v>58.4</v>
      </c>
      <c r="E154" s="31">
        <f>IF('N207 50km'!D153="--",6,'N207 50km'!D153)</f>
        <v>32.799999999999997</v>
      </c>
      <c r="F154" s="31">
        <f t="shared" si="60"/>
        <v>33</v>
      </c>
      <c r="G154" s="33">
        <f t="shared" si="61"/>
        <v>28</v>
      </c>
      <c r="H154" s="31">
        <f>IF('N207 80km'!D153="--",6,'N207 80km'!D153)</f>
        <v>58.4</v>
      </c>
      <c r="I154" s="31">
        <f t="shared" si="62"/>
        <v>58</v>
      </c>
      <c r="J154" s="33" cm="1">
        <f t="array" ref="J154">_xlfn.IFS(I154=56,53,I154=57,53,OR(I154&gt;57,I154&lt;56),I154-2)</f>
        <v>56</v>
      </c>
      <c r="K154" s="33">
        <f t="shared" si="59"/>
        <v>56.006877654943182</v>
      </c>
      <c r="L154" s="11">
        <f t="shared" si="63"/>
        <v>56</v>
      </c>
      <c r="M154" s="11">
        <f>IF('Brugweg 30km'!D153="--",6,'Brugweg 30km'!D153)</f>
        <v>11.4</v>
      </c>
      <c r="N154" s="11">
        <f t="shared" si="64"/>
        <v>11</v>
      </c>
      <c r="O154" s="11">
        <f t="shared" si="65"/>
        <v>6</v>
      </c>
      <c r="P154" s="11">
        <f>IF('Hefbrug (50 km uur)'!D153="--",6,'Hefbrug (50 km uur)'!D153)</f>
        <v>7.3</v>
      </c>
      <c r="Q154" s="11">
        <f t="shared" si="66"/>
        <v>7</v>
      </c>
      <c r="R154" s="11">
        <f t="shared" si="67"/>
        <v>2</v>
      </c>
      <c r="S154" s="11">
        <f>'Kerkweg oost 50 km'!D153</f>
        <v>13.8</v>
      </c>
      <c r="T154" s="11">
        <f t="shared" si="68"/>
        <v>14</v>
      </c>
      <c r="U154" s="11">
        <f t="shared" si="69"/>
        <v>9</v>
      </c>
      <c r="V154" s="11">
        <f>'N454 Kanaaldijk 50 km'!D153</f>
        <v>27.4</v>
      </c>
      <c r="W154" s="11">
        <f t="shared" si="70"/>
        <v>27</v>
      </c>
      <c r="X154" s="11">
        <f t="shared" si="71"/>
        <v>22</v>
      </c>
      <c r="Y154" s="11">
        <f>'N454 Kanaaldijk 80 km'!D153</f>
        <v>31.1</v>
      </c>
      <c r="Z154" s="11">
        <f t="shared" si="72"/>
        <v>31</v>
      </c>
      <c r="AA154" s="11">
        <f t="shared" si="73"/>
        <v>0</v>
      </c>
      <c r="AB154" s="11">
        <f t="shared" si="74"/>
        <v>0</v>
      </c>
      <c r="AC154" s="11">
        <f t="shared" si="75"/>
        <v>29</v>
      </c>
      <c r="AD154" s="11">
        <f>'N451 80 km'!D153</f>
        <v>35.799999999999997</v>
      </c>
      <c r="AE154" s="11">
        <f t="shared" si="76"/>
        <v>36</v>
      </c>
      <c r="AF154" s="11">
        <f t="shared" si="77"/>
        <v>0</v>
      </c>
      <c r="AG154" s="11">
        <f t="shared" si="78"/>
        <v>0</v>
      </c>
      <c r="AH154" s="11">
        <f t="shared" si="79"/>
        <v>34</v>
      </c>
      <c r="AI154" s="11">
        <f>IF('A12'!D153="--",6,'A12'!D153)</f>
        <v>50.6</v>
      </c>
      <c r="AJ154" s="11">
        <f t="shared" si="80"/>
        <v>51</v>
      </c>
      <c r="AK154" s="11">
        <f t="shared" si="81"/>
        <v>0</v>
      </c>
      <c r="AL154" s="11">
        <f t="shared" si="82"/>
        <v>0</v>
      </c>
      <c r="AM154" s="11">
        <f t="shared" si="83"/>
        <v>49</v>
      </c>
      <c r="AN154" s="11">
        <f>'A20'!D153</f>
        <v>45.3</v>
      </c>
      <c r="AO154" s="11">
        <f t="shared" si="84"/>
        <v>45</v>
      </c>
      <c r="AP154" s="11">
        <f t="shared" si="85"/>
        <v>0</v>
      </c>
      <c r="AQ154" s="11">
        <f t="shared" si="86"/>
        <v>0</v>
      </c>
      <c r="AR154" s="11">
        <f t="shared" si="87"/>
        <v>43</v>
      </c>
      <c r="AS154" s="12">
        <f>10*LOG(10^(H154/10)+(10^(AI154/10)))</f>
        <v>59.066831638879677</v>
      </c>
      <c r="AT154" s="97">
        <f t="shared" si="88"/>
        <v>59</v>
      </c>
      <c r="AU154">
        <v>1</v>
      </c>
      <c r="AV154">
        <f>AT154-L154</f>
        <v>3</v>
      </c>
    </row>
    <row r="155" spans="1:48" x14ac:dyDescent="0.2">
      <c r="A155" s="12" t="str">
        <f>'N207 50km'!A154</f>
        <v>Z227_A</v>
      </c>
      <c r="B155" s="12" t="str">
        <f>'N207 50km'!B154</f>
        <v>Zuidkade 227</v>
      </c>
      <c r="C155" s="11">
        <f>'N207 50km'!C154</f>
        <v>1.5</v>
      </c>
      <c r="D155" s="11">
        <f>'N207'!D154</f>
        <v>57.3</v>
      </c>
      <c r="E155" s="31">
        <f>IF('N207 50km'!D154="--",6,'N207 50km'!D154)</f>
        <v>30.2</v>
      </c>
      <c r="F155" s="31">
        <f t="shared" si="60"/>
        <v>30</v>
      </c>
      <c r="G155" s="33">
        <f t="shared" si="61"/>
        <v>25</v>
      </c>
      <c r="H155" s="31">
        <f>IF('N207 80km'!D154="--",6,'N207 80km'!D154)</f>
        <v>57.3</v>
      </c>
      <c r="I155" s="31">
        <f t="shared" si="62"/>
        <v>57</v>
      </c>
      <c r="J155" s="33" cm="1">
        <f t="array" ref="J155">_xlfn.IFS(I155=56,53,I155=57,53,OR(I155&gt;57,I155&lt;56),I155-2)</f>
        <v>53</v>
      </c>
      <c r="K155" s="33">
        <f t="shared" si="59"/>
        <v>53.006877654943196</v>
      </c>
      <c r="L155" s="11">
        <f t="shared" si="63"/>
        <v>53</v>
      </c>
      <c r="M155" s="11">
        <f>IF('Brugweg 30km'!D154="--",6,'Brugweg 30km'!D154)</f>
        <v>7.7</v>
      </c>
      <c r="N155" s="11">
        <f t="shared" si="64"/>
        <v>8</v>
      </c>
      <c r="O155" s="11">
        <f t="shared" si="65"/>
        <v>3</v>
      </c>
      <c r="P155" s="11">
        <f>IF('Hefbrug (50 km uur)'!D154="--",6,'Hefbrug (50 km uur)'!D154)</f>
        <v>6.9</v>
      </c>
      <c r="Q155" s="11">
        <f t="shared" si="66"/>
        <v>7</v>
      </c>
      <c r="R155" s="11">
        <f t="shared" si="67"/>
        <v>2</v>
      </c>
      <c r="S155" s="11">
        <f>'Kerkweg oost 50 km'!D154</f>
        <v>13.1</v>
      </c>
      <c r="T155" s="11">
        <f t="shared" si="68"/>
        <v>13</v>
      </c>
      <c r="U155" s="11">
        <f t="shared" si="69"/>
        <v>8</v>
      </c>
      <c r="V155" s="11">
        <f>'N454 Kanaaldijk 50 km'!D154</f>
        <v>26.2</v>
      </c>
      <c r="W155" s="11">
        <f t="shared" si="70"/>
        <v>26</v>
      </c>
      <c r="X155" s="11">
        <f t="shared" si="71"/>
        <v>21</v>
      </c>
      <c r="Y155" s="11">
        <f>'N454 Kanaaldijk 80 km'!D154</f>
        <v>30.2</v>
      </c>
      <c r="Z155" s="11">
        <f t="shared" si="72"/>
        <v>30</v>
      </c>
      <c r="AA155" s="11">
        <f t="shared" si="73"/>
        <v>0</v>
      </c>
      <c r="AB155" s="11">
        <f t="shared" si="74"/>
        <v>0</v>
      </c>
      <c r="AC155" s="11">
        <f t="shared" si="75"/>
        <v>28</v>
      </c>
      <c r="AD155" s="11">
        <f>'N451 80 km'!D154</f>
        <v>35.200000000000003</v>
      </c>
      <c r="AE155" s="11">
        <f t="shared" si="76"/>
        <v>35</v>
      </c>
      <c r="AF155" s="11">
        <f t="shared" si="77"/>
        <v>0</v>
      </c>
      <c r="AG155" s="11">
        <f t="shared" si="78"/>
        <v>0</v>
      </c>
      <c r="AH155" s="11">
        <f t="shared" si="79"/>
        <v>33</v>
      </c>
      <c r="AI155" s="11">
        <f>IF('A12'!D154="--",6,'A12'!D154)</f>
        <v>49.4</v>
      </c>
      <c r="AJ155" s="11">
        <f t="shared" si="80"/>
        <v>49</v>
      </c>
      <c r="AK155" s="11">
        <f t="shared" si="81"/>
        <v>0</v>
      </c>
      <c r="AL155" s="11">
        <f t="shared" si="82"/>
        <v>0</v>
      </c>
      <c r="AM155" s="11">
        <f t="shared" si="83"/>
        <v>47</v>
      </c>
      <c r="AN155" s="11">
        <f>'A20'!D154</f>
        <v>44.4</v>
      </c>
      <c r="AO155" s="11">
        <f t="shared" si="84"/>
        <v>44</v>
      </c>
      <c r="AP155" s="11">
        <f t="shared" si="85"/>
        <v>0</v>
      </c>
      <c r="AQ155" s="11">
        <f t="shared" si="86"/>
        <v>0</v>
      </c>
      <c r="AR155" s="11">
        <f t="shared" si="87"/>
        <v>42</v>
      </c>
      <c r="AS155" s="11"/>
    </row>
    <row r="156" spans="1:48" x14ac:dyDescent="0.2">
      <c r="A156" s="12" t="str">
        <f>'N207 50km'!A155</f>
        <v>Z224_B</v>
      </c>
      <c r="B156" s="12" t="str">
        <f>'N207 50km'!B155</f>
        <v>Zuidkade 224 zijgevel</v>
      </c>
      <c r="C156" s="11">
        <f>'N207 50km'!C155</f>
        <v>4.5</v>
      </c>
      <c r="D156" s="11">
        <f>'N207'!D155</f>
        <v>55.1</v>
      </c>
      <c r="E156" s="31">
        <f>IF('N207 50km'!D155="--",6,'N207 50km'!D155)</f>
        <v>18.5</v>
      </c>
      <c r="F156" s="31">
        <f t="shared" si="60"/>
        <v>18</v>
      </c>
      <c r="G156" s="33">
        <f t="shared" si="61"/>
        <v>13</v>
      </c>
      <c r="H156" s="31">
        <f>IF('N207 80km'!D155="--",6,'N207 80km'!D155)</f>
        <v>55.1</v>
      </c>
      <c r="I156" s="31">
        <f t="shared" si="62"/>
        <v>55</v>
      </c>
      <c r="J156" s="33" cm="1">
        <f t="array" ref="J156">_xlfn.IFS(I156=56,53,I156=57,53,OR(I156&gt;57,I156&lt;56),I156-2)</f>
        <v>53</v>
      </c>
      <c r="K156" s="33">
        <f t="shared" si="59"/>
        <v>53.000434272768629</v>
      </c>
      <c r="L156" s="11">
        <f t="shared" si="63"/>
        <v>53</v>
      </c>
      <c r="M156" s="11">
        <f>IF('Brugweg 30km'!D155="--",6,'Brugweg 30km'!D155)</f>
        <v>2.7</v>
      </c>
      <c r="N156" s="11">
        <f t="shared" si="64"/>
        <v>3</v>
      </c>
      <c r="O156" s="11">
        <f t="shared" si="65"/>
        <v>-2</v>
      </c>
      <c r="P156" s="11">
        <f>IF('Hefbrug (50 km uur)'!D155="--",6,'Hefbrug (50 km uur)'!D155)</f>
        <v>1.2</v>
      </c>
      <c r="Q156" s="11">
        <f t="shared" si="66"/>
        <v>1</v>
      </c>
      <c r="R156" s="11">
        <f t="shared" si="67"/>
        <v>-4</v>
      </c>
      <c r="S156" s="11">
        <f>'Kerkweg oost 50 km'!D155</f>
        <v>7.7</v>
      </c>
      <c r="T156" s="11">
        <f t="shared" si="68"/>
        <v>8</v>
      </c>
      <c r="U156" s="11">
        <f t="shared" si="69"/>
        <v>3</v>
      </c>
      <c r="V156" s="11">
        <f>'N454 Kanaaldijk 50 km'!D155</f>
        <v>36.9</v>
      </c>
      <c r="W156" s="11">
        <f t="shared" si="70"/>
        <v>37</v>
      </c>
      <c r="X156" s="11">
        <f t="shared" si="71"/>
        <v>32</v>
      </c>
      <c r="Y156" s="11">
        <f>'N454 Kanaaldijk 80 km'!D155</f>
        <v>31.9</v>
      </c>
      <c r="Z156" s="11">
        <f t="shared" si="72"/>
        <v>32</v>
      </c>
      <c r="AA156" s="11">
        <f t="shared" si="73"/>
        <v>0</v>
      </c>
      <c r="AB156" s="11">
        <f t="shared" si="74"/>
        <v>0</v>
      </c>
      <c r="AC156" s="11">
        <f t="shared" si="75"/>
        <v>30</v>
      </c>
      <c r="AD156" s="11">
        <f>'N451 80 km'!D155</f>
        <v>35.299999999999997</v>
      </c>
      <c r="AE156" s="11">
        <f t="shared" si="76"/>
        <v>35</v>
      </c>
      <c r="AF156" s="11">
        <f t="shared" si="77"/>
        <v>0</v>
      </c>
      <c r="AG156" s="11">
        <f t="shared" si="78"/>
        <v>0</v>
      </c>
      <c r="AH156" s="11">
        <f t="shared" si="79"/>
        <v>33</v>
      </c>
      <c r="AI156" s="11">
        <f>IF('A12'!D155="--",6,'A12'!D155)</f>
        <v>50.6</v>
      </c>
      <c r="AJ156" s="11">
        <f t="shared" si="80"/>
        <v>51</v>
      </c>
      <c r="AK156" s="11">
        <f t="shared" si="81"/>
        <v>0</v>
      </c>
      <c r="AL156" s="11">
        <f t="shared" si="82"/>
        <v>0</v>
      </c>
      <c r="AM156" s="11">
        <f t="shared" si="83"/>
        <v>49</v>
      </c>
      <c r="AN156" s="11">
        <f>'A20'!D155</f>
        <v>45.2</v>
      </c>
      <c r="AO156" s="11">
        <f t="shared" si="84"/>
        <v>45</v>
      </c>
      <c r="AP156" s="11">
        <f t="shared" si="85"/>
        <v>0</v>
      </c>
      <c r="AQ156" s="11">
        <f t="shared" si="86"/>
        <v>0</v>
      </c>
      <c r="AR156" s="11">
        <f t="shared" si="87"/>
        <v>43</v>
      </c>
      <c r="AS156" s="12">
        <f>10*LOG(10^(H156/10)+(10^(AI156/10)))</f>
        <v>56.418794800020621</v>
      </c>
      <c r="AT156" s="11">
        <f t="shared" si="88"/>
        <v>56</v>
      </c>
      <c r="AU156">
        <v>1</v>
      </c>
    </row>
    <row r="157" spans="1:48" x14ac:dyDescent="0.2">
      <c r="A157" s="12" t="str">
        <f>'N207 50km'!A156</f>
        <v>Z224_B</v>
      </c>
      <c r="B157" s="12" t="str">
        <f>'N207 50km'!B156</f>
        <v>Zuidkade 224</v>
      </c>
      <c r="C157" s="11">
        <f>'N207 50km'!C156</f>
        <v>4.5</v>
      </c>
      <c r="D157" s="11">
        <f>'N207'!D156</f>
        <v>58.3</v>
      </c>
      <c r="E157" s="31">
        <f>IF('N207 50km'!D156="--",6,'N207 50km'!D156)</f>
        <v>32.1</v>
      </c>
      <c r="F157" s="31">
        <f t="shared" si="60"/>
        <v>32</v>
      </c>
      <c r="G157" s="33">
        <f t="shared" si="61"/>
        <v>27</v>
      </c>
      <c r="H157" s="31">
        <f>IF('N207 80km'!D156="--",6,'N207 80km'!D156)</f>
        <v>58.3</v>
      </c>
      <c r="I157" s="31">
        <f t="shared" si="62"/>
        <v>58</v>
      </c>
      <c r="J157" s="33" cm="1">
        <f t="array" ref="J157">_xlfn.IFS(I157=56,53,I157=57,53,OR(I157&gt;57,I157&lt;56),I157-2)</f>
        <v>56</v>
      </c>
      <c r="K157" s="33">
        <f t="shared" si="59"/>
        <v>56.005464004928569</v>
      </c>
      <c r="L157" s="11">
        <f t="shared" si="63"/>
        <v>56</v>
      </c>
      <c r="M157" s="11">
        <f>IF('Brugweg 30km'!D156="--",6,'Brugweg 30km'!D156)</f>
        <v>12.5</v>
      </c>
      <c r="N157" s="11">
        <f t="shared" si="64"/>
        <v>12</v>
      </c>
      <c r="O157" s="11">
        <f t="shared" si="65"/>
        <v>7</v>
      </c>
      <c r="P157" s="11">
        <f>IF('Hefbrug (50 km uur)'!D156="--",6,'Hefbrug (50 km uur)'!D156)</f>
        <v>5.5</v>
      </c>
      <c r="Q157" s="11">
        <f t="shared" si="66"/>
        <v>6</v>
      </c>
      <c r="R157" s="11">
        <f t="shared" si="67"/>
        <v>1</v>
      </c>
      <c r="S157" s="11">
        <f>'Kerkweg oost 50 km'!D156</f>
        <v>14.3</v>
      </c>
      <c r="T157" s="11">
        <f t="shared" si="68"/>
        <v>14</v>
      </c>
      <c r="U157" s="11">
        <f t="shared" si="69"/>
        <v>9</v>
      </c>
      <c r="V157" s="11">
        <f>'N454 Kanaaldijk 50 km'!D156</f>
        <v>28.2</v>
      </c>
      <c r="W157" s="11">
        <f t="shared" si="70"/>
        <v>28</v>
      </c>
      <c r="X157" s="11">
        <f t="shared" si="71"/>
        <v>23</v>
      </c>
      <c r="Y157" s="11">
        <f>'N454 Kanaaldijk 80 km'!D156</f>
        <v>30.8</v>
      </c>
      <c r="Z157" s="11">
        <f t="shared" si="72"/>
        <v>31</v>
      </c>
      <c r="AA157" s="11">
        <f t="shared" si="73"/>
        <v>0</v>
      </c>
      <c r="AB157" s="11">
        <f t="shared" si="74"/>
        <v>0</v>
      </c>
      <c r="AC157" s="11">
        <f t="shared" si="75"/>
        <v>29</v>
      </c>
      <c r="AD157" s="11">
        <f>'N451 80 km'!D156</f>
        <v>35.700000000000003</v>
      </c>
      <c r="AE157" s="11">
        <f t="shared" si="76"/>
        <v>36</v>
      </c>
      <c r="AF157" s="11">
        <f t="shared" si="77"/>
        <v>0</v>
      </c>
      <c r="AG157" s="11">
        <f t="shared" si="78"/>
        <v>0</v>
      </c>
      <c r="AH157" s="11">
        <f t="shared" si="79"/>
        <v>34</v>
      </c>
      <c r="AI157" s="11">
        <f>IF('A12'!D156="--",6,'A12'!D156)</f>
        <v>51</v>
      </c>
      <c r="AJ157" s="11">
        <f t="shared" si="80"/>
        <v>51</v>
      </c>
      <c r="AK157" s="11">
        <f t="shared" si="81"/>
        <v>0</v>
      </c>
      <c r="AL157" s="11">
        <f t="shared" si="82"/>
        <v>0</v>
      </c>
      <c r="AM157" s="11">
        <f t="shared" si="83"/>
        <v>49</v>
      </c>
      <c r="AN157" s="11">
        <f>'A20'!D156</f>
        <v>45.7</v>
      </c>
      <c r="AO157" s="11">
        <f t="shared" si="84"/>
        <v>46</v>
      </c>
      <c r="AP157" s="11">
        <f t="shared" si="85"/>
        <v>0</v>
      </c>
      <c r="AQ157" s="11">
        <f t="shared" si="86"/>
        <v>0</v>
      </c>
      <c r="AR157" s="11">
        <f t="shared" si="87"/>
        <v>44</v>
      </c>
      <c r="AS157" s="12">
        <f>10*LOG(10^(H157/10)+(10^(AI157/10)))</f>
        <v>59.041611099546813</v>
      </c>
      <c r="AT157" s="97">
        <f t="shared" si="88"/>
        <v>59</v>
      </c>
      <c r="AV157">
        <f>AT157-L157</f>
        <v>3</v>
      </c>
    </row>
    <row r="158" spans="1:48" x14ac:dyDescent="0.2">
      <c r="A158" s="12" t="str">
        <f>'N207 50km'!A157</f>
        <v>Z224_A</v>
      </c>
      <c r="B158" s="12" t="str">
        <f>'N207 50km'!B157</f>
        <v>Zuidkade 224 zijgevel</v>
      </c>
      <c r="C158" s="11">
        <f>'N207 50km'!C157</f>
        <v>1.5</v>
      </c>
      <c r="D158" s="11">
        <f>'N207'!D157</f>
        <v>53.9</v>
      </c>
      <c r="E158" s="31">
        <f>IF('N207 50km'!D157="--",6,'N207 50km'!D157)</f>
        <v>14.2</v>
      </c>
      <c r="F158" s="31">
        <f t="shared" si="60"/>
        <v>14</v>
      </c>
      <c r="G158" s="33">
        <f t="shared" si="61"/>
        <v>9</v>
      </c>
      <c r="H158" s="31">
        <f>IF('N207 80km'!D157="--",6,'N207 80km'!D157)</f>
        <v>53.9</v>
      </c>
      <c r="I158" s="31">
        <f t="shared" si="62"/>
        <v>54</v>
      </c>
      <c r="J158" s="33" cm="1">
        <f t="array" ref="J158">_xlfn.IFS(I158=56,53,I158=57,53,OR(I158&gt;57,I158&lt;56),I158-2)</f>
        <v>52</v>
      </c>
      <c r="K158" s="33">
        <f t="shared" si="59"/>
        <v>52.000217657395666</v>
      </c>
      <c r="L158" s="11">
        <f t="shared" si="63"/>
        <v>52</v>
      </c>
      <c r="M158" s="11">
        <f>IF('Brugweg 30km'!D157="--",6,'Brugweg 30km'!D157)</f>
        <v>-0.2</v>
      </c>
      <c r="N158" s="11">
        <f t="shared" si="64"/>
        <v>0</v>
      </c>
      <c r="O158" s="11">
        <f t="shared" si="65"/>
        <v>-5</v>
      </c>
      <c r="P158" s="11">
        <f>IF('Hefbrug (50 km uur)'!D157="--",6,'Hefbrug (50 km uur)'!D157)</f>
        <v>-0.1</v>
      </c>
      <c r="Q158" s="11">
        <f t="shared" si="66"/>
        <v>0</v>
      </c>
      <c r="R158" s="11">
        <f t="shared" si="67"/>
        <v>-5</v>
      </c>
      <c r="S158" s="11">
        <f>'Kerkweg oost 50 km'!D157</f>
        <v>3.3</v>
      </c>
      <c r="T158" s="11">
        <f t="shared" si="68"/>
        <v>3</v>
      </c>
      <c r="U158" s="11">
        <f t="shared" si="69"/>
        <v>-2</v>
      </c>
      <c r="V158" s="11">
        <f>'N454 Kanaaldijk 50 km'!D157</f>
        <v>32.1</v>
      </c>
      <c r="W158" s="11">
        <f t="shared" si="70"/>
        <v>32</v>
      </c>
      <c r="X158" s="11">
        <f t="shared" si="71"/>
        <v>27</v>
      </c>
      <c r="Y158" s="11">
        <f>'N454 Kanaaldijk 80 km'!D157</f>
        <v>26.3</v>
      </c>
      <c r="Z158" s="11">
        <f t="shared" si="72"/>
        <v>26</v>
      </c>
      <c r="AA158" s="11">
        <f t="shared" si="73"/>
        <v>0</v>
      </c>
      <c r="AB158" s="11">
        <f t="shared" si="74"/>
        <v>0</v>
      </c>
      <c r="AC158" s="11">
        <f t="shared" si="75"/>
        <v>24</v>
      </c>
      <c r="AD158" s="11">
        <f>'N451 80 km'!D157</f>
        <v>33.9</v>
      </c>
      <c r="AE158" s="11">
        <f t="shared" si="76"/>
        <v>34</v>
      </c>
      <c r="AF158" s="11">
        <f t="shared" si="77"/>
        <v>0</v>
      </c>
      <c r="AG158" s="11">
        <f t="shared" si="78"/>
        <v>0</v>
      </c>
      <c r="AH158" s="11">
        <f t="shared" si="79"/>
        <v>32</v>
      </c>
      <c r="AI158" s="11">
        <f>IF('A12'!D157="--",6,'A12'!D157)</f>
        <v>48.7</v>
      </c>
      <c r="AJ158" s="11">
        <f t="shared" si="80"/>
        <v>49</v>
      </c>
      <c r="AK158" s="11">
        <f t="shared" si="81"/>
        <v>0</v>
      </c>
      <c r="AL158" s="11">
        <f t="shared" si="82"/>
        <v>0</v>
      </c>
      <c r="AM158" s="11">
        <f t="shared" si="83"/>
        <v>47</v>
      </c>
      <c r="AN158" s="11">
        <f>'A20'!D157</f>
        <v>43.1</v>
      </c>
      <c r="AO158" s="11">
        <f t="shared" si="84"/>
        <v>43</v>
      </c>
      <c r="AP158" s="11">
        <f t="shared" si="85"/>
        <v>0</v>
      </c>
      <c r="AQ158" s="11">
        <f t="shared" si="86"/>
        <v>0</v>
      </c>
      <c r="AR158" s="11">
        <f t="shared" si="87"/>
        <v>41</v>
      </c>
      <c r="AS158" s="12"/>
      <c r="AT158" s="11"/>
    </row>
    <row r="159" spans="1:48" x14ac:dyDescent="0.2">
      <c r="A159" s="12" t="str">
        <f>'N207 50km'!A158</f>
        <v>Z224_A</v>
      </c>
      <c r="B159" s="12" t="str">
        <f>'N207 50km'!B158</f>
        <v>Zuidkade 224</v>
      </c>
      <c r="C159" s="11">
        <f>'N207 50km'!C158</f>
        <v>1.5</v>
      </c>
      <c r="D159" s="11">
        <f>'N207'!D158</f>
        <v>57.2</v>
      </c>
      <c r="E159" s="31">
        <f>IF('N207 50km'!D158="--",6,'N207 50km'!D158)</f>
        <v>30.1</v>
      </c>
      <c r="F159" s="31">
        <f t="shared" si="60"/>
        <v>30</v>
      </c>
      <c r="G159" s="33">
        <f t="shared" si="61"/>
        <v>25</v>
      </c>
      <c r="H159" s="31">
        <f>IF('N207 80km'!D158="--",6,'N207 80km'!D158)</f>
        <v>57.1</v>
      </c>
      <c r="I159" s="31">
        <f t="shared" si="62"/>
        <v>57</v>
      </c>
      <c r="J159" s="33" cm="1">
        <f t="array" ref="J159">_xlfn.IFS(I159=56,53,I159=57,53,OR(I159&gt;57,I159&lt;56),I159-2)</f>
        <v>53</v>
      </c>
      <c r="K159" s="33">
        <f t="shared" si="59"/>
        <v>53.006877654943196</v>
      </c>
      <c r="L159" s="11">
        <f t="shared" si="63"/>
        <v>53</v>
      </c>
      <c r="M159" s="11">
        <f>IF('Brugweg 30km'!D158="--",6,'Brugweg 30km'!D158)</f>
        <v>11.2</v>
      </c>
      <c r="N159" s="11">
        <f t="shared" si="64"/>
        <v>11</v>
      </c>
      <c r="O159" s="11">
        <f t="shared" si="65"/>
        <v>6</v>
      </c>
      <c r="P159" s="11">
        <f>IF('Hefbrug (50 km uur)'!D158="--",6,'Hefbrug (50 km uur)'!D158)</f>
        <v>5.4</v>
      </c>
      <c r="Q159" s="11">
        <f t="shared" si="66"/>
        <v>5</v>
      </c>
      <c r="R159" s="11">
        <f t="shared" si="67"/>
        <v>0</v>
      </c>
      <c r="S159" s="11">
        <f>'Kerkweg oost 50 km'!D158</f>
        <v>13.5</v>
      </c>
      <c r="T159" s="11">
        <f t="shared" si="68"/>
        <v>14</v>
      </c>
      <c r="U159" s="11">
        <f t="shared" si="69"/>
        <v>9</v>
      </c>
      <c r="V159" s="11">
        <f>'N454 Kanaaldijk 50 km'!D158</f>
        <v>27</v>
      </c>
      <c r="W159" s="11">
        <f t="shared" si="70"/>
        <v>27</v>
      </c>
      <c r="X159" s="11">
        <f t="shared" si="71"/>
        <v>22</v>
      </c>
      <c r="Y159" s="11">
        <f>'N454 Kanaaldijk 80 km'!D158</f>
        <v>30.2</v>
      </c>
      <c r="Z159" s="11">
        <f t="shared" si="72"/>
        <v>30</v>
      </c>
      <c r="AA159" s="11">
        <f t="shared" si="73"/>
        <v>0</v>
      </c>
      <c r="AB159" s="11">
        <f t="shared" si="74"/>
        <v>0</v>
      </c>
      <c r="AC159" s="11">
        <f t="shared" si="75"/>
        <v>28</v>
      </c>
      <c r="AD159" s="11">
        <f>'N451 80 km'!D158</f>
        <v>34.799999999999997</v>
      </c>
      <c r="AE159" s="11">
        <f t="shared" si="76"/>
        <v>35</v>
      </c>
      <c r="AF159" s="11">
        <f t="shared" si="77"/>
        <v>0</v>
      </c>
      <c r="AG159" s="11">
        <f t="shared" si="78"/>
        <v>0</v>
      </c>
      <c r="AH159" s="11">
        <f t="shared" si="79"/>
        <v>33</v>
      </c>
      <c r="AI159" s="11">
        <f>IF('A12'!D158="--",6,'A12'!D158)</f>
        <v>49.7</v>
      </c>
      <c r="AJ159" s="11">
        <f t="shared" si="80"/>
        <v>50</v>
      </c>
      <c r="AK159" s="11">
        <f t="shared" si="81"/>
        <v>0</v>
      </c>
      <c r="AL159" s="11">
        <f t="shared" si="82"/>
        <v>0</v>
      </c>
      <c r="AM159" s="11">
        <f t="shared" si="83"/>
        <v>48</v>
      </c>
      <c r="AN159" s="11">
        <f>'A20'!D158</f>
        <v>44.6</v>
      </c>
      <c r="AO159" s="11">
        <f t="shared" si="84"/>
        <v>45</v>
      </c>
      <c r="AP159" s="11">
        <f t="shared" si="85"/>
        <v>0</v>
      </c>
      <c r="AQ159" s="11">
        <f t="shared" si="86"/>
        <v>0</v>
      </c>
      <c r="AR159" s="11">
        <f t="shared" si="87"/>
        <v>43</v>
      </c>
      <c r="AS159" s="12"/>
      <c r="AT159" s="11"/>
    </row>
    <row r="160" spans="1:48" x14ac:dyDescent="0.2">
      <c r="A160" s="12" t="str">
        <f>'N207 50km'!A159</f>
        <v>Z220_B</v>
      </c>
      <c r="B160" s="12" t="str">
        <f>'N207 50km'!B159</f>
        <v>Zuidkade 220</v>
      </c>
      <c r="C160" s="11">
        <f>'N207 50km'!C159</f>
        <v>4.5</v>
      </c>
      <c r="D160" s="11">
        <f>'N207'!D159</f>
        <v>58.1</v>
      </c>
      <c r="E160" s="31">
        <f>IF('N207 50km'!D159="--",6,'N207 50km'!D159)</f>
        <v>25.8</v>
      </c>
      <c r="F160" s="31">
        <f t="shared" si="60"/>
        <v>26</v>
      </c>
      <c r="G160" s="33">
        <f t="shared" si="61"/>
        <v>21</v>
      </c>
      <c r="H160" s="31">
        <f>IF('N207 80km'!D159="--",6,'N207 80km'!D159)</f>
        <v>58.1</v>
      </c>
      <c r="I160" s="31">
        <f t="shared" si="62"/>
        <v>58</v>
      </c>
      <c r="J160" s="33" cm="1">
        <f t="array" ref="J160">_xlfn.IFS(I160=56,53,I160=57,53,OR(I160&gt;57,I160&lt;56),I160-2)</f>
        <v>56</v>
      </c>
      <c r="K160" s="33">
        <f t="shared" si="59"/>
        <v>56.001373142636581</v>
      </c>
      <c r="L160" s="11">
        <f t="shared" si="63"/>
        <v>56</v>
      </c>
      <c r="M160" s="11">
        <f>IF('Brugweg 30km'!D159="--",6,'Brugweg 30km'!D159)</f>
        <v>12.5</v>
      </c>
      <c r="N160" s="11">
        <f t="shared" si="64"/>
        <v>12</v>
      </c>
      <c r="O160" s="11">
        <f t="shared" si="65"/>
        <v>7</v>
      </c>
      <c r="P160" s="11">
        <f>IF('Hefbrug (50 km uur)'!D159="--",6,'Hefbrug (50 km uur)'!D159)</f>
        <v>5.5</v>
      </c>
      <c r="Q160" s="11">
        <f t="shared" si="66"/>
        <v>6</v>
      </c>
      <c r="R160" s="11">
        <f t="shared" si="67"/>
        <v>1</v>
      </c>
      <c r="S160" s="11">
        <f>'Kerkweg oost 50 km'!D159</f>
        <v>10.4</v>
      </c>
      <c r="T160" s="11">
        <f t="shared" si="68"/>
        <v>10</v>
      </c>
      <c r="U160" s="11">
        <f t="shared" si="69"/>
        <v>5</v>
      </c>
      <c r="V160" s="11">
        <f>'N454 Kanaaldijk 50 km'!D159</f>
        <v>27.7</v>
      </c>
      <c r="W160" s="11">
        <f t="shared" si="70"/>
        <v>28</v>
      </c>
      <c r="X160" s="11">
        <f t="shared" si="71"/>
        <v>23</v>
      </c>
      <c r="Y160" s="11">
        <f>'N454 Kanaaldijk 80 km'!D159</f>
        <v>30.5</v>
      </c>
      <c r="Z160" s="11">
        <f t="shared" si="72"/>
        <v>30</v>
      </c>
      <c r="AA160" s="11">
        <f t="shared" si="73"/>
        <v>0</v>
      </c>
      <c r="AB160" s="11">
        <f t="shared" si="74"/>
        <v>0</v>
      </c>
      <c r="AC160" s="11">
        <f t="shared" si="75"/>
        <v>28</v>
      </c>
      <c r="AD160" s="11">
        <f>'N451 80 km'!D159</f>
        <v>35.9</v>
      </c>
      <c r="AE160" s="11">
        <f t="shared" si="76"/>
        <v>36</v>
      </c>
      <c r="AF160" s="11">
        <f t="shared" si="77"/>
        <v>0</v>
      </c>
      <c r="AG160" s="11">
        <f t="shared" si="78"/>
        <v>0</v>
      </c>
      <c r="AH160" s="11">
        <f t="shared" si="79"/>
        <v>34</v>
      </c>
      <c r="AI160" s="11">
        <f>IF('A12'!D159="--",6,'A12'!D159)</f>
        <v>51.7</v>
      </c>
      <c r="AJ160" s="11">
        <f t="shared" si="80"/>
        <v>52</v>
      </c>
      <c r="AK160" s="11">
        <f t="shared" si="81"/>
        <v>0</v>
      </c>
      <c r="AL160" s="11">
        <f t="shared" si="82"/>
        <v>0</v>
      </c>
      <c r="AM160" s="11">
        <f t="shared" si="83"/>
        <v>50</v>
      </c>
      <c r="AN160" s="11">
        <f>'A20'!D159</f>
        <v>46</v>
      </c>
      <c r="AO160" s="11">
        <f t="shared" si="84"/>
        <v>46</v>
      </c>
      <c r="AP160" s="11">
        <f t="shared" si="85"/>
        <v>0</v>
      </c>
      <c r="AQ160" s="11">
        <f t="shared" si="86"/>
        <v>0</v>
      </c>
      <c r="AR160" s="11">
        <f t="shared" si="87"/>
        <v>44</v>
      </c>
      <c r="AS160" s="12">
        <f>10*LOG(10^(H160/10)+(10^(AI160/10)))</f>
        <v>58.995825422443531</v>
      </c>
      <c r="AT160" s="97">
        <f t="shared" si="88"/>
        <v>59</v>
      </c>
      <c r="AU160">
        <v>1</v>
      </c>
      <c r="AV160">
        <f>AT160-L160</f>
        <v>3</v>
      </c>
    </row>
    <row r="161" spans="1:48" x14ac:dyDescent="0.2">
      <c r="A161" s="12" t="str">
        <f>'N207 50km'!A160</f>
        <v>Z220_A</v>
      </c>
      <c r="B161" s="12" t="str">
        <f>'N207 50km'!B160</f>
        <v>Zuidkade 220</v>
      </c>
      <c r="C161" s="11">
        <f>'N207 50km'!C160</f>
        <v>1.5</v>
      </c>
      <c r="D161" s="11">
        <f>'N207'!D160</f>
        <v>56.8</v>
      </c>
      <c r="E161" s="31">
        <f>IF('N207 50km'!D160="--",6,'N207 50km'!D160)</f>
        <v>22.1</v>
      </c>
      <c r="F161" s="31">
        <f t="shared" si="60"/>
        <v>22</v>
      </c>
      <c r="G161" s="33">
        <f t="shared" si="61"/>
        <v>17</v>
      </c>
      <c r="H161" s="31">
        <f>IF('N207 80km'!D160="--",6,'N207 80km'!D160)</f>
        <v>56.8</v>
      </c>
      <c r="I161" s="31">
        <f t="shared" si="62"/>
        <v>57</v>
      </c>
      <c r="J161" s="33" cm="1">
        <f t="array" ref="J161">_xlfn.IFS(I161=56,53,I161=57,53,OR(I161&gt;57,I161&lt;56),I161-2)</f>
        <v>53</v>
      </c>
      <c r="K161" s="33">
        <f t="shared" si="59"/>
        <v>53.001090761428671</v>
      </c>
      <c r="L161" s="11">
        <f t="shared" si="63"/>
        <v>53</v>
      </c>
      <c r="M161" s="11">
        <f>IF('Brugweg 30km'!D160="--",6,'Brugweg 30km'!D160)</f>
        <v>11.1</v>
      </c>
      <c r="N161" s="11">
        <f t="shared" si="64"/>
        <v>11</v>
      </c>
      <c r="O161" s="11">
        <f t="shared" si="65"/>
        <v>6</v>
      </c>
      <c r="P161" s="11">
        <f>IF('Hefbrug (50 km uur)'!D160="--",6,'Hefbrug (50 km uur)'!D160)</f>
        <v>4.5999999999999996</v>
      </c>
      <c r="Q161" s="11">
        <f t="shared" si="66"/>
        <v>5</v>
      </c>
      <c r="R161" s="11">
        <f t="shared" si="67"/>
        <v>0</v>
      </c>
      <c r="S161" s="11">
        <f>'Kerkweg oost 50 km'!D160</f>
        <v>5.8</v>
      </c>
      <c r="T161" s="11">
        <f t="shared" si="68"/>
        <v>6</v>
      </c>
      <c r="U161" s="11">
        <f t="shared" si="69"/>
        <v>1</v>
      </c>
      <c r="V161" s="11">
        <f>'N454 Kanaaldijk 50 km'!D160</f>
        <v>25.6</v>
      </c>
      <c r="W161" s="11">
        <f t="shared" si="70"/>
        <v>26</v>
      </c>
      <c r="X161" s="11">
        <f t="shared" si="71"/>
        <v>21</v>
      </c>
      <c r="Y161" s="11">
        <f>'N454 Kanaaldijk 80 km'!D160</f>
        <v>30.2</v>
      </c>
      <c r="Z161" s="11">
        <f t="shared" si="72"/>
        <v>30</v>
      </c>
      <c r="AA161" s="11">
        <f t="shared" si="73"/>
        <v>0</v>
      </c>
      <c r="AB161" s="11">
        <f t="shared" si="74"/>
        <v>0</v>
      </c>
      <c r="AC161" s="11">
        <f t="shared" si="75"/>
        <v>28</v>
      </c>
      <c r="AD161" s="11">
        <f>'N451 80 km'!D160</f>
        <v>35</v>
      </c>
      <c r="AE161" s="11">
        <f t="shared" si="76"/>
        <v>35</v>
      </c>
      <c r="AF161" s="11">
        <f t="shared" si="77"/>
        <v>0</v>
      </c>
      <c r="AG161" s="11">
        <f t="shared" si="78"/>
        <v>0</v>
      </c>
      <c r="AH161" s="11">
        <f t="shared" si="79"/>
        <v>33</v>
      </c>
      <c r="AI161" s="11">
        <f>IF('A12'!D160="--",6,'A12'!D160)</f>
        <v>49.9</v>
      </c>
      <c r="AJ161" s="11">
        <f t="shared" si="80"/>
        <v>50</v>
      </c>
      <c r="AK161" s="11">
        <f t="shared" si="81"/>
        <v>0</v>
      </c>
      <c r="AL161" s="11">
        <f t="shared" si="82"/>
        <v>0</v>
      </c>
      <c r="AM161" s="11">
        <f t="shared" si="83"/>
        <v>48</v>
      </c>
      <c r="AN161" s="11">
        <f>'A20'!D160</f>
        <v>44.5</v>
      </c>
      <c r="AO161" s="11">
        <f t="shared" si="84"/>
        <v>44</v>
      </c>
      <c r="AP161" s="11">
        <f t="shared" si="85"/>
        <v>0</v>
      </c>
      <c r="AQ161" s="11">
        <f t="shared" si="86"/>
        <v>0</v>
      </c>
      <c r="AR161" s="11">
        <f t="shared" si="87"/>
        <v>42</v>
      </c>
      <c r="AS161" s="12"/>
      <c r="AT161" s="11"/>
    </row>
    <row r="162" spans="1:48" x14ac:dyDescent="0.2">
      <c r="A162" s="12" t="str">
        <f>'N207 50km'!A161</f>
        <v>Z21_B</v>
      </c>
      <c r="B162" s="12" t="str">
        <f>'N207 50km'!B161</f>
        <v>Zuidkade 21</v>
      </c>
      <c r="C162" s="11">
        <f>'N207 50km'!C161</f>
        <v>4.5</v>
      </c>
      <c r="D162" s="11">
        <f>'N207'!D161</f>
        <v>59.2</v>
      </c>
      <c r="E162" s="31">
        <f>IF('N207 50km'!D161="--",6,'N207 50km'!D161)</f>
        <v>59.1</v>
      </c>
      <c r="F162" s="31">
        <f t="shared" si="60"/>
        <v>59</v>
      </c>
      <c r="G162" s="33">
        <f t="shared" si="61"/>
        <v>54</v>
      </c>
      <c r="H162" s="31">
        <f>IF('N207 80km'!D161="--",6,'N207 80km'!D161)</f>
        <v>36.9</v>
      </c>
      <c r="I162" s="31">
        <f t="shared" si="62"/>
        <v>37</v>
      </c>
      <c r="J162" s="33" cm="1">
        <f t="array" ref="J162">_xlfn.IFS(I162=56,53,I162=57,53,OR(I162&gt;57,I162&lt;56),I162-2)</f>
        <v>35</v>
      </c>
      <c r="K162" s="33">
        <f t="shared" si="59"/>
        <v>54.05433314220047</v>
      </c>
      <c r="L162" s="11">
        <f t="shared" si="63"/>
        <v>54</v>
      </c>
      <c r="M162" s="11">
        <f>IF('Brugweg 30km'!D161="--",6,'Brugweg 30km'!D161)</f>
        <v>30.5</v>
      </c>
      <c r="N162" s="11">
        <f t="shared" si="64"/>
        <v>30</v>
      </c>
      <c r="O162" s="11">
        <f t="shared" si="65"/>
        <v>25</v>
      </c>
      <c r="P162" s="11">
        <f>IF('Hefbrug (50 km uur)'!D161="--",6,'Hefbrug (50 km uur)'!D161)</f>
        <v>37.200000000000003</v>
      </c>
      <c r="Q162" s="11">
        <f t="shared" si="66"/>
        <v>37</v>
      </c>
      <c r="R162" s="11">
        <f t="shared" si="67"/>
        <v>32</v>
      </c>
      <c r="S162" s="11">
        <f>'Kerkweg oost 50 km'!D161</f>
        <v>2</v>
      </c>
      <c r="T162" s="11">
        <f t="shared" si="68"/>
        <v>2</v>
      </c>
      <c r="U162" s="11">
        <f t="shared" si="69"/>
        <v>-3</v>
      </c>
      <c r="V162" s="11">
        <f>'N454 Kanaaldijk 50 km'!D161</f>
        <v>20.100000000000001</v>
      </c>
      <c r="W162" s="11">
        <f t="shared" si="70"/>
        <v>20</v>
      </c>
      <c r="X162" s="11">
        <f t="shared" si="71"/>
        <v>15</v>
      </c>
      <c r="Y162" s="11">
        <f>'N454 Kanaaldijk 80 km'!D161</f>
        <v>17.3</v>
      </c>
      <c r="Z162" s="11">
        <f t="shared" si="72"/>
        <v>17</v>
      </c>
      <c r="AA162" s="11">
        <f t="shared" si="73"/>
        <v>0</v>
      </c>
      <c r="AB162" s="11">
        <f t="shared" si="74"/>
        <v>0</v>
      </c>
      <c r="AC162" s="11">
        <f t="shared" si="75"/>
        <v>15</v>
      </c>
      <c r="AD162" s="11">
        <f>'N451 80 km'!D161</f>
        <v>18.600000000000001</v>
      </c>
      <c r="AE162" s="11">
        <f t="shared" si="76"/>
        <v>19</v>
      </c>
      <c r="AF162" s="11">
        <f t="shared" si="77"/>
        <v>0</v>
      </c>
      <c r="AG162" s="11">
        <f t="shared" si="78"/>
        <v>0</v>
      </c>
      <c r="AH162" s="11">
        <f t="shared" si="79"/>
        <v>17</v>
      </c>
      <c r="AI162" s="11">
        <f>IF('A12'!D161="--",6,'A12'!D161)</f>
        <v>38.799999999999997</v>
      </c>
      <c r="AJ162" s="11">
        <f t="shared" si="80"/>
        <v>39</v>
      </c>
      <c r="AK162" s="11">
        <f t="shared" si="81"/>
        <v>0</v>
      </c>
      <c r="AL162" s="11">
        <f t="shared" si="82"/>
        <v>0</v>
      </c>
      <c r="AM162" s="11">
        <f t="shared" si="83"/>
        <v>37</v>
      </c>
      <c r="AN162" s="11">
        <f>'A20'!D161</f>
        <v>34.4</v>
      </c>
      <c r="AO162" s="11">
        <f t="shared" si="84"/>
        <v>34</v>
      </c>
      <c r="AP162" s="11">
        <f t="shared" si="85"/>
        <v>0</v>
      </c>
      <c r="AQ162" s="11">
        <f t="shared" si="86"/>
        <v>0</v>
      </c>
      <c r="AR162" s="11">
        <f t="shared" si="87"/>
        <v>32</v>
      </c>
      <c r="AS162" s="12"/>
      <c r="AT162" s="11"/>
    </row>
    <row r="163" spans="1:48" x14ac:dyDescent="0.2">
      <c r="A163" s="12" t="str">
        <f>'N207 50km'!A162</f>
        <v>Z21_A</v>
      </c>
      <c r="B163" s="12" t="str">
        <f>'N207 50km'!B162</f>
        <v>Zuidkade 21</v>
      </c>
      <c r="C163" s="11">
        <f>'N207 50km'!C162</f>
        <v>1.5</v>
      </c>
      <c r="D163" s="11">
        <f>'N207'!D162</f>
        <v>57.9</v>
      </c>
      <c r="E163" s="31">
        <f>IF('N207 50km'!D162="--",6,'N207 50km'!D162)</f>
        <v>57.9</v>
      </c>
      <c r="F163" s="31">
        <f t="shared" si="60"/>
        <v>58</v>
      </c>
      <c r="G163" s="33">
        <f t="shared" si="61"/>
        <v>53</v>
      </c>
      <c r="H163" s="31">
        <f>IF('N207 80km'!D162="--",6,'N207 80km'!D162)</f>
        <v>36.200000000000003</v>
      </c>
      <c r="I163" s="31">
        <f t="shared" si="62"/>
        <v>36</v>
      </c>
      <c r="J163" s="33" cm="1">
        <f t="array" ref="J163">_xlfn.IFS(I163=56,53,I163=57,53,OR(I163&gt;57,I163&lt;56),I163-2)</f>
        <v>34</v>
      </c>
      <c r="K163" s="33">
        <f t="shared" si="59"/>
        <v>53.054333142200463</v>
      </c>
      <c r="L163" s="11">
        <f t="shared" si="63"/>
        <v>53</v>
      </c>
      <c r="M163" s="11">
        <f>IF('Brugweg 30km'!D162="--",6,'Brugweg 30km'!D162)</f>
        <v>30.6</v>
      </c>
      <c r="N163" s="11">
        <f t="shared" si="64"/>
        <v>31</v>
      </c>
      <c r="O163" s="11">
        <f t="shared" si="65"/>
        <v>26</v>
      </c>
      <c r="P163" s="11">
        <f>IF('Hefbrug (50 km uur)'!D162="--",6,'Hefbrug (50 km uur)'!D162)</f>
        <v>37.799999999999997</v>
      </c>
      <c r="Q163" s="11">
        <f t="shared" si="66"/>
        <v>38</v>
      </c>
      <c r="R163" s="11">
        <f t="shared" si="67"/>
        <v>33</v>
      </c>
      <c r="S163" s="11">
        <f>'Kerkweg oost 50 km'!D162</f>
        <v>1.9</v>
      </c>
      <c r="T163" s="11">
        <f t="shared" si="68"/>
        <v>2</v>
      </c>
      <c r="U163" s="11">
        <f t="shared" si="69"/>
        <v>-3</v>
      </c>
      <c r="V163" s="11">
        <f>'N454 Kanaaldijk 50 km'!D162</f>
        <v>21.5</v>
      </c>
      <c r="W163" s="11">
        <f t="shared" si="70"/>
        <v>22</v>
      </c>
      <c r="X163" s="11">
        <f t="shared" si="71"/>
        <v>17</v>
      </c>
      <c r="Y163" s="11">
        <f>'N454 Kanaaldijk 80 km'!D162</f>
        <v>16.399999999999999</v>
      </c>
      <c r="Z163" s="11">
        <f t="shared" si="72"/>
        <v>16</v>
      </c>
      <c r="AA163" s="11">
        <f t="shared" si="73"/>
        <v>0</v>
      </c>
      <c r="AB163" s="11">
        <f t="shared" si="74"/>
        <v>0</v>
      </c>
      <c r="AC163" s="11">
        <f t="shared" si="75"/>
        <v>14</v>
      </c>
      <c r="AD163" s="11">
        <f>'N451 80 km'!D162</f>
        <v>16.8</v>
      </c>
      <c r="AE163" s="11">
        <f t="shared" si="76"/>
        <v>17</v>
      </c>
      <c r="AF163" s="11">
        <f t="shared" si="77"/>
        <v>0</v>
      </c>
      <c r="AG163" s="11">
        <f t="shared" si="78"/>
        <v>0</v>
      </c>
      <c r="AH163" s="11">
        <f t="shared" si="79"/>
        <v>15</v>
      </c>
      <c r="AI163" s="11">
        <f>IF('A12'!D162="--",6,'A12'!D162)</f>
        <v>37.299999999999997</v>
      </c>
      <c r="AJ163" s="11">
        <f t="shared" si="80"/>
        <v>37</v>
      </c>
      <c r="AK163" s="11">
        <f t="shared" si="81"/>
        <v>0</v>
      </c>
      <c r="AL163" s="11">
        <f t="shared" si="82"/>
        <v>0</v>
      </c>
      <c r="AM163" s="11">
        <f t="shared" si="83"/>
        <v>35</v>
      </c>
      <c r="AN163" s="11">
        <f>'A20'!D162</f>
        <v>33.1</v>
      </c>
      <c r="AO163" s="11">
        <f t="shared" si="84"/>
        <v>33</v>
      </c>
      <c r="AP163" s="11">
        <f t="shared" si="85"/>
        <v>0</v>
      </c>
      <c r="AQ163" s="11">
        <f t="shared" si="86"/>
        <v>0</v>
      </c>
      <c r="AR163" s="11">
        <f t="shared" si="87"/>
        <v>31</v>
      </c>
      <c r="AS163" s="12"/>
      <c r="AT163" s="11"/>
    </row>
    <row r="164" spans="1:48" x14ac:dyDescent="0.2">
      <c r="A164" s="12" t="str">
        <f>'N207 50km'!A163</f>
        <v>Z218_B</v>
      </c>
      <c r="B164" s="12" t="str">
        <f>'N207 50km'!B163</f>
        <v>Zuidkade 218</v>
      </c>
      <c r="C164" s="11">
        <f>'N207 50km'!C163</f>
        <v>4.5</v>
      </c>
      <c r="D164" s="11">
        <f>'N207'!D163</f>
        <v>58.6</v>
      </c>
      <c r="E164" s="31">
        <f>IF('N207 50km'!D163="--",6,'N207 50km'!D163)</f>
        <v>31.8</v>
      </c>
      <c r="F164" s="31">
        <f t="shared" si="60"/>
        <v>32</v>
      </c>
      <c r="G164" s="33">
        <f t="shared" si="61"/>
        <v>27</v>
      </c>
      <c r="H164" s="31">
        <f>IF('N207 80km'!D163="--",6,'N207 80km'!D163)</f>
        <v>58.6</v>
      </c>
      <c r="I164" s="31">
        <f t="shared" si="62"/>
        <v>59</v>
      </c>
      <c r="J164" s="33" cm="1">
        <f t="array" ref="J164">_xlfn.IFS(I164=56,53,I164=57,53,OR(I164&gt;57,I164&lt;56),I164-2)</f>
        <v>57</v>
      </c>
      <c r="K164" s="33">
        <f t="shared" si="59"/>
        <v>57.004340774793192</v>
      </c>
      <c r="L164" s="11">
        <f t="shared" si="63"/>
        <v>57</v>
      </c>
      <c r="M164" s="11">
        <f>IF('Brugweg 30km'!D163="--",6,'Brugweg 30km'!D163)</f>
        <v>11.9</v>
      </c>
      <c r="N164" s="11">
        <f t="shared" si="64"/>
        <v>12</v>
      </c>
      <c r="O164" s="11">
        <f t="shared" si="65"/>
        <v>7</v>
      </c>
      <c r="P164" s="11">
        <f>IF('Hefbrug (50 km uur)'!D163="--",6,'Hefbrug (50 km uur)'!D163)</f>
        <v>6.6</v>
      </c>
      <c r="Q164" s="11">
        <f t="shared" si="66"/>
        <v>7</v>
      </c>
      <c r="R164" s="11">
        <f t="shared" si="67"/>
        <v>2</v>
      </c>
      <c r="S164" s="11">
        <f>'Kerkweg oost 50 km'!D163</f>
        <v>12.6</v>
      </c>
      <c r="T164" s="11">
        <f t="shared" si="68"/>
        <v>13</v>
      </c>
      <c r="U164" s="11">
        <f t="shared" si="69"/>
        <v>8</v>
      </c>
      <c r="V164" s="11">
        <f>'N454 Kanaaldijk 50 km'!D163</f>
        <v>28.6</v>
      </c>
      <c r="W164" s="11">
        <f t="shared" si="70"/>
        <v>29</v>
      </c>
      <c r="X164" s="11">
        <f t="shared" si="71"/>
        <v>24</v>
      </c>
      <c r="Y164" s="11">
        <f>'N454 Kanaaldijk 80 km'!D163</f>
        <v>29.6</v>
      </c>
      <c r="Z164" s="11">
        <f t="shared" si="72"/>
        <v>30</v>
      </c>
      <c r="AA164" s="11">
        <f t="shared" si="73"/>
        <v>0</v>
      </c>
      <c r="AB164" s="11">
        <f t="shared" si="74"/>
        <v>0</v>
      </c>
      <c r="AC164" s="11">
        <f t="shared" si="75"/>
        <v>28</v>
      </c>
      <c r="AD164" s="11">
        <f>'N451 80 km'!D163</f>
        <v>35.700000000000003</v>
      </c>
      <c r="AE164" s="11">
        <f t="shared" si="76"/>
        <v>36</v>
      </c>
      <c r="AF164" s="11">
        <f t="shared" si="77"/>
        <v>0</v>
      </c>
      <c r="AG164" s="11">
        <f t="shared" si="78"/>
        <v>0</v>
      </c>
      <c r="AH164" s="11">
        <f t="shared" si="79"/>
        <v>34</v>
      </c>
      <c r="AI164" s="11">
        <f>IF('A12'!D163="--",6,'A12'!D163)</f>
        <v>52.2</v>
      </c>
      <c r="AJ164" s="11">
        <f t="shared" si="80"/>
        <v>52</v>
      </c>
      <c r="AK164" s="11">
        <f t="shared" si="81"/>
        <v>0</v>
      </c>
      <c r="AL164" s="11">
        <f t="shared" si="82"/>
        <v>0</v>
      </c>
      <c r="AM164" s="11">
        <f t="shared" si="83"/>
        <v>50</v>
      </c>
      <c r="AN164" s="11">
        <f>'A20'!D163</f>
        <v>47.2</v>
      </c>
      <c r="AO164" s="11">
        <f t="shared" si="84"/>
        <v>47</v>
      </c>
      <c r="AP164" s="11">
        <f t="shared" si="85"/>
        <v>0</v>
      </c>
      <c r="AQ164" s="11">
        <f t="shared" si="86"/>
        <v>0</v>
      </c>
      <c r="AR164" s="11">
        <f t="shared" si="87"/>
        <v>45</v>
      </c>
      <c r="AS164" s="12">
        <f>10*LOG(10^(H164/10)+(10^(AI164/10)))</f>
        <v>59.495825422443538</v>
      </c>
      <c r="AT164" s="97">
        <f t="shared" si="88"/>
        <v>59</v>
      </c>
      <c r="AU164">
        <v>1</v>
      </c>
      <c r="AV164">
        <f>AT164-L164</f>
        <v>2</v>
      </c>
    </row>
    <row r="165" spans="1:48" x14ac:dyDescent="0.2">
      <c r="A165" s="12" t="str">
        <f>'N207 50km'!A164</f>
        <v>Z218_A</v>
      </c>
      <c r="B165" s="12" t="str">
        <f>'N207 50km'!B164</f>
        <v>Zuidkade 218</v>
      </c>
      <c r="C165" s="11">
        <f>'N207 50km'!C164</f>
        <v>1.5</v>
      </c>
      <c r="D165" s="11">
        <f>'N207'!D164</f>
        <v>57.4</v>
      </c>
      <c r="E165" s="31">
        <f>IF('N207 50km'!D164="--",6,'N207 50km'!D164)</f>
        <v>30.6</v>
      </c>
      <c r="F165" s="31">
        <f t="shared" si="60"/>
        <v>31</v>
      </c>
      <c r="G165" s="33">
        <f t="shared" si="61"/>
        <v>26</v>
      </c>
      <c r="H165" s="31">
        <f>IF('N207 80km'!D164="--",6,'N207 80km'!D164)</f>
        <v>57.4</v>
      </c>
      <c r="I165" s="31">
        <f t="shared" si="62"/>
        <v>57</v>
      </c>
      <c r="J165" s="33" cm="1">
        <f t="array" ref="J165">_xlfn.IFS(I165=56,53,I165=57,53,OR(I165&gt;57,I165&lt;56),I165-2)</f>
        <v>53</v>
      </c>
      <c r="K165" s="33">
        <f t="shared" si="59"/>
        <v>53.008656680827933</v>
      </c>
      <c r="L165" s="11">
        <f t="shared" si="63"/>
        <v>53</v>
      </c>
      <c r="M165" s="11">
        <f>IF('Brugweg 30km'!D164="--",6,'Brugweg 30km'!D164)</f>
        <v>11.1</v>
      </c>
      <c r="N165" s="11">
        <f t="shared" si="64"/>
        <v>11</v>
      </c>
      <c r="O165" s="11">
        <f t="shared" si="65"/>
        <v>6</v>
      </c>
      <c r="P165" s="11">
        <f>IF('Hefbrug (50 km uur)'!D164="--",6,'Hefbrug (50 km uur)'!D164)</f>
        <v>6.5</v>
      </c>
      <c r="Q165" s="11">
        <f t="shared" si="66"/>
        <v>6</v>
      </c>
      <c r="R165" s="11">
        <f t="shared" si="67"/>
        <v>1</v>
      </c>
      <c r="S165" s="11">
        <f>'Kerkweg oost 50 km'!D164</f>
        <v>11.8</v>
      </c>
      <c r="T165" s="11">
        <f t="shared" si="68"/>
        <v>12</v>
      </c>
      <c r="U165" s="11">
        <f t="shared" si="69"/>
        <v>7</v>
      </c>
      <c r="V165" s="11">
        <f>'N454 Kanaaldijk 50 km'!D164</f>
        <v>28</v>
      </c>
      <c r="W165" s="11">
        <f t="shared" si="70"/>
        <v>28</v>
      </c>
      <c r="X165" s="11">
        <f t="shared" si="71"/>
        <v>23</v>
      </c>
      <c r="Y165" s="11">
        <f>'N454 Kanaaldijk 80 km'!D164</f>
        <v>29.1</v>
      </c>
      <c r="Z165" s="11">
        <f t="shared" si="72"/>
        <v>29</v>
      </c>
      <c r="AA165" s="11">
        <f t="shared" si="73"/>
        <v>0</v>
      </c>
      <c r="AB165" s="11">
        <f t="shared" si="74"/>
        <v>0</v>
      </c>
      <c r="AC165" s="11">
        <f t="shared" si="75"/>
        <v>27</v>
      </c>
      <c r="AD165" s="11">
        <f>'N451 80 km'!D164</f>
        <v>34.799999999999997</v>
      </c>
      <c r="AE165" s="11">
        <f t="shared" si="76"/>
        <v>35</v>
      </c>
      <c r="AF165" s="11">
        <f t="shared" si="77"/>
        <v>0</v>
      </c>
      <c r="AG165" s="11">
        <f t="shared" si="78"/>
        <v>0</v>
      </c>
      <c r="AH165" s="11">
        <f t="shared" si="79"/>
        <v>33</v>
      </c>
      <c r="AI165" s="11">
        <f>IF('A12'!D164="--",6,'A12'!D164)</f>
        <v>50.6</v>
      </c>
      <c r="AJ165" s="11">
        <f t="shared" si="80"/>
        <v>51</v>
      </c>
      <c r="AK165" s="11">
        <f t="shared" si="81"/>
        <v>0</v>
      </c>
      <c r="AL165" s="11">
        <f t="shared" si="82"/>
        <v>0</v>
      </c>
      <c r="AM165" s="11">
        <f t="shared" si="83"/>
        <v>49</v>
      </c>
      <c r="AN165" s="11">
        <f>'A20'!D164</f>
        <v>46</v>
      </c>
      <c r="AO165" s="11">
        <f t="shared" si="84"/>
        <v>46</v>
      </c>
      <c r="AP165" s="11">
        <f t="shared" si="85"/>
        <v>0</v>
      </c>
      <c r="AQ165" s="11">
        <f t="shared" si="86"/>
        <v>0</v>
      </c>
      <c r="AR165" s="11">
        <f t="shared" si="87"/>
        <v>44</v>
      </c>
      <c r="AS165" s="12">
        <f>10*LOG(10^(H165/10)+(10^(AI165/10)))</f>
        <v>58.22401015882707</v>
      </c>
      <c r="AT165" s="11">
        <f t="shared" si="88"/>
        <v>58</v>
      </c>
    </row>
    <row r="166" spans="1:48" x14ac:dyDescent="0.2">
      <c r="A166" s="12" t="str">
        <f>'N207 50km'!A165</f>
        <v>Z217_B</v>
      </c>
      <c r="B166" s="12" t="str">
        <f>'N207 50km'!B165</f>
        <v>Zuidkade 217</v>
      </c>
      <c r="C166" s="11">
        <f>'N207 50km'!C165</f>
        <v>4.5</v>
      </c>
      <c r="D166" s="11">
        <f>'N207'!D165</f>
        <v>58.6</v>
      </c>
      <c r="E166" s="31">
        <f>IF('N207 50km'!D165="--",6,'N207 50km'!D165)</f>
        <v>31.9</v>
      </c>
      <c r="F166" s="31">
        <f t="shared" si="60"/>
        <v>32</v>
      </c>
      <c r="G166" s="33">
        <f t="shared" si="61"/>
        <v>27</v>
      </c>
      <c r="H166" s="31">
        <f>IF('N207 80km'!D165="--",6,'N207 80km'!D165)</f>
        <v>58.6</v>
      </c>
      <c r="I166" s="31">
        <f t="shared" si="62"/>
        <v>59</v>
      </c>
      <c r="J166" s="33" cm="1">
        <f t="array" ref="J166">_xlfn.IFS(I166=56,53,I166=57,53,OR(I166&gt;57,I166&lt;56),I166-2)</f>
        <v>57</v>
      </c>
      <c r="K166" s="33">
        <f t="shared" si="59"/>
        <v>57.004340774793192</v>
      </c>
      <c r="L166" s="11">
        <f t="shared" si="63"/>
        <v>57</v>
      </c>
      <c r="M166" s="11">
        <f>IF('Brugweg 30km'!D165="--",6,'Brugweg 30km'!D165)</f>
        <v>11.8</v>
      </c>
      <c r="N166" s="11">
        <f t="shared" si="64"/>
        <v>12</v>
      </c>
      <c r="O166" s="11">
        <f t="shared" si="65"/>
        <v>7</v>
      </c>
      <c r="P166" s="11">
        <f>IF('Hefbrug (50 km uur)'!D165="--",6,'Hefbrug (50 km uur)'!D165)</f>
        <v>5.9</v>
      </c>
      <c r="Q166" s="11">
        <f t="shared" si="66"/>
        <v>6</v>
      </c>
      <c r="R166" s="11">
        <f t="shared" si="67"/>
        <v>1</v>
      </c>
      <c r="S166" s="11">
        <f>'Kerkweg oost 50 km'!D165</f>
        <v>13</v>
      </c>
      <c r="T166" s="11">
        <f t="shared" si="68"/>
        <v>13</v>
      </c>
      <c r="U166" s="11">
        <f t="shared" si="69"/>
        <v>8</v>
      </c>
      <c r="V166" s="11">
        <f>'N454 Kanaaldijk 50 km'!D165</f>
        <v>28.6</v>
      </c>
      <c r="W166" s="11">
        <f t="shared" si="70"/>
        <v>29</v>
      </c>
      <c r="X166" s="11">
        <f t="shared" si="71"/>
        <v>24</v>
      </c>
      <c r="Y166" s="11">
        <f>'N454 Kanaaldijk 80 km'!D165</f>
        <v>33.1</v>
      </c>
      <c r="Z166" s="11">
        <f t="shared" si="72"/>
        <v>33</v>
      </c>
      <c r="AA166" s="11">
        <f t="shared" si="73"/>
        <v>0</v>
      </c>
      <c r="AB166" s="11">
        <f t="shared" si="74"/>
        <v>0</v>
      </c>
      <c r="AC166" s="11">
        <f t="shared" si="75"/>
        <v>31</v>
      </c>
      <c r="AD166" s="11">
        <f>'N451 80 km'!D165</f>
        <v>35.5</v>
      </c>
      <c r="AE166" s="11">
        <f t="shared" si="76"/>
        <v>36</v>
      </c>
      <c r="AF166" s="11">
        <f t="shared" si="77"/>
        <v>0</v>
      </c>
      <c r="AG166" s="11">
        <f t="shared" si="78"/>
        <v>0</v>
      </c>
      <c r="AH166" s="11">
        <f t="shared" si="79"/>
        <v>34</v>
      </c>
      <c r="AI166" s="11">
        <f>IF('A12'!D165="--",6,'A12'!D165)</f>
        <v>52</v>
      </c>
      <c r="AJ166" s="11">
        <f t="shared" si="80"/>
        <v>52</v>
      </c>
      <c r="AK166" s="11">
        <f t="shared" si="81"/>
        <v>0</v>
      </c>
      <c r="AL166" s="11">
        <f t="shared" si="82"/>
        <v>0</v>
      </c>
      <c r="AM166" s="11">
        <f t="shared" si="83"/>
        <v>50</v>
      </c>
      <c r="AN166" s="11">
        <f>'A20'!D165</f>
        <v>47.1</v>
      </c>
      <c r="AO166" s="11">
        <f t="shared" si="84"/>
        <v>47</v>
      </c>
      <c r="AP166" s="11">
        <f t="shared" si="85"/>
        <v>0</v>
      </c>
      <c r="AQ166" s="11">
        <f t="shared" si="86"/>
        <v>0</v>
      </c>
      <c r="AR166" s="11">
        <f t="shared" si="87"/>
        <v>45</v>
      </c>
      <c r="AS166" s="12">
        <f>10*LOG(10^(H166/10)+(10^(AI166/10)))</f>
        <v>59.459239514239776</v>
      </c>
      <c r="AT166" s="97">
        <f t="shared" si="88"/>
        <v>59</v>
      </c>
      <c r="AU166">
        <v>1</v>
      </c>
      <c r="AV166">
        <f>AT166-L166</f>
        <v>2</v>
      </c>
    </row>
    <row r="167" spans="1:48" x14ac:dyDescent="0.2">
      <c r="A167" s="12" t="str">
        <f>'N207 50km'!A166</f>
        <v>Z217_A</v>
      </c>
      <c r="B167" s="12" t="str">
        <f>'N207 50km'!B166</f>
        <v>Zuidkade 217</v>
      </c>
      <c r="C167" s="11">
        <f>'N207 50km'!C166</f>
        <v>1.5</v>
      </c>
      <c r="D167" s="11">
        <f>'N207'!D166</f>
        <v>57.4</v>
      </c>
      <c r="E167" s="31">
        <f>IF('N207 50km'!D166="--",6,'N207 50km'!D166)</f>
        <v>30.8</v>
      </c>
      <c r="F167" s="31">
        <f t="shared" si="60"/>
        <v>31</v>
      </c>
      <c r="G167" s="33">
        <f t="shared" si="61"/>
        <v>26</v>
      </c>
      <c r="H167" s="31">
        <f>IF('N207 80km'!D166="--",6,'N207 80km'!D166)</f>
        <v>57.4</v>
      </c>
      <c r="I167" s="31">
        <f t="shared" si="62"/>
        <v>57</v>
      </c>
      <c r="J167" s="33" cm="1">
        <f t="array" ref="J167">_xlfn.IFS(I167=56,53,I167=57,53,OR(I167&gt;57,I167&lt;56),I167-2)</f>
        <v>53</v>
      </c>
      <c r="K167" s="33">
        <f t="shared" si="59"/>
        <v>53.008656680827933</v>
      </c>
      <c r="L167" s="11">
        <f t="shared" si="63"/>
        <v>53</v>
      </c>
      <c r="M167" s="11">
        <f>IF('Brugweg 30km'!D166="--",6,'Brugweg 30km'!D166)</f>
        <v>10.8</v>
      </c>
      <c r="N167" s="11">
        <f t="shared" si="64"/>
        <v>11</v>
      </c>
      <c r="O167" s="11">
        <f t="shared" si="65"/>
        <v>6</v>
      </c>
      <c r="P167" s="11">
        <f>IF('Hefbrug (50 km uur)'!D166="--",6,'Hefbrug (50 km uur)'!D166)</f>
        <v>5.8</v>
      </c>
      <c r="Q167" s="11">
        <f t="shared" si="66"/>
        <v>6</v>
      </c>
      <c r="R167" s="11">
        <f t="shared" si="67"/>
        <v>1</v>
      </c>
      <c r="S167" s="11">
        <f>'Kerkweg oost 50 km'!D166</f>
        <v>12</v>
      </c>
      <c r="T167" s="11">
        <f t="shared" si="68"/>
        <v>12</v>
      </c>
      <c r="U167" s="11">
        <f t="shared" si="69"/>
        <v>7</v>
      </c>
      <c r="V167" s="11">
        <f>'N454 Kanaaldijk 50 km'!D166</f>
        <v>27.8</v>
      </c>
      <c r="W167" s="11">
        <f t="shared" si="70"/>
        <v>28</v>
      </c>
      <c r="X167" s="11">
        <f t="shared" si="71"/>
        <v>23</v>
      </c>
      <c r="Y167" s="11">
        <f>'N454 Kanaaldijk 80 km'!D166</f>
        <v>32.799999999999997</v>
      </c>
      <c r="Z167" s="11">
        <f t="shared" si="72"/>
        <v>33</v>
      </c>
      <c r="AA167" s="11">
        <f t="shared" si="73"/>
        <v>0</v>
      </c>
      <c r="AB167" s="11">
        <f t="shared" si="74"/>
        <v>0</v>
      </c>
      <c r="AC167" s="11">
        <f t="shared" si="75"/>
        <v>31</v>
      </c>
      <c r="AD167" s="11">
        <f>'N451 80 km'!D166</f>
        <v>34.299999999999997</v>
      </c>
      <c r="AE167" s="11">
        <f t="shared" si="76"/>
        <v>34</v>
      </c>
      <c r="AF167" s="11">
        <f t="shared" si="77"/>
        <v>0</v>
      </c>
      <c r="AG167" s="11">
        <f t="shared" si="78"/>
        <v>0</v>
      </c>
      <c r="AH167" s="11">
        <f t="shared" si="79"/>
        <v>32</v>
      </c>
      <c r="AI167" s="11">
        <f>IF('A12'!D166="--",6,'A12'!D166)</f>
        <v>50.4</v>
      </c>
      <c r="AJ167" s="11">
        <f t="shared" si="80"/>
        <v>50</v>
      </c>
      <c r="AK167" s="11">
        <f t="shared" si="81"/>
        <v>0</v>
      </c>
      <c r="AL167" s="11">
        <f t="shared" si="82"/>
        <v>0</v>
      </c>
      <c r="AM167" s="11">
        <f t="shared" si="83"/>
        <v>48</v>
      </c>
      <c r="AN167" s="11">
        <f>'A20'!D166</f>
        <v>45.6</v>
      </c>
      <c r="AO167" s="11">
        <f t="shared" si="84"/>
        <v>46</v>
      </c>
      <c r="AP167" s="11">
        <f t="shared" si="85"/>
        <v>0</v>
      </c>
      <c r="AQ167" s="11">
        <f t="shared" si="86"/>
        <v>0</v>
      </c>
      <c r="AR167" s="11">
        <f t="shared" si="87"/>
        <v>44</v>
      </c>
      <c r="AS167" s="12"/>
      <c r="AT167" s="11"/>
    </row>
    <row r="168" spans="1:48" x14ac:dyDescent="0.2">
      <c r="A168" s="12" t="str">
        <f>'N207 50km'!A167</f>
        <v>Z216_C</v>
      </c>
      <c r="B168" s="12" t="str">
        <f>'N207 50km'!B167</f>
        <v>Zuidkade 216</v>
      </c>
      <c r="C168" s="11">
        <f>'N207 50km'!C167</f>
        <v>7.5</v>
      </c>
      <c r="D168" s="11">
        <f>'N207'!D167</f>
        <v>58.9</v>
      </c>
      <c r="E168" s="31">
        <f>IF('N207 50km'!D167="--",6,'N207 50km'!D167)</f>
        <v>32.6</v>
      </c>
      <c r="F168" s="31">
        <f t="shared" si="60"/>
        <v>33</v>
      </c>
      <c r="G168" s="33">
        <f t="shared" si="61"/>
        <v>28</v>
      </c>
      <c r="H168" s="31">
        <f>IF('N207 80km'!D167="--",6,'N207 80km'!D167)</f>
        <v>58.9</v>
      </c>
      <c r="I168" s="31">
        <f t="shared" si="62"/>
        <v>59</v>
      </c>
      <c r="J168" s="33" cm="1">
        <f t="array" ref="J168">_xlfn.IFS(I168=56,53,I168=57,53,OR(I168&gt;57,I168&lt;56),I168-2)</f>
        <v>57</v>
      </c>
      <c r="K168" s="33">
        <f t="shared" si="59"/>
        <v>57.005464004928584</v>
      </c>
      <c r="L168" s="11">
        <f t="shared" si="63"/>
        <v>57</v>
      </c>
      <c r="M168" s="11">
        <f>IF('Brugweg 30km'!D167="--",6,'Brugweg 30km'!D167)</f>
        <v>11.8</v>
      </c>
      <c r="N168" s="11">
        <f t="shared" si="64"/>
        <v>12</v>
      </c>
      <c r="O168" s="11">
        <f t="shared" si="65"/>
        <v>7</v>
      </c>
      <c r="P168" s="11">
        <f>IF('Hefbrug (50 km uur)'!D167="--",6,'Hefbrug (50 km uur)'!D167)</f>
        <v>6</v>
      </c>
      <c r="Q168" s="11">
        <f t="shared" si="66"/>
        <v>6</v>
      </c>
      <c r="R168" s="11">
        <f t="shared" si="67"/>
        <v>1</v>
      </c>
      <c r="S168" s="11">
        <f>'Kerkweg oost 50 km'!D167</f>
        <v>15.3</v>
      </c>
      <c r="T168" s="11">
        <f t="shared" si="68"/>
        <v>15</v>
      </c>
      <c r="U168" s="11">
        <f t="shared" si="69"/>
        <v>10</v>
      </c>
      <c r="V168" s="11">
        <f>'N454 Kanaaldijk 50 km'!D167</f>
        <v>27.6</v>
      </c>
      <c r="W168" s="11">
        <f t="shared" si="70"/>
        <v>28</v>
      </c>
      <c r="X168" s="11">
        <f t="shared" si="71"/>
        <v>23</v>
      </c>
      <c r="Y168" s="11">
        <f>'N454 Kanaaldijk 80 km'!D167</f>
        <v>30.9</v>
      </c>
      <c r="Z168" s="11">
        <f t="shared" si="72"/>
        <v>31</v>
      </c>
      <c r="AA168" s="11">
        <f t="shared" si="73"/>
        <v>0</v>
      </c>
      <c r="AB168" s="11">
        <f t="shared" si="74"/>
        <v>0</v>
      </c>
      <c r="AC168" s="11">
        <f t="shared" si="75"/>
        <v>29</v>
      </c>
      <c r="AD168" s="11">
        <f>'N451 80 km'!D167</f>
        <v>34.6</v>
      </c>
      <c r="AE168" s="11">
        <f t="shared" si="76"/>
        <v>35</v>
      </c>
      <c r="AF168" s="11">
        <f t="shared" si="77"/>
        <v>0</v>
      </c>
      <c r="AG168" s="11">
        <f t="shared" si="78"/>
        <v>0</v>
      </c>
      <c r="AH168" s="11">
        <f t="shared" si="79"/>
        <v>33</v>
      </c>
      <c r="AI168" s="11">
        <f>IF('A12'!D167="--",6,'A12'!D167)</f>
        <v>50.3</v>
      </c>
      <c r="AJ168" s="11">
        <f t="shared" si="80"/>
        <v>50</v>
      </c>
      <c r="AK168" s="11">
        <f t="shared" si="81"/>
        <v>0</v>
      </c>
      <c r="AL168" s="11">
        <f t="shared" si="82"/>
        <v>0</v>
      </c>
      <c r="AM168" s="11">
        <f t="shared" si="83"/>
        <v>48</v>
      </c>
      <c r="AN168" s="11">
        <f>'A20'!D167</f>
        <v>45</v>
      </c>
      <c r="AO168" s="11">
        <f t="shared" si="84"/>
        <v>45</v>
      </c>
      <c r="AP168" s="11">
        <f t="shared" si="85"/>
        <v>0</v>
      </c>
      <c r="AQ168" s="11">
        <f t="shared" si="86"/>
        <v>0</v>
      </c>
      <c r="AR168" s="11">
        <f t="shared" si="87"/>
        <v>43</v>
      </c>
      <c r="AS168" s="12"/>
      <c r="AT168" s="11"/>
    </row>
    <row r="169" spans="1:48" x14ac:dyDescent="0.2">
      <c r="A169" s="12" t="str">
        <f>'N207 50km'!A168</f>
        <v>Z216_B</v>
      </c>
      <c r="B169" s="12" t="str">
        <f>'N207 50km'!B168</f>
        <v>Zuidkade 216</v>
      </c>
      <c r="C169" s="11">
        <f>'N207 50km'!C168</f>
        <v>4.5</v>
      </c>
      <c r="D169" s="11">
        <f>'N207'!D168</f>
        <v>58.3</v>
      </c>
      <c r="E169" s="31">
        <f>IF('N207 50km'!D168="--",6,'N207 50km'!D168)</f>
        <v>33.5</v>
      </c>
      <c r="F169" s="31">
        <f t="shared" si="60"/>
        <v>34</v>
      </c>
      <c r="G169" s="33">
        <f t="shared" si="61"/>
        <v>29</v>
      </c>
      <c r="H169" s="31">
        <f>IF('N207 80km'!D168="--",6,'N207 80km'!D168)</f>
        <v>58.3</v>
      </c>
      <c r="I169" s="31">
        <f t="shared" si="62"/>
        <v>58</v>
      </c>
      <c r="J169" s="33" cm="1">
        <f t="array" ref="J169">_xlfn.IFS(I169=56,53,I169=57,53,OR(I169&gt;57,I169&lt;56),I169-2)</f>
        <v>56</v>
      </c>
      <c r="K169" s="33">
        <f t="shared" si="59"/>
        <v>56.008656680827933</v>
      </c>
      <c r="L169" s="11">
        <f t="shared" si="63"/>
        <v>56</v>
      </c>
      <c r="M169" s="11">
        <f>IF('Brugweg 30km'!D168="--",6,'Brugweg 30km'!D168)</f>
        <v>11.6</v>
      </c>
      <c r="N169" s="11">
        <f t="shared" si="64"/>
        <v>12</v>
      </c>
      <c r="O169" s="11">
        <f t="shared" si="65"/>
        <v>7</v>
      </c>
      <c r="P169" s="11">
        <f>IF('Hefbrug (50 km uur)'!D168="--",6,'Hefbrug (50 km uur)'!D168)</f>
        <v>5.6</v>
      </c>
      <c r="Q169" s="11">
        <f t="shared" si="66"/>
        <v>6</v>
      </c>
      <c r="R169" s="11">
        <f t="shared" si="67"/>
        <v>1</v>
      </c>
      <c r="S169" s="11">
        <f>'Kerkweg oost 50 km'!D168</f>
        <v>15.4</v>
      </c>
      <c r="T169" s="11">
        <f t="shared" si="68"/>
        <v>15</v>
      </c>
      <c r="U169" s="11">
        <f t="shared" si="69"/>
        <v>10</v>
      </c>
      <c r="V169" s="11">
        <f>'N454 Kanaaldijk 50 km'!D168</f>
        <v>29</v>
      </c>
      <c r="W169" s="11">
        <f t="shared" si="70"/>
        <v>29</v>
      </c>
      <c r="X169" s="11">
        <f t="shared" si="71"/>
        <v>24</v>
      </c>
      <c r="Y169" s="11">
        <f>'N454 Kanaaldijk 80 km'!D168</f>
        <v>32.5</v>
      </c>
      <c r="Z169" s="11">
        <f t="shared" si="72"/>
        <v>32</v>
      </c>
      <c r="AA169" s="11">
        <f t="shared" si="73"/>
        <v>0</v>
      </c>
      <c r="AB169" s="11">
        <f t="shared" si="74"/>
        <v>0</v>
      </c>
      <c r="AC169" s="11">
        <f t="shared" si="75"/>
        <v>30</v>
      </c>
      <c r="AD169" s="11">
        <f>'N451 80 km'!D168</f>
        <v>34.1</v>
      </c>
      <c r="AE169" s="11">
        <f t="shared" si="76"/>
        <v>34</v>
      </c>
      <c r="AF169" s="11">
        <f t="shared" si="77"/>
        <v>0</v>
      </c>
      <c r="AG169" s="11">
        <f t="shared" si="78"/>
        <v>0</v>
      </c>
      <c r="AH169" s="11">
        <f t="shared" si="79"/>
        <v>32</v>
      </c>
      <c r="AI169" s="11">
        <f>IF('A12'!D168="--",6,'A12'!D168)</f>
        <v>51</v>
      </c>
      <c r="AJ169" s="11">
        <f t="shared" si="80"/>
        <v>51</v>
      </c>
      <c r="AK169" s="11">
        <f t="shared" si="81"/>
        <v>0</v>
      </c>
      <c r="AL169" s="11">
        <f t="shared" si="82"/>
        <v>0</v>
      </c>
      <c r="AM169" s="11">
        <f t="shared" si="83"/>
        <v>49</v>
      </c>
      <c r="AN169" s="11">
        <f>'A20'!D168</f>
        <v>46</v>
      </c>
      <c r="AO169" s="11">
        <f t="shared" si="84"/>
        <v>46</v>
      </c>
      <c r="AP169" s="11">
        <f t="shared" si="85"/>
        <v>0</v>
      </c>
      <c r="AQ169" s="11">
        <f t="shared" si="86"/>
        <v>0</v>
      </c>
      <c r="AR169" s="11">
        <f t="shared" si="87"/>
        <v>44</v>
      </c>
      <c r="AS169" s="12">
        <f>10*LOG(10^(H169/10)+(10^(AI169/10)))</f>
        <v>59.041611099546813</v>
      </c>
      <c r="AT169" s="97">
        <f t="shared" si="88"/>
        <v>59</v>
      </c>
      <c r="AU169">
        <v>1</v>
      </c>
      <c r="AV169">
        <f>AT169-L169</f>
        <v>3</v>
      </c>
    </row>
    <row r="170" spans="1:48" x14ac:dyDescent="0.2">
      <c r="A170" s="12" t="str">
        <f>'N207 50km'!A169</f>
        <v>Z216_A</v>
      </c>
      <c r="B170" s="12" t="str">
        <f>'N207 50km'!B169</f>
        <v>Zuidkade 216</v>
      </c>
      <c r="C170" s="11">
        <f>'N207 50km'!C169</f>
        <v>1.5</v>
      </c>
      <c r="D170" s="11">
        <f>'N207'!D169</f>
        <v>57.1</v>
      </c>
      <c r="E170" s="31">
        <f>IF('N207 50km'!D169="--",6,'N207 50km'!D169)</f>
        <v>32.4</v>
      </c>
      <c r="F170" s="31">
        <f t="shared" si="60"/>
        <v>32</v>
      </c>
      <c r="G170" s="33">
        <f t="shared" si="61"/>
        <v>27</v>
      </c>
      <c r="H170" s="31">
        <f>IF('N207 80km'!D169="--",6,'N207 80km'!D169)</f>
        <v>57.1</v>
      </c>
      <c r="I170" s="31">
        <f t="shared" si="62"/>
        <v>57</v>
      </c>
      <c r="J170" s="33" cm="1">
        <f t="array" ref="J170">_xlfn.IFS(I170=56,53,I170=57,53,OR(I170&gt;57,I170&lt;56),I170-2)</f>
        <v>53</v>
      </c>
      <c r="K170" s="33">
        <f t="shared" si="59"/>
        <v>53.010895305999611</v>
      </c>
      <c r="L170" s="11">
        <f t="shared" si="63"/>
        <v>53</v>
      </c>
      <c r="M170" s="11">
        <f>IF('Brugweg 30km'!D169="--",6,'Brugweg 30km'!D169)</f>
        <v>10.3</v>
      </c>
      <c r="N170" s="11">
        <f t="shared" si="64"/>
        <v>10</v>
      </c>
      <c r="O170" s="11">
        <f t="shared" si="65"/>
        <v>5</v>
      </c>
      <c r="P170" s="11">
        <f>IF('Hefbrug (50 km uur)'!D169="--",6,'Hefbrug (50 km uur)'!D169)</f>
        <v>5.0999999999999996</v>
      </c>
      <c r="Q170" s="11">
        <f t="shared" si="66"/>
        <v>5</v>
      </c>
      <c r="R170" s="11">
        <f t="shared" si="67"/>
        <v>0</v>
      </c>
      <c r="S170" s="11">
        <f>'Kerkweg oost 50 km'!D169</f>
        <v>13.8</v>
      </c>
      <c r="T170" s="11">
        <f t="shared" si="68"/>
        <v>14</v>
      </c>
      <c r="U170" s="11">
        <f t="shared" si="69"/>
        <v>9</v>
      </c>
      <c r="V170" s="11">
        <f>'N454 Kanaaldijk 50 km'!D169</f>
        <v>26.4</v>
      </c>
      <c r="W170" s="11">
        <f t="shared" si="70"/>
        <v>26</v>
      </c>
      <c r="X170" s="11">
        <f t="shared" si="71"/>
        <v>21</v>
      </c>
      <c r="Y170" s="11">
        <f>'N454 Kanaaldijk 80 km'!D169</f>
        <v>30.9</v>
      </c>
      <c r="Z170" s="11">
        <f t="shared" si="72"/>
        <v>31</v>
      </c>
      <c r="AA170" s="11">
        <f t="shared" si="73"/>
        <v>0</v>
      </c>
      <c r="AB170" s="11">
        <f t="shared" si="74"/>
        <v>0</v>
      </c>
      <c r="AC170" s="11">
        <f t="shared" si="75"/>
        <v>29</v>
      </c>
      <c r="AD170" s="11">
        <f>'N451 80 km'!D169</f>
        <v>32.200000000000003</v>
      </c>
      <c r="AE170" s="11">
        <f t="shared" si="76"/>
        <v>32</v>
      </c>
      <c r="AF170" s="11">
        <f t="shared" si="77"/>
        <v>0</v>
      </c>
      <c r="AG170" s="11">
        <f t="shared" si="78"/>
        <v>0</v>
      </c>
      <c r="AH170" s="11">
        <f t="shared" si="79"/>
        <v>30</v>
      </c>
      <c r="AI170" s="11">
        <f>IF('A12'!D169="--",6,'A12'!D169)</f>
        <v>48.9</v>
      </c>
      <c r="AJ170" s="11">
        <f t="shared" si="80"/>
        <v>49</v>
      </c>
      <c r="AK170" s="11">
        <f t="shared" si="81"/>
        <v>0</v>
      </c>
      <c r="AL170" s="11">
        <f t="shared" si="82"/>
        <v>0</v>
      </c>
      <c r="AM170" s="11">
        <f t="shared" si="83"/>
        <v>47</v>
      </c>
      <c r="AN170" s="11">
        <f>'A20'!D169</f>
        <v>44.1</v>
      </c>
      <c r="AO170" s="11">
        <f t="shared" si="84"/>
        <v>44</v>
      </c>
      <c r="AP170" s="11">
        <f t="shared" si="85"/>
        <v>0</v>
      </c>
      <c r="AQ170" s="11">
        <f t="shared" si="86"/>
        <v>0</v>
      </c>
      <c r="AR170" s="11">
        <f t="shared" si="87"/>
        <v>42</v>
      </c>
      <c r="AS170" s="12"/>
      <c r="AT170" s="11"/>
    </row>
    <row r="171" spans="1:48" x14ac:dyDescent="0.2">
      <c r="A171" s="12" t="str">
        <f>'N207 50km'!A170</f>
        <v>Z215_C</v>
      </c>
      <c r="B171" s="12" t="str">
        <f>'N207 50km'!B170</f>
        <v>Zuidkade 215</v>
      </c>
      <c r="C171" s="11">
        <f>'N207 50km'!C170</f>
        <v>7.5</v>
      </c>
      <c r="D171" s="11">
        <f>'N207'!D170</f>
        <v>59</v>
      </c>
      <c r="E171" s="31">
        <f>IF('N207 50km'!D170="--",6,'N207 50km'!D170)</f>
        <v>32.700000000000003</v>
      </c>
      <c r="F171" s="31">
        <f t="shared" si="60"/>
        <v>33</v>
      </c>
      <c r="G171" s="33">
        <f t="shared" si="61"/>
        <v>28</v>
      </c>
      <c r="H171" s="31">
        <f>IF('N207 80km'!D170="--",6,'N207 80km'!D170)</f>
        <v>59</v>
      </c>
      <c r="I171" s="31">
        <f t="shared" si="62"/>
        <v>59</v>
      </c>
      <c r="J171" s="33" cm="1">
        <f t="array" ref="J171">_xlfn.IFS(I171=56,53,I171=57,53,OR(I171&gt;57,I171&lt;56),I171-2)</f>
        <v>57</v>
      </c>
      <c r="K171" s="33">
        <f t="shared" si="59"/>
        <v>57.005464004928584</v>
      </c>
      <c r="L171" s="11">
        <f t="shared" si="63"/>
        <v>57</v>
      </c>
      <c r="M171" s="11">
        <f>IF('Brugweg 30km'!D170="--",6,'Brugweg 30km'!D170)</f>
        <v>11.9</v>
      </c>
      <c r="N171" s="11">
        <f t="shared" si="64"/>
        <v>12</v>
      </c>
      <c r="O171" s="11">
        <f t="shared" si="65"/>
        <v>7</v>
      </c>
      <c r="P171" s="11">
        <f>IF('Hefbrug (50 km uur)'!D170="--",6,'Hefbrug (50 km uur)'!D170)</f>
        <v>6</v>
      </c>
      <c r="Q171" s="11">
        <f t="shared" si="66"/>
        <v>6</v>
      </c>
      <c r="R171" s="11">
        <f t="shared" si="67"/>
        <v>1</v>
      </c>
      <c r="S171" s="11">
        <f>'Kerkweg oost 50 km'!D170</f>
        <v>15.3</v>
      </c>
      <c r="T171" s="11">
        <f t="shared" si="68"/>
        <v>15</v>
      </c>
      <c r="U171" s="11">
        <f t="shared" si="69"/>
        <v>10</v>
      </c>
      <c r="V171" s="11">
        <f>'N454 Kanaaldijk 50 km'!D170</f>
        <v>28.1</v>
      </c>
      <c r="W171" s="11">
        <f t="shared" si="70"/>
        <v>28</v>
      </c>
      <c r="X171" s="11">
        <f t="shared" si="71"/>
        <v>23</v>
      </c>
      <c r="Y171" s="11">
        <f>'N454 Kanaaldijk 80 km'!D170</f>
        <v>33.200000000000003</v>
      </c>
      <c r="Z171" s="11">
        <f t="shared" si="72"/>
        <v>33</v>
      </c>
      <c r="AA171" s="11">
        <f t="shared" si="73"/>
        <v>0</v>
      </c>
      <c r="AB171" s="11">
        <f t="shared" si="74"/>
        <v>0</v>
      </c>
      <c r="AC171" s="11">
        <f t="shared" si="75"/>
        <v>31</v>
      </c>
      <c r="AD171" s="11">
        <f>'N451 80 km'!D170</f>
        <v>34.6</v>
      </c>
      <c r="AE171" s="11">
        <f t="shared" si="76"/>
        <v>35</v>
      </c>
      <c r="AF171" s="11">
        <f t="shared" si="77"/>
        <v>0</v>
      </c>
      <c r="AG171" s="11">
        <f t="shared" si="78"/>
        <v>0</v>
      </c>
      <c r="AH171" s="11">
        <f t="shared" si="79"/>
        <v>33</v>
      </c>
      <c r="AI171" s="11">
        <f>IF('A12'!D170="--",6,'A12'!D170)</f>
        <v>50.5</v>
      </c>
      <c r="AJ171" s="11">
        <f t="shared" si="80"/>
        <v>50</v>
      </c>
      <c r="AK171" s="11">
        <f t="shared" si="81"/>
        <v>0</v>
      </c>
      <c r="AL171" s="11">
        <f t="shared" si="82"/>
        <v>0</v>
      </c>
      <c r="AM171" s="11">
        <f t="shared" si="83"/>
        <v>48</v>
      </c>
      <c r="AN171" s="11">
        <f>'A20'!D170</f>
        <v>45.6</v>
      </c>
      <c r="AO171" s="11">
        <f t="shared" si="84"/>
        <v>46</v>
      </c>
      <c r="AP171" s="11">
        <f t="shared" si="85"/>
        <v>0</v>
      </c>
      <c r="AQ171" s="11">
        <f t="shared" si="86"/>
        <v>0</v>
      </c>
      <c r="AR171" s="11">
        <f t="shared" si="87"/>
        <v>44</v>
      </c>
      <c r="AS171" s="12"/>
      <c r="AT171" s="11"/>
    </row>
    <row r="172" spans="1:48" x14ac:dyDescent="0.2">
      <c r="A172" s="12" t="str">
        <f>'N207 50km'!A171</f>
        <v>Z215_B</v>
      </c>
      <c r="B172" s="12" t="str">
        <f>'N207 50km'!B171</f>
        <v>Zuidkade 215</v>
      </c>
      <c r="C172" s="11">
        <f>'N207 50km'!C171</f>
        <v>4.5</v>
      </c>
      <c r="D172" s="11">
        <f>'N207'!D171</f>
        <v>58.4</v>
      </c>
      <c r="E172" s="31">
        <f>IF('N207 50km'!D171="--",6,'N207 50km'!D171)</f>
        <v>32.5</v>
      </c>
      <c r="F172" s="31">
        <f t="shared" si="60"/>
        <v>32</v>
      </c>
      <c r="G172" s="33">
        <f t="shared" si="61"/>
        <v>27</v>
      </c>
      <c r="H172" s="31">
        <f>IF('N207 80km'!D171="--",6,'N207 80km'!D171)</f>
        <v>58.3</v>
      </c>
      <c r="I172" s="31">
        <f t="shared" si="62"/>
        <v>58</v>
      </c>
      <c r="J172" s="33" cm="1">
        <f t="array" ref="J172">_xlfn.IFS(I172=56,53,I172=57,53,OR(I172&gt;57,I172&lt;56),I172-2)</f>
        <v>56</v>
      </c>
      <c r="K172" s="33">
        <f t="shared" si="59"/>
        <v>56.005464004928569</v>
      </c>
      <c r="L172" s="11">
        <f t="shared" si="63"/>
        <v>56</v>
      </c>
      <c r="M172" s="11">
        <f>IF('Brugweg 30km'!D171="--",6,'Brugweg 30km'!D171)</f>
        <v>11.7</v>
      </c>
      <c r="N172" s="11">
        <f t="shared" si="64"/>
        <v>12</v>
      </c>
      <c r="O172" s="11">
        <f t="shared" si="65"/>
        <v>7</v>
      </c>
      <c r="P172" s="11">
        <f>IF('Hefbrug (50 km uur)'!D171="--",6,'Hefbrug (50 km uur)'!D171)</f>
        <v>5.7</v>
      </c>
      <c r="Q172" s="11">
        <f t="shared" si="66"/>
        <v>6</v>
      </c>
      <c r="R172" s="11">
        <f t="shared" si="67"/>
        <v>1</v>
      </c>
      <c r="S172" s="11">
        <f>'Kerkweg oost 50 km'!D171</f>
        <v>14.6</v>
      </c>
      <c r="T172" s="11">
        <f t="shared" si="68"/>
        <v>15</v>
      </c>
      <c r="U172" s="11">
        <f t="shared" si="69"/>
        <v>10</v>
      </c>
      <c r="V172" s="11">
        <f>'N454 Kanaaldijk 50 km'!D171</f>
        <v>29.2</v>
      </c>
      <c r="W172" s="11">
        <f t="shared" si="70"/>
        <v>29</v>
      </c>
      <c r="X172" s="11">
        <f t="shared" si="71"/>
        <v>24</v>
      </c>
      <c r="Y172" s="11">
        <f>'N454 Kanaaldijk 80 km'!D171</f>
        <v>34</v>
      </c>
      <c r="Z172" s="11">
        <f t="shared" si="72"/>
        <v>34</v>
      </c>
      <c r="AA172" s="11">
        <f t="shared" si="73"/>
        <v>0</v>
      </c>
      <c r="AB172" s="11">
        <f t="shared" si="74"/>
        <v>0</v>
      </c>
      <c r="AC172" s="11">
        <f t="shared" si="75"/>
        <v>32</v>
      </c>
      <c r="AD172" s="11">
        <f>'N451 80 km'!D171</f>
        <v>35</v>
      </c>
      <c r="AE172" s="11">
        <f t="shared" si="76"/>
        <v>35</v>
      </c>
      <c r="AF172" s="11">
        <f t="shared" si="77"/>
        <v>0</v>
      </c>
      <c r="AG172" s="11">
        <f t="shared" si="78"/>
        <v>0</v>
      </c>
      <c r="AH172" s="11">
        <f t="shared" si="79"/>
        <v>33</v>
      </c>
      <c r="AI172" s="11">
        <f>IF('A12'!D171="--",6,'A12'!D171)</f>
        <v>51.1</v>
      </c>
      <c r="AJ172" s="11">
        <f t="shared" si="80"/>
        <v>51</v>
      </c>
      <c r="AK172" s="11">
        <f t="shared" si="81"/>
        <v>0</v>
      </c>
      <c r="AL172" s="11">
        <f t="shared" si="82"/>
        <v>0</v>
      </c>
      <c r="AM172" s="11">
        <f t="shared" si="83"/>
        <v>49</v>
      </c>
      <c r="AN172" s="11">
        <f>'A20'!D171</f>
        <v>46.7</v>
      </c>
      <c r="AO172" s="11">
        <f t="shared" si="84"/>
        <v>47</v>
      </c>
      <c r="AP172" s="11">
        <f t="shared" si="85"/>
        <v>0</v>
      </c>
      <c r="AQ172" s="11">
        <f t="shared" si="86"/>
        <v>0</v>
      </c>
      <c r="AR172" s="11">
        <f t="shared" si="87"/>
        <v>45</v>
      </c>
      <c r="AS172" s="12">
        <f>10*LOG(10^(H172/10)+(10^(AI172/10)))</f>
        <v>59.057462064101649</v>
      </c>
      <c r="AT172" s="97">
        <f t="shared" si="88"/>
        <v>59</v>
      </c>
      <c r="AU172">
        <v>1</v>
      </c>
      <c r="AV172">
        <f>AT172-L172</f>
        <v>3</v>
      </c>
    </row>
    <row r="173" spans="1:48" x14ac:dyDescent="0.2">
      <c r="A173" s="12" t="str">
        <f>'N207 50km'!A172</f>
        <v>Z215_A</v>
      </c>
      <c r="B173" s="12" t="str">
        <f>'N207 50km'!B172</f>
        <v>Zuidkade 215</v>
      </c>
      <c r="C173" s="11">
        <f>'N207 50km'!C172</f>
        <v>1.5</v>
      </c>
      <c r="D173" s="11">
        <f>'N207'!D172</f>
        <v>57.1</v>
      </c>
      <c r="E173" s="31">
        <f>IF('N207 50km'!D172="--",6,'N207 50km'!D172)</f>
        <v>31.4</v>
      </c>
      <c r="F173" s="31">
        <f t="shared" si="60"/>
        <v>31</v>
      </c>
      <c r="G173" s="33">
        <f t="shared" si="61"/>
        <v>26</v>
      </c>
      <c r="H173" s="31">
        <f>IF('N207 80km'!D172="--",6,'N207 80km'!D172)</f>
        <v>57.1</v>
      </c>
      <c r="I173" s="31">
        <f t="shared" si="62"/>
        <v>57</v>
      </c>
      <c r="J173" s="33" cm="1">
        <f t="array" ref="J173">_xlfn.IFS(I173=56,53,I173=57,53,OR(I173&gt;57,I173&lt;56),I173-2)</f>
        <v>53</v>
      </c>
      <c r="K173" s="33">
        <f t="shared" si="59"/>
        <v>53.008656680827933</v>
      </c>
      <c r="L173" s="11">
        <f t="shared" si="63"/>
        <v>53</v>
      </c>
      <c r="M173" s="11">
        <f>IF('Brugweg 30km'!D172="--",6,'Brugweg 30km'!D172)</f>
        <v>10.7</v>
      </c>
      <c r="N173" s="11">
        <f t="shared" si="64"/>
        <v>11</v>
      </c>
      <c r="O173" s="11">
        <f t="shared" si="65"/>
        <v>6</v>
      </c>
      <c r="P173" s="11">
        <f>IF('Hefbrug (50 km uur)'!D172="--",6,'Hefbrug (50 km uur)'!D172)</f>
        <v>5.2</v>
      </c>
      <c r="Q173" s="11">
        <f t="shared" si="66"/>
        <v>5</v>
      </c>
      <c r="R173" s="11">
        <f t="shared" si="67"/>
        <v>0</v>
      </c>
      <c r="S173" s="11">
        <f>'Kerkweg oost 50 km'!D172</f>
        <v>12.4</v>
      </c>
      <c r="T173" s="11">
        <f t="shared" si="68"/>
        <v>12</v>
      </c>
      <c r="U173" s="11">
        <f t="shared" si="69"/>
        <v>7</v>
      </c>
      <c r="V173" s="11">
        <f>'N454 Kanaaldijk 50 km'!D172</f>
        <v>27.4</v>
      </c>
      <c r="W173" s="11">
        <f t="shared" si="70"/>
        <v>27</v>
      </c>
      <c r="X173" s="11">
        <f t="shared" si="71"/>
        <v>22</v>
      </c>
      <c r="Y173" s="11">
        <f>'N454 Kanaaldijk 80 km'!D172</f>
        <v>33.299999999999997</v>
      </c>
      <c r="Z173" s="11">
        <f t="shared" si="72"/>
        <v>33</v>
      </c>
      <c r="AA173" s="11">
        <f t="shared" si="73"/>
        <v>0</v>
      </c>
      <c r="AB173" s="11">
        <f t="shared" si="74"/>
        <v>0</v>
      </c>
      <c r="AC173" s="11">
        <f t="shared" si="75"/>
        <v>31</v>
      </c>
      <c r="AD173" s="11">
        <f>'N451 80 km'!D172</f>
        <v>33.700000000000003</v>
      </c>
      <c r="AE173" s="11">
        <f t="shared" si="76"/>
        <v>34</v>
      </c>
      <c r="AF173" s="11">
        <f t="shared" si="77"/>
        <v>0</v>
      </c>
      <c r="AG173" s="11">
        <f t="shared" si="78"/>
        <v>0</v>
      </c>
      <c r="AH173" s="11">
        <f t="shared" si="79"/>
        <v>32</v>
      </c>
      <c r="AI173" s="11">
        <f>IF('A12'!D172="--",6,'A12'!D172)</f>
        <v>49.3</v>
      </c>
      <c r="AJ173" s="11">
        <f t="shared" si="80"/>
        <v>49</v>
      </c>
      <c r="AK173" s="11">
        <f t="shared" si="81"/>
        <v>0</v>
      </c>
      <c r="AL173" s="11">
        <f t="shared" si="82"/>
        <v>0</v>
      </c>
      <c r="AM173" s="11">
        <f t="shared" si="83"/>
        <v>47</v>
      </c>
      <c r="AN173" s="11">
        <f>'A20'!D172</f>
        <v>45.3</v>
      </c>
      <c r="AO173" s="11">
        <f t="shared" si="84"/>
        <v>45</v>
      </c>
      <c r="AP173" s="11">
        <f t="shared" si="85"/>
        <v>0</v>
      </c>
      <c r="AQ173" s="11">
        <f t="shared" si="86"/>
        <v>0</v>
      </c>
      <c r="AR173" s="11">
        <f t="shared" si="87"/>
        <v>43</v>
      </c>
      <c r="AS173" s="12"/>
      <c r="AT173" s="11"/>
    </row>
    <row r="174" spans="1:48" x14ac:dyDescent="0.2">
      <c r="A174" s="12" t="str">
        <f>'N207 50km'!A173</f>
        <v>Z211_B</v>
      </c>
      <c r="B174" s="12" t="str">
        <f>'N207 50km'!B173</f>
        <v>Zuidkade 211</v>
      </c>
      <c r="C174" s="11">
        <f>'N207 50km'!C173</f>
        <v>4.5</v>
      </c>
      <c r="D174" s="11">
        <f>'N207'!D173</f>
        <v>58.8</v>
      </c>
      <c r="E174" s="31">
        <f>IF('N207 50km'!D173="--",6,'N207 50km'!D173)</f>
        <v>32.799999999999997</v>
      </c>
      <c r="F174" s="31">
        <f t="shared" si="60"/>
        <v>33</v>
      </c>
      <c r="G174" s="33">
        <f t="shared" si="61"/>
        <v>28</v>
      </c>
      <c r="H174" s="31">
        <f>IF('N207 80km'!D173="--",6,'N207 80km'!D173)</f>
        <v>58.8</v>
      </c>
      <c r="I174" s="31">
        <f t="shared" si="62"/>
        <v>59</v>
      </c>
      <c r="J174" s="33" cm="1">
        <f t="array" ref="J174">_xlfn.IFS(I174=56,53,I174=57,53,OR(I174&gt;57,I174&lt;56),I174-2)</f>
        <v>57</v>
      </c>
      <c r="K174" s="33">
        <f t="shared" si="59"/>
        <v>57.005464004928584</v>
      </c>
      <c r="L174" s="11">
        <f t="shared" si="63"/>
        <v>57</v>
      </c>
      <c r="M174" s="11">
        <f>IF('Brugweg 30km'!D173="--",6,'Brugweg 30km'!D173)</f>
        <v>11.7</v>
      </c>
      <c r="N174" s="11">
        <f t="shared" si="64"/>
        <v>12</v>
      </c>
      <c r="O174" s="11">
        <f t="shared" si="65"/>
        <v>7</v>
      </c>
      <c r="P174" s="11">
        <f>IF('Hefbrug (50 km uur)'!D173="--",6,'Hefbrug (50 km uur)'!D173)</f>
        <v>5.9</v>
      </c>
      <c r="Q174" s="11">
        <f t="shared" si="66"/>
        <v>6</v>
      </c>
      <c r="R174" s="11">
        <f t="shared" si="67"/>
        <v>1</v>
      </c>
      <c r="S174" s="11">
        <f>'Kerkweg oost 50 km'!D173</f>
        <v>10.1</v>
      </c>
      <c r="T174" s="11">
        <f t="shared" si="68"/>
        <v>10</v>
      </c>
      <c r="U174" s="11">
        <f t="shared" si="69"/>
        <v>5</v>
      </c>
      <c r="V174" s="11">
        <f>'N454 Kanaaldijk 50 km'!D173</f>
        <v>32.799999999999997</v>
      </c>
      <c r="W174" s="11">
        <f t="shared" si="70"/>
        <v>33</v>
      </c>
      <c r="X174" s="11">
        <f t="shared" si="71"/>
        <v>28</v>
      </c>
      <c r="Y174" s="11">
        <f>'N454 Kanaaldijk 80 km'!D173</f>
        <v>32.700000000000003</v>
      </c>
      <c r="Z174" s="11">
        <f t="shared" si="72"/>
        <v>33</v>
      </c>
      <c r="AA174" s="11">
        <f t="shared" si="73"/>
        <v>0</v>
      </c>
      <c r="AB174" s="11">
        <f t="shared" si="74"/>
        <v>0</v>
      </c>
      <c r="AC174" s="11">
        <f t="shared" si="75"/>
        <v>31</v>
      </c>
      <c r="AD174" s="11">
        <f>'N451 80 km'!D173</f>
        <v>34.9</v>
      </c>
      <c r="AE174" s="11">
        <f t="shared" si="76"/>
        <v>35</v>
      </c>
      <c r="AF174" s="11">
        <f t="shared" si="77"/>
        <v>0</v>
      </c>
      <c r="AG174" s="11">
        <f t="shared" si="78"/>
        <v>0</v>
      </c>
      <c r="AH174" s="11">
        <f t="shared" si="79"/>
        <v>33</v>
      </c>
      <c r="AI174" s="11">
        <f>IF('A12'!D173="--",6,'A12'!D173)</f>
        <v>51.1</v>
      </c>
      <c r="AJ174" s="11">
        <f t="shared" si="80"/>
        <v>51</v>
      </c>
      <c r="AK174" s="11">
        <f t="shared" si="81"/>
        <v>0</v>
      </c>
      <c r="AL174" s="11">
        <f t="shared" si="82"/>
        <v>0</v>
      </c>
      <c r="AM174" s="11">
        <f t="shared" si="83"/>
        <v>49</v>
      </c>
      <c r="AN174" s="11">
        <f>'A20'!D173</f>
        <v>46.3</v>
      </c>
      <c r="AO174" s="11">
        <f t="shared" si="84"/>
        <v>46</v>
      </c>
      <c r="AP174" s="11">
        <f t="shared" si="85"/>
        <v>0</v>
      </c>
      <c r="AQ174" s="11">
        <f t="shared" si="86"/>
        <v>0</v>
      </c>
      <c r="AR174" s="11">
        <f t="shared" si="87"/>
        <v>44</v>
      </c>
      <c r="AS174" s="12">
        <f>10*LOG(10^(H174/10)+(10^(AI174/10)))</f>
        <v>59.481206626605442</v>
      </c>
      <c r="AT174" s="97">
        <f t="shared" si="88"/>
        <v>59</v>
      </c>
      <c r="AU174">
        <v>1</v>
      </c>
      <c r="AV174">
        <f>AT174-L174</f>
        <v>2</v>
      </c>
    </row>
    <row r="175" spans="1:48" x14ac:dyDescent="0.2">
      <c r="A175" s="12" t="str">
        <f>'N207 50km'!A174</f>
        <v>Z211_A</v>
      </c>
      <c r="B175" s="12" t="str">
        <f>'N207 50km'!B174</f>
        <v>Zuidkade 211</v>
      </c>
      <c r="C175" s="11">
        <f>'N207 50km'!C174</f>
        <v>1.5</v>
      </c>
      <c r="D175" s="11">
        <f>'N207'!D174</f>
        <v>57.5</v>
      </c>
      <c r="E175" s="31">
        <f>IF('N207 50km'!D174="--",6,'N207 50km'!D174)</f>
        <v>32.200000000000003</v>
      </c>
      <c r="F175" s="31">
        <f t="shared" si="60"/>
        <v>32</v>
      </c>
      <c r="G175" s="33">
        <f t="shared" si="61"/>
        <v>27</v>
      </c>
      <c r="H175" s="31">
        <f>IF('N207 80km'!D174="--",6,'N207 80km'!D174)</f>
        <v>57.5</v>
      </c>
      <c r="I175" s="31">
        <f t="shared" si="62"/>
        <v>58</v>
      </c>
      <c r="J175" s="33" cm="1">
        <f t="array" ref="J175">_xlfn.IFS(I175=56,53,I175=57,53,OR(I175&gt;57,I175&lt;56),I175-2)</f>
        <v>56</v>
      </c>
      <c r="K175" s="33">
        <f t="shared" si="59"/>
        <v>56.005464004928569</v>
      </c>
      <c r="L175" s="11">
        <f t="shared" si="63"/>
        <v>56</v>
      </c>
      <c r="M175" s="11">
        <f>IF('Brugweg 30km'!D174="--",6,'Brugweg 30km'!D174)</f>
        <v>9.6</v>
      </c>
      <c r="N175" s="11">
        <f t="shared" si="64"/>
        <v>10</v>
      </c>
      <c r="O175" s="11">
        <f t="shared" si="65"/>
        <v>5</v>
      </c>
      <c r="P175" s="11">
        <f>IF('Hefbrug (50 km uur)'!D174="--",6,'Hefbrug (50 km uur)'!D174)</f>
        <v>5.7</v>
      </c>
      <c r="Q175" s="11">
        <f t="shared" si="66"/>
        <v>6</v>
      </c>
      <c r="R175" s="11">
        <f t="shared" si="67"/>
        <v>1</v>
      </c>
      <c r="S175" s="11">
        <f>'Kerkweg oost 50 km'!D174</f>
        <v>9.8000000000000007</v>
      </c>
      <c r="T175" s="11">
        <f t="shared" si="68"/>
        <v>10</v>
      </c>
      <c r="U175" s="11">
        <f t="shared" si="69"/>
        <v>5</v>
      </c>
      <c r="V175" s="11">
        <f>'N454 Kanaaldijk 50 km'!D174</f>
        <v>28.9</v>
      </c>
      <c r="W175" s="11">
        <f t="shared" si="70"/>
        <v>29</v>
      </c>
      <c r="X175" s="11">
        <f t="shared" si="71"/>
        <v>24</v>
      </c>
      <c r="Y175" s="11">
        <f>'N454 Kanaaldijk 80 km'!D174</f>
        <v>32.299999999999997</v>
      </c>
      <c r="Z175" s="11">
        <f t="shared" si="72"/>
        <v>32</v>
      </c>
      <c r="AA175" s="11">
        <f t="shared" si="73"/>
        <v>0</v>
      </c>
      <c r="AB175" s="11">
        <f t="shared" si="74"/>
        <v>0</v>
      </c>
      <c r="AC175" s="11">
        <f t="shared" si="75"/>
        <v>30</v>
      </c>
      <c r="AD175" s="11">
        <f>'N451 80 km'!D174</f>
        <v>34.5</v>
      </c>
      <c r="AE175" s="11">
        <f t="shared" si="76"/>
        <v>34</v>
      </c>
      <c r="AF175" s="11">
        <f t="shared" si="77"/>
        <v>0</v>
      </c>
      <c r="AG175" s="11">
        <f t="shared" si="78"/>
        <v>0</v>
      </c>
      <c r="AH175" s="11">
        <f t="shared" si="79"/>
        <v>32</v>
      </c>
      <c r="AI175" s="11">
        <f>IF('A12'!D174="--",6,'A12'!D174)</f>
        <v>50.3</v>
      </c>
      <c r="AJ175" s="11">
        <f t="shared" si="80"/>
        <v>50</v>
      </c>
      <c r="AK175" s="11">
        <f t="shared" si="81"/>
        <v>0</v>
      </c>
      <c r="AL175" s="11">
        <f t="shared" si="82"/>
        <v>0</v>
      </c>
      <c r="AM175" s="11">
        <f t="shared" si="83"/>
        <v>48</v>
      </c>
      <c r="AN175" s="11">
        <f>'A20'!D174</f>
        <v>45.6</v>
      </c>
      <c r="AO175" s="11">
        <f t="shared" si="84"/>
        <v>46</v>
      </c>
      <c r="AP175" s="11">
        <f t="shared" si="85"/>
        <v>0</v>
      </c>
      <c r="AQ175" s="11">
        <f t="shared" si="86"/>
        <v>0</v>
      </c>
      <c r="AR175" s="11">
        <f t="shared" si="87"/>
        <v>44</v>
      </c>
      <c r="AS175" s="12"/>
      <c r="AT175" s="11"/>
    </row>
    <row r="176" spans="1:48" x14ac:dyDescent="0.2">
      <c r="A176" s="12" t="str">
        <f>'N207 50km'!A175</f>
        <v>Z210_B</v>
      </c>
      <c r="B176" s="12" t="str">
        <f>'N207 50km'!B175</f>
        <v>Zuidkade 210</v>
      </c>
      <c r="C176" s="11">
        <f>'N207 50km'!C175</f>
        <v>4.5</v>
      </c>
      <c r="D176" s="11">
        <f>'N207'!D175</f>
        <v>58.8</v>
      </c>
      <c r="E176" s="31">
        <f>IF('N207 50km'!D175="--",6,'N207 50km'!D175)</f>
        <v>33.200000000000003</v>
      </c>
      <c r="F176" s="31">
        <f t="shared" si="60"/>
        <v>33</v>
      </c>
      <c r="G176" s="33">
        <f t="shared" si="61"/>
        <v>28</v>
      </c>
      <c r="H176" s="31">
        <f>IF('N207 80km'!D175="--",6,'N207 80km'!D175)</f>
        <v>58.8</v>
      </c>
      <c r="I176" s="31">
        <f t="shared" si="62"/>
        <v>59</v>
      </c>
      <c r="J176" s="33" cm="1">
        <f t="array" ref="J176">_xlfn.IFS(I176=56,53,I176=57,53,OR(I176&gt;57,I176&lt;56),I176-2)</f>
        <v>57</v>
      </c>
      <c r="K176" s="33">
        <f t="shared" si="59"/>
        <v>57.005464004928584</v>
      </c>
      <c r="L176" s="11">
        <f t="shared" si="63"/>
        <v>57</v>
      </c>
      <c r="M176" s="11">
        <f>IF('Brugweg 30km'!D175="--",6,'Brugweg 30km'!D175)</f>
        <v>10.7</v>
      </c>
      <c r="N176" s="11">
        <f t="shared" si="64"/>
        <v>11</v>
      </c>
      <c r="O176" s="11">
        <f t="shared" si="65"/>
        <v>6</v>
      </c>
      <c r="P176" s="11">
        <f>IF('Hefbrug (50 km uur)'!D175="--",6,'Hefbrug (50 km uur)'!D175)</f>
        <v>6.1</v>
      </c>
      <c r="Q176" s="11">
        <f t="shared" si="66"/>
        <v>6</v>
      </c>
      <c r="R176" s="11">
        <f t="shared" si="67"/>
        <v>1</v>
      </c>
      <c r="S176" s="11">
        <f>'Kerkweg oost 50 km'!D175</f>
        <v>13.3</v>
      </c>
      <c r="T176" s="11">
        <f t="shared" si="68"/>
        <v>13</v>
      </c>
      <c r="U176" s="11">
        <f t="shared" si="69"/>
        <v>8</v>
      </c>
      <c r="V176" s="11">
        <f>'N454 Kanaaldijk 50 km'!D175</f>
        <v>29.9</v>
      </c>
      <c r="W176" s="11">
        <f t="shared" si="70"/>
        <v>30</v>
      </c>
      <c r="X176" s="11">
        <f t="shared" si="71"/>
        <v>25</v>
      </c>
      <c r="Y176" s="11">
        <f>'N454 Kanaaldijk 80 km'!D175</f>
        <v>29.3</v>
      </c>
      <c r="Z176" s="11">
        <f t="shared" si="72"/>
        <v>29</v>
      </c>
      <c r="AA176" s="11">
        <f t="shared" si="73"/>
        <v>0</v>
      </c>
      <c r="AB176" s="11">
        <f t="shared" si="74"/>
        <v>0</v>
      </c>
      <c r="AC176" s="11">
        <f t="shared" si="75"/>
        <v>27</v>
      </c>
      <c r="AD176" s="11">
        <f>'N451 80 km'!D175</f>
        <v>34.6</v>
      </c>
      <c r="AE176" s="11">
        <f t="shared" si="76"/>
        <v>35</v>
      </c>
      <c r="AF176" s="11">
        <f t="shared" si="77"/>
        <v>0</v>
      </c>
      <c r="AG176" s="11">
        <f t="shared" si="78"/>
        <v>0</v>
      </c>
      <c r="AH176" s="11">
        <f t="shared" si="79"/>
        <v>33</v>
      </c>
      <c r="AI176" s="11">
        <f>IF('A12'!D175="--",6,'A12'!D175)</f>
        <v>51.2</v>
      </c>
      <c r="AJ176" s="11">
        <f t="shared" si="80"/>
        <v>51</v>
      </c>
      <c r="AK176" s="11">
        <f t="shared" si="81"/>
        <v>0</v>
      </c>
      <c r="AL176" s="11">
        <f t="shared" si="82"/>
        <v>0</v>
      </c>
      <c r="AM176" s="11">
        <f t="shared" si="83"/>
        <v>49</v>
      </c>
      <c r="AN176" s="11">
        <f>'A20'!D175</f>
        <v>46.6</v>
      </c>
      <c r="AO176" s="11">
        <f t="shared" si="84"/>
        <v>47</v>
      </c>
      <c r="AP176" s="11">
        <f t="shared" si="85"/>
        <v>0</v>
      </c>
      <c r="AQ176" s="11">
        <f t="shared" si="86"/>
        <v>0</v>
      </c>
      <c r="AR176" s="11">
        <f t="shared" si="87"/>
        <v>45</v>
      </c>
      <c r="AS176" s="12">
        <f>10*LOG(10^(H176/10)+(10^(AI176/10)))</f>
        <v>59.495867359742007</v>
      </c>
      <c r="AT176" s="97">
        <f t="shared" si="88"/>
        <v>59</v>
      </c>
      <c r="AU176">
        <v>1</v>
      </c>
      <c r="AV176">
        <f>AT176-L176</f>
        <v>2</v>
      </c>
    </row>
    <row r="177" spans="1:48" x14ac:dyDescent="0.2">
      <c r="A177" s="12" t="str">
        <f>'N207 50km'!A176</f>
        <v>Z210_A</v>
      </c>
      <c r="B177" s="12" t="str">
        <f>'N207 50km'!B176</f>
        <v>Zuidkade 210</v>
      </c>
      <c r="C177" s="11">
        <f>'N207 50km'!C176</f>
        <v>1.5</v>
      </c>
      <c r="D177" s="11">
        <f>'N207'!D176</f>
        <v>57.7</v>
      </c>
      <c r="E177" s="31">
        <f>IF('N207 50km'!D176="--",6,'N207 50km'!D176)</f>
        <v>32.700000000000003</v>
      </c>
      <c r="F177" s="31">
        <f t="shared" si="60"/>
        <v>33</v>
      </c>
      <c r="G177" s="33">
        <f t="shared" si="61"/>
        <v>28</v>
      </c>
      <c r="H177" s="31">
        <f>IF('N207 80km'!D176="--",6,'N207 80km'!D176)</f>
        <v>57.7</v>
      </c>
      <c r="I177" s="31">
        <f t="shared" si="62"/>
        <v>58</v>
      </c>
      <c r="J177" s="33" cm="1">
        <f t="array" ref="J177">_xlfn.IFS(I177=56,53,I177=57,53,OR(I177&gt;57,I177&lt;56),I177-2)</f>
        <v>56</v>
      </c>
      <c r="K177" s="33">
        <f t="shared" si="59"/>
        <v>56.006877654943182</v>
      </c>
      <c r="L177" s="11">
        <f t="shared" si="63"/>
        <v>56</v>
      </c>
      <c r="M177" s="11">
        <f>IF('Brugweg 30km'!D176="--",6,'Brugweg 30km'!D176)</f>
        <v>6.9</v>
      </c>
      <c r="N177" s="11">
        <f t="shared" si="64"/>
        <v>7</v>
      </c>
      <c r="O177" s="11">
        <f t="shared" si="65"/>
        <v>2</v>
      </c>
      <c r="P177" s="11">
        <f>IF('Hefbrug (50 km uur)'!D176="--",6,'Hefbrug (50 km uur)'!D176)</f>
        <v>5.8</v>
      </c>
      <c r="Q177" s="11">
        <f t="shared" si="66"/>
        <v>6</v>
      </c>
      <c r="R177" s="11">
        <f t="shared" si="67"/>
        <v>1</v>
      </c>
      <c r="S177" s="11">
        <f>'Kerkweg oost 50 km'!D176</f>
        <v>12.5</v>
      </c>
      <c r="T177" s="11">
        <f t="shared" si="68"/>
        <v>12</v>
      </c>
      <c r="U177" s="11">
        <f t="shared" si="69"/>
        <v>7</v>
      </c>
      <c r="V177" s="11">
        <f>'N454 Kanaaldijk 50 km'!D176</f>
        <v>27.6</v>
      </c>
      <c r="W177" s="11">
        <f t="shared" si="70"/>
        <v>28</v>
      </c>
      <c r="X177" s="11">
        <f t="shared" si="71"/>
        <v>23</v>
      </c>
      <c r="Y177" s="11">
        <f>'N454 Kanaaldijk 80 km'!D176</f>
        <v>28.9</v>
      </c>
      <c r="Z177" s="11">
        <f t="shared" si="72"/>
        <v>29</v>
      </c>
      <c r="AA177" s="11">
        <f t="shared" si="73"/>
        <v>0</v>
      </c>
      <c r="AB177" s="11">
        <f t="shared" si="74"/>
        <v>0</v>
      </c>
      <c r="AC177" s="11">
        <f t="shared" si="75"/>
        <v>27</v>
      </c>
      <c r="AD177" s="11">
        <f>'N451 80 km'!D176</f>
        <v>33.9</v>
      </c>
      <c r="AE177" s="11">
        <f t="shared" si="76"/>
        <v>34</v>
      </c>
      <c r="AF177" s="11">
        <f t="shared" si="77"/>
        <v>0</v>
      </c>
      <c r="AG177" s="11">
        <f t="shared" si="78"/>
        <v>0</v>
      </c>
      <c r="AH177" s="11">
        <f t="shared" si="79"/>
        <v>32</v>
      </c>
      <c r="AI177" s="11">
        <f>IF('A12'!D176="--",6,'A12'!D176)</f>
        <v>50.3</v>
      </c>
      <c r="AJ177" s="11">
        <f t="shared" si="80"/>
        <v>50</v>
      </c>
      <c r="AK177" s="11">
        <f t="shared" si="81"/>
        <v>0</v>
      </c>
      <c r="AL177" s="11">
        <f t="shared" si="82"/>
        <v>0</v>
      </c>
      <c r="AM177" s="11">
        <f t="shared" si="83"/>
        <v>48</v>
      </c>
      <c r="AN177" s="11">
        <f>'A20'!D176</f>
        <v>45.9</v>
      </c>
      <c r="AO177" s="11">
        <f t="shared" si="84"/>
        <v>46</v>
      </c>
      <c r="AP177" s="11">
        <f t="shared" si="85"/>
        <v>0</v>
      </c>
      <c r="AQ177" s="11">
        <f t="shared" si="86"/>
        <v>0</v>
      </c>
      <c r="AR177" s="11">
        <f t="shared" si="87"/>
        <v>44</v>
      </c>
      <c r="AS177" s="12"/>
      <c r="AT177" s="11"/>
    </row>
    <row r="178" spans="1:48" x14ac:dyDescent="0.2">
      <c r="A178" s="12" t="str">
        <f>'N207 50km'!A177</f>
        <v>Z207_B</v>
      </c>
      <c r="B178" s="12" t="str">
        <f>'N207 50km'!B177</f>
        <v>Zuidkade 207</v>
      </c>
      <c r="C178" s="11">
        <f>'N207 50km'!C177</f>
        <v>4.5</v>
      </c>
      <c r="D178" s="11">
        <f>'N207'!D177</f>
        <v>58.5</v>
      </c>
      <c r="E178" s="31">
        <f>IF('N207 50km'!D177="--",6,'N207 50km'!D177)</f>
        <v>32.4</v>
      </c>
      <c r="F178" s="31">
        <f t="shared" si="60"/>
        <v>32</v>
      </c>
      <c r="G178" s="33">
        <f t="shared" si="61"/>
        <v>27</v>
      </c>
      <c r="H178" s="31">
        <f>IF('N207 80km'!D177="--",6,'N207 80km'!D177)</f>
        <v>58.5</v>
      </c>
      <c r="I178" s="31">
        <f t="shared" si="62"/>
        <v>58</v>
      </c>
      <c r="J178" s="33" cm="1">
        <f t="array" ref="J178">_xlfn.IFS(I178=56,53,I178=57,53,OR(I178&gt;57,I178&lt;56),I178-2)</f>
        <v>56</v>
      </c>
      <c r="K178" s="33">
        <f t="shared" si="59"/>
        <v>56.005464004928569</v>
      </c>
      <c r="L178" s="11">
        <f t="shared" si="63"/>
        <v>56</v>
      </c>
      <c r="M178" s="11">
        <f>IF('Brugweg 30km'!D177="--",6,'Brugweg 30km'!D177)</f>
        <v>11.5</v>
      </c>
      <c r="N178" s="11">
        <f t="shared" si="64"/>
        <v>12</v>
      </c>
      <c r="O178" s="11">
        <f t="shared" si="65"/>
        <v>7</v>
      </c>
      <c r="P178" s="11">
        <f>IF('Hefbrug (50 km uur)'!D177="--",6,'Hefbrug (50 km uur)'!D177)</f>
        <v>6.1</v>
      </c>
      <c r="Q178" s="11">
        <f t="shared" si="66"/>
        <v>6</v>
      </c>
      <c r="R178" s="11">
        <f t="shared" si="67"/>
        <v>1</v>
      </c>
      <c r="S178" s="11">
        <f>'Kerkweg oost 50 km'!D177</f>
        <v>9.6</v>
      </c>
      <c r="T178" s="11">
        <f t="shared" si="68"/>
        <v>10</v>
      </c>
      <c r="U178" s="11">
        <f t="shared" si="69"/>
        <v>5</v>
      </c>
      <c r="V178" s="11">
        <f>'N454 Kanaaldijk 50 km'!D177</f>
        <v>28.6</v>
      </c>
      <c r="W178" s="11">
        <f t="shared" si="70"/>
        <v>29</v>
      </c>
      <c r="X178" s="11">
        <f t="shared" si="71"/>
        <v>24</v>
      </c>
      <c r="Y178" s="11">
        <f>'N454 Kanaaldijk 80 km'!D177</f>
        <v>29.4</v>
      </c>
      <c r="Z178" s="11">
        <f t="shared" si="72"/>
        <v>29</v>
      </c>
      <c r="AA178" s="11">
        <f t="shared" si="73"/>
        <v>0</v>
      </c>
      <c r="AB178" s="11">
        <f t="shared" si="74"/>
        <v>0</v>
      </c>
      <c r="AC178" s="11">
        <f t="shared" si="75"/>
        <v>27</v>
      </c>
      <c r="AD178" s="11">
        <f>'N451 80 km'!D177</f>
        <v>34.6</v>
      </c>
      <c r="AE178" s="11">
        <f t="shared" si="76"/>
        <v>35</v>
      </c>
      <c r="AF178" s="11">
        <f t="shared" si="77"/>
        <v>0</v>
      </c>
      <c r="AG178" s="11">
        <f t="shared" si="78"/>
        <v>0</v>
      </c>
      <c r="AH178" s="11">
        <f t="shared" si="79"/>
        <v>33</v>
      </c>
      <c r="AI178" s="11">
        <f>IF('A12'!D177="--",6,'A12'!D177)</f>
        <v>51</v>
      </c>
      <c r="AJ178" s="11">
        <f t="shared" si="80"/>
        <v>51</v>
      </c>
      <c r="AK178" s="11">
        <f t="shared" si="81"/>
        <v>0</v>
      </c>
      <c r="AL178" s="11">
        <f t="shared" si="82"/>
        <v>0</v>
      </c>
      <c r="AM178" s="11">
        <f t="shared" si="83"/>
        <v>49</v>
      </c>
      <c r="AN178" s="11">
        <f>'A20'!D177</f>
        <v>46.1</v>
      </c>
      <c r="AO178" s="11">
        <f t="shared" si="84"/>
        <v>46</v>
      </c>
      <c r="AP178" s="11">
        <f t="shared" si="85"/>
        <v>0</v>
      </c>
      <c r="AQ178" s="11">
        <f t="shared" si="86"/>
        <v>0</v>
      </c>
      <c r="AR178" s="11">
        <f t="shared" si="87"/>
        <v>44</v>
      </c>
      <c r="AS178" s="12">
        <f>10*LOG(10^(H178/10)+(10^(AI178/10)))</f>
        <v>59.210818526495324</v>
      </c>
      <c r="AT178" s="97">
        <f t="shared" si="88"/>
        <v>59</v>
      </c>
      <c r="AU178">
        <v>1</v>
      </c>
      <c r="AV178">
        <f>AT178-L178</f>
        <v>3</v>
      </c>
    </row>
    <row r="179" spans="1:48" x14ac:dyDescent="0.2">
      <c r="A179" s="12" t="str">
        <f>'N207 50km'!A178</f>
        <v>Z207_A</v>
      </c>
      <c r="B179" s="12" t="str">
        <f>'N207 50km'!B178</f>
        <v>Zuidkade 207</v>
      </c>
      <c r="C179" s="11">
        <f>'N207 50km'!C178</f>
        <v>1.5</v>
      </c>
      <c r="D179" s="11">
        <f>'N207'!D178</f>
        <v>57.3</v>
      </c>
      <c r="E179" s="31">
        <f>IF('N207 50km'!D178="--",6,'N207 50km'!D178)</f>
        <v>31.7</v>
      </c>
      <c r="F179" s="31">
        <f t="shared" si="60"/>
        <v>32</v>
      </c>
      <c r="G179" s="33">
        <f t="shared" si="61"/>
        <v>27</v>
      </c>
      <c r="H179" s="31">
        <f>IF('N207 80km'!D178="--",6,'N207 80km'!D178)</f>
        <v>57.3</v>
      </c>
      <c r="I179" s="31">
        <f t="shared" si="62"/>
        <v>57</v>
      </c>
      <c r="J179" s="33" cm="1">
        <f t="array" ref="J179">_xlfn.IFS(I179=56,53,I179=57,53,OR(I179&gt;57,I179&lt;56),I179-2)</f>
        <v>53</v>
      </c>
      <c r="K179" s="33">
        <f t="shared" si="59"/>
        <v>53.010895305999611</v>
      </c>
      <c r="L179" s="11">
        <f t="shared" si="63"/>
        <v>53</v>
      </c>
      <c r="M179" s="11">
        <f>IF('Brugweg 30km'!D178="--",6,'Brugweg 30km'!D178)</f>
        <v>6.8</v>
      </c>
      <c r="N179" s="11">
        <f t="shared" si="64"/>
        <v>7</v>
      </c>
      <c r="O179" s="11">
        <f t="shared" si="65"/>
        <v>2</v>
      </c>
      <c r="P179" s="11">
        <f>IF('Hefbrug (50 km uur)'!D178="--",6,'Hefbrug (50 km uur)'!D178)</f>
        <v>5.8</v>
      </c>
      <c r="Q179" s="11">
        <f t="shared" si="66"/>
        <v>6</v>
      </c>
      <c r="R179" s="11">
        <f t="shared" si="67"/>
        <v>1</v>
      </c>
      <c r="S179" s="11">
        <f>'Kerkweg oost 50 km'!D178</f>
        <v>7.7</v>
      </c>
      <c r="T179" s="11">
        <f t="shared" si="68"/>
        <v>8</v>
      </c>
      <c r="U179" s="11">
        <f t="shared" si="69"/>
        <v>3</v>
      </c>
      <c r="V179" s="11">
        <f>'N454 Kanaaldijk 50 km'!D178</f>
        <v>25.8</v>
      </c>
      <c r="W179" s="11">
        <f t="shared" si="70"/>
        <v>26</v>
      </c>
      <c r="X179" s="11">
        <f t="shared" si="71"/>
        <v>21</v>
      </c>
      <c r="Y179" s="11">
        <f>'N454 Kanaaldijk 80 km'!D178</f>
        <v>28.7</v>
      </c>
      <c r="Z179" s="11">
        <f t="shared" si="72"/>
        <v>29</v>
      </c>
      <c r="AA179" s="11">
        <f t="shared" si="73"/>
        <v>0</v>
      </c>
      <c r="AB179" s="11">
        <f t="shared" si="74"/>
        <v>0</v>
      </c>
      <c r="AC179" s="11">
        <f t="shared" si="75"/>
        <v>27</v>
      </c>
      <c r="AD179" s="11">
        <f>'N451 80 km'!D178</f>
        <v>33.799999999999997</v>
      </c>
      <c r="AE179" s="11">
        <f t="shared" si="76"/>
        <v>34</v>
      </c>
      <c r="AF179" s="11">
        <f t="shared" si="77"/>
        <v>0</v>
      </c>
      <c r="AG179" s="11">
        <f t="shared" si="78"/>
        <v>0</v>
      </c>
      <c r="AH179" s="11">
        <f t="shared" si="79"/>
        <v>32</v>
      </c>
      <c r="AI179" s="11">
        <f>IF('A12'!D178="--",6,'A12'!D178)</f>
        <v>49.8</v>
      </c>
      <c r="AJ179" s="11">
        <f t="shared" si="80"/>
        <v>50</v>
      </c>
      <c r="AK179" s="11">
        <f t="shared" si="81"/>
        <v>0</v>
      </c>
      <c r="AL179" s="11">
        <f t="shared" si="82"/>
        <v>0</v>
      </c>
      <c r="AM179" s="11">
        <f t="shared" si="83"/>
        <v>48</v>
      </c>
      <c r="AN179" s="11">
        <f>'A20'!D178</f>
        <v>45.2</v>
      </c>
      <c r="AO179" s="11">
        <f t="shared" si="84"/>
        <v>45</v>
      </c>
      <c r="AP179" s="11">
        <f t="shared" si="85"/>
        <v>0</v>
      </c>
      <c r="AQ179" s="11">
        <f t="shared" si="86"/>
        <v>0</v>
      </c>
      <c r="AR179" s="11">
        <f t="shared" si="87"/>
        <v>43</v>
      </c>
      <c r="AS179" s="12"/>
      <c r="AT179" s="11"/>
    </row>
    <row r="180" spans="1:48" x14ac:dyDescent="0.2">
      <c r="A180" s="12" t="str">
        <f>'N207 50km'!A179</f>
        <v>Z206_B</v>
      </c>
      <c r="B180" s="12" t="str">
        <f>'N207 50km'!B179</f>
        <v>Zuidkade 206</v>
      </c>
      <c r="C180" s="11">
        <f>'N207 50km'!C179</f>
        <v>4.5</v>
      </c>
      <c r="D180" s="11">
        <f>'N207'!D179</f>
        <v>58.9</v>
      </c>
      <c r="E180" s="31">
        <f>IF('N207 50km'!D179="--",6,'N207 50km'!D179)</f>
        <v>33.700000000000003</v>
      </c>
      <c r="F180" s="31">
        <f t="shared" si="60"/>
        <v>34</v>
      </c>
      <c r="G180" s="33">
        <f t="shared" si="61"/>
        <v>29</v>
      </c>
      <c r="H180" s="31">
        <f>IF('N207 80km'!D179="--",6,'N207 80km'!D179)</f>
        <v>58.8</v>
      </c>
      <c r="I180" s="31">
        <f t="shared" si="62"/>
        <v>59</v>
      </c>
      <c r="J180" s="33" cm="1">
        <f t="array" ref="J180">_xlfn.IFS(I180=56,53,I180=57,53,OR(I180&gt;57,I180&lt;56),I180-2)</f>
        <v>57</v>
      </c>
      <c r="K180" s="33">
        <f t="shared" si="59"/>
        <v>57.006877654943196</v>
      </c>
      <c r="L180" s="11">
        <f t="shared" si="63"/>
        <v>57</v>
      </c>
      <c r="M180" s="11">
        <f>IF('Brugweg 30km'!D179="--",6,'Brugweg 30km'!D179)</f>
        <v>12.8</v>
      </c>
      <c r="N180" s="11">
        <f t="shared" si="64"/>
        <v>13</v>
      </c>
      <c r="O180" s="11">
        <f t="shared" si="65"/>
        <v>8</v>
      </c>
      <c r="P180" s="11">
        <f>IF('Hefbrug (50 km uur)'!D179="--",6,'Hefbrug (50 km uur)'!D179)</f>
        <v>6.3</v>
      </c>
      <c r="Q180" s="11">
        <f t="shared" si="66"/>
        <v>6</v>
      </c>
      <c r="R180" s="11">
        <f t="shared" si="67"/>
        <v>1</v>
      </c>
      <c r="S180" s="11">
        <f>'Kerkweg oost 50 km'!D179</f>
        <v>10.1</v>
      </c>
      <c r="T180" s="11">
        <f t="shared" si="68"/>
        <v>10</v>
      </c>
      <c r="U180" s="11">
        <f t="shared" si="69"/>
        <v>5</v>
      </c>
      <c r="V180" s="11">
        <f>'N454 Kanaaldijk 50 km'!D179</f>
        <v>29.2</v>
      </c>
      <c r="W180" s="11">
        <f t="shared" si="70"/>
        <v>29</v>
      </c>
      <c r="X180" s="11">
        <f t="shared" si="71"/>
        <v>24</v>
      </c>
      <c r="Y180" s="11">
        <f>'N454 Kanaaldijk 80 km'!D179</f>
        <v>28.8</v>
      </c>
      <c r="Z180" s="11">
        <f t="shared" si="72"/>
        <v>29</v>
      </c>
      <c r="AA180" s="11">
        <f t="shared" si="73"/>
        <v>0</v>
      </c>
      <c r="AB180" s="11">
        <f t="shared" si="74"/>
        <v>0</v>
      </c>
      <c r="AC180" s="11">
        <f t="shared" si="75"/>
        <v>27</v>
      </c>
      <c r="AD180" s="11">
        <f>'N451 80 km'!D179</f>
        <v>34.4</v>
      </c>
      <c r="AE180" s="11">
        <f t="shared" si="76"/>
        <v>34</v>
      </c>
      <c r="AF180" s="11">
        <f t="shared" si="77"/>
        <v>0</v>
      </c>
      <c r="AG180" s="11">
        <f t="shared" si="78"/>
        <v>0</v>
      </c>
      <c r="AH180" s="11">
        <f t="shared" si="79"/>
        <v>32</v>
      </c>
      <c r="AI180" s="11">
        <f>IF('A12'!D179="--",6,'A12'!D179)</f>
        <v>51.1</v>
      </c>
      <c r="AJ180" s="11">
        <f t="shared" si="80"/>
        <v>51</v>
      </c>
      <c r="AK180" s="11">
        <f t="shared" si="81"/>
        <v>0</v>
      </c>
      <c r="AL180" s="11">
        <f t="shared" si="82"/>
        <v>0</v>
      </c>
      <c r="AM180" s="11">
        <f t="shared" si="83"/>
        <v>49</v>
      </c>
      <c r="AN180" s="11">
        <f>'A20'!D179</f>
        <v>46.3</v>
      </c>
      <c r="AO180" s="11">
        <f t="shared" si="84"/>
        <v>46</v>
      </c>
      <c r="AP180" s="11">
        <f t="shared" si="85"/>
        <v>0</v>
      </c>
      <c r="AQ180" s="11">
        <f t="shared" si="86"/>
        <v>0</v>
      </c>
      <c r="AR180" s="11">
        <f t="shared" si="87"/>
        <v>44</v>
      </c>
      <c r="AS180" s="12">
        <f>10*LOG(10^(H180/10)+(10^(AI180/10)))</f>
        <v>59.481206626605442</v>
      </c>
      <c r="AT180" s="97">
        <f t="shared" si="88"/>
        <v>59</v>
      </c>
      <c r="AU180">
        <v>1</v>
      </c>
      <c r="AV180">
        <f>AT180-L180</f>
        <v>2</v>
      </c>
    </row>
    <row r="181" spans="1:48" x14ac:dyDescent="0.2">
      <c r="A181" s="12" t="str">
        <f>'N207 50km'!A180</f>
        <v>Z206_A</v>
      </c>
      <c r="B181" s="12" t="str">
        <f>'N207 50km'!B180</f>
        <v>Zuidkade 206</v>
      </c>
      <c r="C181" s="11">
        <f>'N207 50km'!C180</f>
        <v>1.5</v>
      </c>
      <c r="D181" s="11">
        <f>'N207'!D180</f>
        <v>57.6</v>
      </c>
      <c r="E181" s="31">
        <f>IF('N207 50km'!D180="--",6,'N207 50km'!D180)</f>
        <v>33.200000000000003</v>
      </c>
      <c r="F181" s="31">
        <f t="shared" si="60"/>
        <v>33</v>
      </c>
      <c r="G181" s="33">
        <f t="shared" si="61"/>
        <v>28</v>
      </c>
      <c r="H181" s="31">
        <f>IF('N207 80km'!D180="--",6,'N207 80km'!D180)</f>
        <v>57.6</v>
      </c>
      <c r="I181" s="31">
        <f t="shared" si="62"/>
        <v>58</v>
      </c>
      <c r="J181" s="33" cm="1">
        <f t="array" ref="J181">_xlfn.IFS(I181=56,53,I181=57,53,OR(I181&gt;57,I181&lt;56),I181-2)</f>
        <v>56</v>
      </c>
      <c r="K181" s="33">
        <f t="shared" si="59"/>
        <v>56.006877654943182</v>
      </c>
      <c r="L181" s="11">
        <f t="shared" si="63"/>
        <v>56</v>
      </c>
      <c r="M181" s="11">
        <f>IF('Brugweg 30km'!D180="--",6,'Brugweg 30km'!D180)</f>
        <v>11.3</v>
      </c>
      <c r="N181" s="11">
        <f t="shared" si="64"/>
        <v>11</v>
      </c>
      <c r="O181" s="11">
        <f t="shared" si="65"/>
        <v>6</v>
      </c>
      <c r="P181" s="11">
        <f>IF('Hefbrug (50 km uur)'!D180="--",6,'Hefbrug (50 km uur)'!D180)</f>
        <v>6.1</v>
      </c>
      <c r="Q181" s="11">
        <f t="shared" si="66"/>
        <v>6</v>
      </c>
      <c r="R181" s="11">
        <f t="shared" si="67"/>
        <v>1</v>
      </c>
      <c r="S181" s="11">
        <f>'Kerkweg oost 50 km'!D180</f>
        <v>9.9</v>
      </c>
      <c r="T181" s="11">
        <f t="shared" si="68"/>
        <v>10</v>
      </c>
      <c r="U181" s="11">
        <f t="shared" si="69"/>
        <v>5</v>
      </c>
      <c r="V181" s="11">
        <f>'N454 Kanaaldijk 50 km'!D180</f>
        <v>28.6</v>
      </c>
      <c r="W181" s="11">
        <f t="shared" si="70"/>
        <v>29</v>
      </c>
      <c r="X181" s="11">
        <f t="shared" si="71"/>
        <v>24</v>
      </c>
      <c r="Y181" s="11">
        <f>'N454 Kanaaldijk 80 km'!D180</f>
        <v>29.1</v>
      </c>
      <c r="Z181" s="11">
        <f t="shared" si="72"/>
        <v>29</v>
      </c>
      <c r="AA181" s="11">
        <f t="shared" si="73"/>
        <v>0</v>
      </c>
      <c r="AB181" s="11">
        <f t="shared" si="74"/>
        <v>0</v>
      </c>
      <c r="AC181" s="11">
        <f t="shared" si="75"/>
        <v>27</v>
      </c>
      <c r="AD181" s="11">
        <f>'N451 80 km'!D180</f>
        <v>33.799999999999997</v>
      </c>
      <c r="AE181" s="11">
        <f t="shared" si="76"/>
        <v>34</v>
      </c>
      <c r="AF181" s="11">
        <f t="shared" si="77"/>
        <v>0</v>
      </c>
      <c r="AG181" s="11">
        <f t="shared" si="78"/>
        <v>0</v>
      </c>
      <c r="AH181" s="11">
        <f t="shared" si="79"/>
        <v>32</v>
      </c>
      <c r="AI181" s="11">
        <f>IF('A12'!D180="--",6,'A12'!D180)</f>
        <v>49.6</v>
      </c>
      <c r="AJ181" s="11">
        <f t="shared" si="80"/>
        <v>50</v>
      </c>
      <c r="AK181" s="11">
        <f t="shared" si="81"/>
        <v>0</v>
      </c>
      <c r="AL181" s="11">
        <f t="shared" si="82"/>
        <v>0</v>
      </c>
      <c r="AM181" s="11">
        <f t="shared" si="83"/>
        <v>48</v>
      </c>
      <c r="AN181" s="11">
        <f>'A20'!D180</f>
        <v>44.7</v>
      </c>
      <c r="AO181" s="11">
        <f t="shared" si="84"/>
        <v>45</v>
      </c>
      <c r="AP181" s="11">
        <f t="shared" si="85"/>
        <v>0</v>
      </c>
      <c r="AQ181" s="11">
        <f t="shared" si="86"/>
        <v>0</v>
      </c>
      <c r="AR181" s="11">
        <f t="shared" si="87"/>
        <v>43</v>
      </c>
      <c r="AS181" s="12"/>
      <c r="AT181" s="11"/>
    </row>
    <row r="182" spans="1:48" x14ac:dyDescent="0.2">
      <c r="A182" s="12" t="str">
        <f>'N207 50km'!A181</f>
        <v>Z205_B</v>
      </c>
      <c r="B182" s="12" t="str">
        <f>'N207 50km'!B181</f>
        <v>Zuidkade 205</v>
      </c>
      <c r="C182" s="11">
        <f>'N207 50km'!C181</f>
        <v>4.5</v>
      </c>
      <c r="D182" s="11">
        <f>'N207'!D181</f>
        <v>58.7</v>
      </c>
      <c r="E182" s="31">
        <f>IF('N207 50km'!D181="--",6,'N207 50km'!D181)</f>
        <v>33.9</v>
      </c>
      <c r="F182" s="31">
        <f t="shared" si="60"/>
        <v>34</v>
      </c>
      <c r="G182" s="33">
        <f t="shared" si="61"/>
        <v>29</v>
      </c>
      <c r="H182" s="31">
        <f>IF('N207 80km'!D181="--",6,'N207 80km'!D181)</f>
        <v>58.7</v>
      </c>
      <c r="I182" s="31">
        <f t="shared" si="62"/>
        <v>59</v>
      </c>
      <c r="J182" s="33" cm="1">
        <f t="array" ref="J182">_xlfn.IFS(I182=56,53,I182=57,53,OR(I182&gt;57,I182&lt;56),I182-2)</f>
        <v>57</v>
      </c>
      <c r="K182" s="33">
        <f t="shared" si="59"/>
        <v>57.006877654943196</v>
      </c>
      <c r="L182" s="11">
        <f t="shared" si="63"/>
        <v>57</v>
      </c>
      <c r="M182" s="11">
        <f>IF('Brugweg 30km'!D181="--",6,'Brugweg 30km'!D181)</f>
        <v>11.7</v>
      </c>
      <c r="N182" s="11">
        <f t="shared" si="64"/>
        <v>12</v>
      </c>
      <c r="O182" s="11">
        <f t="shared" si="65"/>
        <v>7</v>
      </c>
      <c r="P182" s="11">
        <f>IF('Hefbrug (50 km uur)'!D181="--",6,'Hefbrug (50 km uur)'!D181)</f>
        <v>6.7</v>
      </c>
      <c r="Q182" s="11">
        <f t="shared" si="66"/>
        <v>7</v>
      </c>
      <c r="R182" s="11">
        <f t="shared" si="67"/>
        <v>2</v>
      </c>
      <c r="S182" s="11">
        <f>'Kerkweg oost 50 km'!D181</f>
        <v>9.9</v>
      </c>
      <c r="T182" s="11">
        <f t="shared" si="68"/>
        <v>10</v>
      </c>
      <c r="U182" s="11">
        <f t="shared" si="69"/>
        <v>5</v>
      </c>
      <c r="V182" s="11">
        <f>'N454 Kanaaldijk 50 km'!D181</f>
        <v>30.3</v>
      </c>
      <c r="W182" s="11">
        <f t="shared" si="70"/>
        <v>30</v>
      </c>
      <c r="X182" s="11">
        <f t="shared" si="71"/>
        <v>25</v>
      </c>
      <c r="Y182" s="11">
        <f>'N454 Kanaaldijk 80 km'!D181</f>
        <v>31.5</v>
      </c>
      <c r="Z182" s="11">
        <f t="shared" si="72"/>
        <v>32</v>
      </c>
      <c r="AA182" s="11">
        <f t="shared" si="73"/>
        <v>0</v>
      </c>
      <c r="AB182" s="11">
        <f t="shared" si="74"/>
        <v>0</v>
      </c>
      <c r="AC182" s="11">
        <f t="shared" si="75"/>
        <v>30</v>
      </c>
      <c r="AD182" s="11">
        <f>'N451 80 km'!D181</f>
        <v>34.4</v>
      </c>
      <c r="AE182" s="11">
        <f t="shared" si="76"/>
        <v>34</v>
      </c>
      <c r="AF182" s="11">
        <f t="shared" si="77"/>
        <v>0</v>
      </c>
      <c r="AG182" s="11">
        <f t="shared" si="78"/>
        <v>0</v>
      </c>
      <c r="AH182" s="11">
        <f t="shared" si="79"/>
        <v>32</v>
      </c>
      <c r="AI182" s="11">
        <f>IF('A12'!D181="--",6,'A12'!D181)</f>
        <v>51.5</v>
      </c>
      <c r="AJ182" s="11">
        <f t="shared" si="80"/>
        <v>52</v>
      </c>
      <c r="AK182" s="11">
        <f t="shared" si="81"/>
        <v>0</v>
      </c>
      <c r="AL182" s="11">
        <f t="shared" si="82"/>
        <v>0</v>
      </c>
      <c r="AM182" s="11">
        <f t="shared" si="83"/>
        <v>50</v>
      </c>
      <c r="AN182" s="11">
        <f>'A20'!D181</f>
        <v>47.1</v>
      </c>
      <c r="AO182" s="11">
        <f t="shared" si="84"/>
        <v>47</v>
      </c>
      <c r="AP182" s="11">
        <f t="shared" si="85"/>
        <v>0</v>
      </c>
      <c r="AQ182" s="11">
        <f t="shared" si="86"/>
        <v>0</v>
      </c>
      <c r="AR182" s="11">
        <f t="shared" si="87"/>
        <v>45</v>
      </c>
      <c r="AS182" s="12">
        <f>10*LOG(10^(H182/10)+(10^(AI182/10)))</f>
        <v>59.457462064101648</v>
      </c>
      <c r="AT182" s="97">
        <f t="shared" si="88"/>
        <v>59</v>
      </c>
      <c r="AU182">
        <v>1</v>
      </c>
      <c r="AV182">
        <f>AT182-L182</f>
        <v>2</v>
      </c>
    </row>
    <row r="183" spans="1:48" x14ac:dyDescent="0.2">
      <c r="A183" s="12" t="str">
        <f>'N207 50km'!A182</f>
        <v>Z205_A</v>
      </c>
      <c r="B183" s="12" t="str">
        <f>'N207 50km'!B182</f>
        <v>Zuidkade 205</v>
      </c>
      <c r="C183" s="11">
        <f>'N207 50km'!C182</f>
        <v>1.5</v>
      </c>
      <c r="D183" s="11">
        <f>'N207'!D182</f>
        <v>57.5</v>
      </c>
      <c r="E183" s="31">
        <f>IF('N207 50km'!D182="--",6,'N207 50km'!D182)</f>
        <v>33.6</v>
      </c>
      <c r="F183" s="31">
        <f t="shared" si="60"/>
        <v>34</v>
      </c>
      <c r="G183" s="33">
        <f t="shared" si="61"/>
        <v>29</v>
      </c>
      <c r="H183" s="31">
        <f>IF('N207 80km'!D182="--",6,'N207 80km'!D182)</f>
        <v>57.4</v>
      </c>
      <c r="I183" s="31">
        <f t="shared" si="62"/>
        <v>57</v>
      </c>
      <c r="J183" s="33" cm="1">
        <f t="array" ref="J183">_xlfn.IFS(I183=56,53,I183=57,53,OR(I183&gt;57,I183&lt;56),I183-2)</f>
        <v>53</v>
      </c>
      <c r="K183" s="33">
        <f t="shared" si="59"/>
        <v>53.017255250287931</v>
      </c>
      <c r="L183" s="11">
        <f t="shared" si="63"/>
        <v>53</v>
      </c>
      <c r="M183" s="11">
        <f>IF('Brugweg 30km'!D182="--",6,'Brugweg 30km'!D182)</f>
        <v>10.8</v>
      </c>
      <c r="N183" s="11">
        <f t="shared" si="64"/>
        <v>11</v>
      </c>
      <c r="O183" s="11">
        <f t="shared" si="65"/>
        <v>6</v>
      </c>
      <c r="P183" s="11">
        <f>IF('Hefbrug (50 km uur)'!D182="--",6,'Hefbrug (50 km uur)'!D182)</f>
        <v>6.6</v>
      </c>
      <c r="Q183" s="11">
        <f t="shared" si="66"/>
        <v>7</v>
      </c>
      <c r="R183" s="11">
        <f t="shared" si="67"/>
        <v>2</v>
      </c>
      <c r="S183" s="11">
        <f>'Kerkweg oost 50 km'!D182</f>
        <v>9.6999999999999993</v>
      </c>
      <c r="T183" s="11">
        <f t="shared" si="68"/>
        <v>10</v>
      </c>
      <c r="U183" s="11">
        <f t="shared" si="69"/>
        <v>5</v>
      </c>
      <c r="V183" s="11">
        <f>'N454 Kanaaldijk 50 km'!D182</f>
        <v>29.4</v>
      </c>
      <c r="W183" s="11">
        <f t="shared" si="70"/>
        <v>29</v>
      </c>
      <c r="X183" s="11">
        <f t="shared" si="71"/>
        <v>24</v>
      </c>
      <c r="Y183" s="11">
        <f>'N454 Kanaaldijk 80 km'!D182</f>
        <v>30.1</v>
      </c>
      <c r="Z183" s="11">
        <f t="shared" si="72"/>
        <v>30</v>
      </c>
      <c r="AA183" s="11">
        <f t="shared" si="73"/>
        <v>0</v>
      </c>
      <c r="AB183" s="11">
        <f t="shared" si="74"/>
        <v>0</v>
      </c>
      <c r="AC183" s="11">
        <f t="shared" si="75"/>
        <v>28</v>
      </c>
      <c r="AD183" s="11">
        <f>'N451 80 km'!D182</f>
        <v>33.9</v>
      </c>
      <c r="AE183" s="11">
        <f t="shared" si="76"/>
        <v>34</v>
      </c>
      <c r="AF183" s="11">
        <f t="shared" si="77"/>
        <v>0</v>
      </c>
      <c r="AG183" s="11">
        <f t="shared" si="78"/>
        <v>0</v>
      </c>
      <c r="AH183" s="11">
        <f t="shared" si="79"/>
        <v>32</v>
      </c>
      <c r="AI183" s="11">
        <f>IF('A12'!D182="--",6,'A12'!D182)</f>
        <v>49.6</v>
      </c>
      <c r="AJ183" s="11">
        <f t="shared" si="80"/>
        <v>50</v>
      </c>
      <c r="AK183" s="11">
        <f t="shared" si="81"/>
        <v>0</v>
      </c>
      <c r="AL183" s="11">
        <f t="shared" si="82"/>
        <v>0</v>
      </c>
      <c r="AM183" s="11">
        <f t="shared" si="83"/>
        <v>48</v>
      </c>
      <c r="AN183" s="11">
        <f>'A20'!D182</f>
        <v>45.1</v>
      </c>
      <c r="AO183" s="11">
        <f t="shared" si="84"/>
        <v>45</v>
      </c>
      <c r="AP183" s="11">
        <f t="shared" si="85"/>
        <v>0</v>
      </c>
      <c r="AQ183" s="11">
        <f t="shared" si="86"/>
        <v>0</v>
      </c>
      <c r="AR183" s="11">
        <f t="shared" si="87"/>
        <v>43</v>
      </c>
      <c r="AS183" s="12"/>
      <c r="AT183" s="11"/>
    </row>
    <row r="184" spans="1:48" x14ac:dyDescent="0.2">
      <c r="A184" s="12" t="str">
        <f>'N207 50km'!A183</f>
        <v>Z197_B</v>
      </c>
      <c r="B184" s="12" t="str">
        <f>'N207 50km'!B183</f>
        <v>Zuidkade 197</v>
      </c>
      <c r="C184" s="11">
        <f>'N207 50km'!C183</f>
        <v>4.5</v>
      </c>
      <c r="D184" s="11">
        <f>'N207'!D183</f>
        <v>58.3</v>
      </c>
      <c r="E184" s="31">
        <f>IF('N207 50km'!D183="--",6,'N207 50km'!D183)</f>
        <v>34.9</v>
      </c>
      <c r="F184" s="31">
        <f t="shared" si="60"/>
        <v>35</v>
      </c>
      <c r="G184" s="33">
        <f t="shared" si="61"/>
        <v>30</v>
      </c>
      <c r="H184" s="31">
        <f>IF('N207 80km'!D183="--",6,'N207 80km'!D183)</f>
        <v>58.3</v>
      </c>
      <c r="I184" s="31">
        <f t="shared" si="62"/>
        <v>58</v>
      </c>
      <c r="J184" s="33" cm="1">
        <f t="array" ref="J184">_xlfn.IFS(I184=56,53,I184=57,53,OR(I184&gt;57,I184&lt;56),I184-2)</f>
        <v>56</v>
      </c>
      <c r="K184" s="33">
        <f t="shared" si="59"/>
        <v>56.010895305999611</v>
      </c>
      <c r="L184" s="11">
        <f t="shared" si="63"/>
        <v>56</v>
      </c>
      <c r="M184" s="11">
        <f>IF('Brugweg 30km'!D183="--",6,'Brugweg 30km'!D183)</f>
        <v>12.4</v>
      </c>
      <c r="N184" s="11">
        <f t="shared" si="64"/>
        <v>12</v>
      </c>
      <c r="O184" s="11">
        <f t="shared" si="65"/>
        <v>7</v>
      </c>
      <c r="P184" s="11">
        <f>IF('Hefbrug (50 km uur)'!D183="--",6,'Hefbrug (50 km uur)'!D183)</f>
        <v>6.4</v>
      </c>
      <c r="Q184" s="11">
        <f t="shared" si="66"/>
        <v>6</v>
      </c>
      <c r="R184" s="11">
        <f t="shared" si="67"/>
        <v>1</v>
      </c>
      <c r="S184" s="11">
        <f>'Kerkweg oost 50 km'!D183</f>
        <v>13</v>
      </c>
      <c r="T184" s="11">
        <f t="shared" si="68"/>
        <v>13</v>
      </c>
      <c r="U184" s="11">
        <f t="shared" si="69"/>
        <v>8</v>
      </c>
      <c r="V184" s="11">
        <f>'N454 Kanaaldijk 50 km'!D183</f>
        <v>27.9</v>
      </c>
      <c r="W184" s="11">
        <f t="shared" si="70"/>
        <v>28</v>
      </c>
      <c r="X184" s="11">
        <f t="shared" si="71"/>
        <v>23</v>
      </c>
      <c r="Y184" s="11">
        <f>'N454 Kanaaldijk 80 km'!D183</f>
        <v>31.3</v>
      </c>
      <c r="Z184" s="11">
        <f t="shared" si="72"/>
        <v>31</v>
      </c>
      <c r="AA184" s="11">
        <f t="shared" si="73"/>
        <v>0</v>
      </c>
      <c r="AB184" s="11">
        <f t="shared" si="74"/>
        <v>0</v>
      </c>
      <c r="AC184" s="11">
        <f t="shared" si="75"/>
        <v>29</v>
      </c>
      <c r="AD184" s="11">
        <f>'N451 80 km'!D183</f>
        <v>33.5</v>
      </c>
      <c r="AE184" s="11">
        <f t="shared" si="76"/>
        <v>34</v>
      </c>
      <c r="AF184" s="11">
        <f t="shared" si="77"/>
        <v>0</v>
      </c>
      <c r="AG184" s="11">
        <f t="shared" si="78"/>
        <v>0</v>
      </c>
      <c r="AH184" s="11">
        <f t="shared" si="79"/>
        <v>32</v>
      </c>
      <c r="AI184" s="11">
        <f>IF('A12'!D183="--",6,'A12'!D183)</f>
        <v>49.9</v>
      </c>
      <c r="AJ184" s="11">
        <f t="shared" si="80"/>
        <v>50</v>
      </c>
      <c r="AK184" s="11">
        <f t="shared" si="81"/>
        <v>0</v>
      </c>
      <c r="AL184" s="11">
        <f t="shared" si="82"/>
        <v>0</v>
      </c>
      <c r="AM184" s="11">
        <f t="shared" si="83"/>
        <v>48</v>
      </c>
      <c r="AN184" s="11">
        <f>'A20'!D183</f>
        <v>44.8</v>
      </c>
      <c r="AO184" s="11">
        <f t="shared" si="84"/>
        <v>45</v>
      </c>
      <c r="AP184" s="11">
        <f t="shared" si="85"/>
        <v>0</v>
      </c>
      <c r="AQ184" s="11">
        <f t="shared" si="86"/>
        <v>0</v>
      </c>
      <c r="AR184" s="11">
        <f t="shared" si="87"/>
        <v>43</v>
      </c>
      <c r="AS184" s="12"/>
      <c r="AT184" s="11"/>
    </row>
    <row r="185" spans="1:48" x14ac:dyDescent="0.2">
      <c r="A185" s="12" t="str">
        <f>'N207 50km'!A184</f>
        <v>Z197_A</v>
      </c>
      <c r="B185" s="12" t="str">
        <f>'N207 50km'!B184</f>
        <v>Zuidkade 197</v>
      </c>
      <c r="C185" s="11">
        <f>'N207 50km'!C184</f>
        <v>1.5</v>
      </c>
      <c r="D185" s="11">
        <f>'N207'!D184</f>
        <v>57.2</v>
      </c>
      <c r="E185" s="31">
        <f>IF('N207 50km'!D184="--",6,'N207 50km'!D184)</f>
        <v>34.6</v>
      </c>
      <c r="F185" s="31">
        <f t="shared" si="60"/>
        <v>35</v>
      </c>
      <c r="G185" s="33">
        <f t="shared" si="61"/>
        <v>30</v>
      </c>
      <c r="H185" s="31">
        <f>IF('N207 80km'!D184="--",6,'N207 80km'!D184)</f>
        <v>57.1</v>
      </c>
      <c r="I185" s="31">
        <f t="shared" si="62"/>
        <v>57</v>
      </c>
      <c r="J185" s="33" cm="1">
        <f t="array" ref="J185">_xlfn.IFS(I185=56,53,I185=57,53,OR(I185&gt;57,I185&lt;56),I185-2)</f>
        <v>53</v>
      </c>
      <c r="K185" s="33">
        <f t="shared" si="59"/>
        <v>53.021711921641455</v>
      </c>
      <c r="L185" s="11">
        <f t="shared" si="63"/>
        <v>53</v>
      </c>
      <c r="M185" s="11">
        <f>IF('Brugweg 30km'!D184="--",6,'Brugweg 30km'!D184)</f>
        <v>11.7</v>
      </c>
      <c r="N185" s="11">
        <f t="shared" si="64"/>
        <v>12</v>
      </c>
      <c r="O185" s="11">
        <f t="shared" si="65"/>
        <v>7</v>
      </c>
      <c r="P185" s="11">
        <f>IF('Hefbrug (50 km uur)'!D184="--",6,'Hefbrug (50 km uur)'!D184)</f>
        <v>6.1</v>
      </c>
      <c r="Q185" s="11">
        <f t="shared" si="66"/>
        <v>6</v>
      </c>
      <c r="R185" s="11">
        <f t="shared" si="67"/>
        <v>1</v>
      </c>
      <c r="S185" s="11">
        <f>'Kerkweg oost 50 km'!D184</f>
        <v>12.2</v>
      </c>
      <c r="T185" s="11">
        <f t="shared" si="68"/>
        <v>12</v>
      </c>
      <c r="U185" s="11">
        <f t="shared" si="69"/>
        <v>7</v>
      </c>
      <c r="V185" s="11">
        <f>'N454 Kanaaldijk 50 km'!D184</f>
        <v>24.5</v>
      </c>
      <c r="W185" s="11">
        <f t="shared" si="70"/>
        <v>24</v>
      </c>
      <c r="X185" s="11">
        <f t="shared" si="71"/>
        <v>19</v>
      </c>
      <c r="Y185" s="11">
        <f>'N454 Kanaaldijk 80 km'!D184</f>
        <v>30.3</v>
      </c>
      <c r="Z185" s="11">
        <f t="shared" si="72"/>
        <v>30</v>
      </c>
      <c r="AA185" s="11">
        <f t="shared" si="73"/>
        <v>0</v>
      </c>
      <c r="AB185" s="11">
        <f t="shared" si="74"/>
        <v>0</v>
      </c>
      <c r="AC185" s="11">
        <f t="shared" si="75"/>
        <v>28</v>
      </c>
      <c r="AD185" s="11">
        <f>'N451 80 km'!D184</f>
        <v>32.4</v>
      </c>
      <c r="AE185" s="11">
        <f t="shared" si="76"/>
        <v>32</v>
      </c>
      <c r="AF185" s="11">
        <f t="shared" si="77"/>
        <v>0</v>
      </c>
      <c r="AG185" s="11">
        <f t="shared" si="78"/>
        <v>0</v>
      </c>
      <c r="AH185" s="11">
        <f t="shared" si="79"/>
        <v>30</v>
      </c>
      <c r="AI185" s="11">
        <f>IF('A12'!D184="--",6,'A12'!D184)</f>
        <v>47.9</v>
      </c>
      <c r="AJ185" s="11">
        <f t="shared" si="80"/>
        <v>48</v>
      </c>
      <c r="AK185" s="11">
        <f t="shared" si="81"/>
        <v>0</v>
      </c>
      <c r="AL185" s="11">
        <f t="shared" si="82"/>
        <v>0</v>
      </c>
      <c r="AM185" s="11">
        <f t="shared" si="83"/>
        <v>46</v>
      </c>
      <c r="AN185" s="11">
        <f>'A20'!D184</f>
        <v>43.2</v>
      </c>
      <c r="AO185" s="11">
        <f t="shared" si="84"/>
        <v>43</v>
      </c>
      <c r="AP185" s="11">
        <f t="shared" si="85"/>
        <v>0</v>
      </c>
      <c r="AQ185" s="11">
        <f t="shared" si="86"/>
        <v>0</v>
      </c>
      <c r="AR185" s="11">
        <f t="shared" si="87"/>
        <v>41</v>
      </c>
      <c r="AS185" s="12"/>
      <c r="AT185" s="11"/>
    </row>
    <row r="186" spans="1:48" x14ac:dyDescent="0.2">
      <c r="A186" s="12" t="str">
        <f>'N207 50km'!A185</f>
        <v>Z195_B</v>
      </c>
      <c r="B186" s="12" t="str">
        <f>'N207 50km'!B185</f>
        <v>Zuidkade 195</v>
      </c>
      <c r="C186" s="11">
        <f>'N207 50km'!C185</f>
        <v>4.5</v>
      </c>
      <c r="D186" s="11">
        <f>'N207'!D185</f>
        <v>58.4</v>
      </c>
      <c r="E186" s="31">
        <f>IF('N207 50km'!D185="--",6,'N207 50km'!D185)</f>
        <v>34.799999999999997</v>
      </c>
      <c r="F186" s="31">
        <f t="shared" si="60"/>
        <v>35</v>
      </c>
      <c r="G186" s="33">
        <f t="shared" si="61"/>
        <v>30</v>
      </c>
      <c r="H186" s="31">
        <f>IF('N207 80km'!D185="--",6,'N207 80km'!D185)</f>
        <v>58.3</v>
      </c>
      <c r="I186" s="31">
        <f t="shared" si="62"/>
        <v>58</v>
      </c>
      <c r="J186" s="33" cm="1">
        <f t="array" ref="J186">_xlfn.IFS(I186=56,53,I186=57,53,OR(I186&gt;57,I186&lt;56),I186-2)</f>
        <v>56</v>
      </c>
      <c r="K186" s="33">
        <f t="shared" si="59"/>
        <v>56.010895305999611</v>
      </c>
      <c r="L186" s="11">
        <f t="shared" si="63"/>
        <v>56</v>
      </c>
      <c r="M186" s="11">
        <f>IF('Brugweg 30km'!D185="--",6,'Brugweg 30km'!D185)</f>
        <v>12.3</v>
      </c>
      <c r="N186" s="11">
        <f t="shared" si="64"/>
        <v>12</v>
      </c>
      <c r="O186" s="11">
        <f t="shared" si="65"/>
        <v>7</v>
      </c>
      <c r="P186" s="11">
        <f>IF('Hefbrug (50 km uur)'!D185="--",6,'Hefbrug (50 km uur)'!D185)</f>
        <v>6.5</v>
      </c>
      <c r="Q186" s="11">
        <f t="shared" si="66"/>
        <v>6</v>
      </c>
      <c r="R186" s="11">
        <f t="shared" si="67"/>
        <v>1</v>
      </c>
      <c r="S186" s="11">
        <f>'Kerkweg oost 50 km'!D185</f>
        <v>12.8</v>
      </c>
      <c r="T186" s="11">
        <f t="shared" si="68"/>
        <v>13</v>
      </c>
      <c r="U186" s="11">
        <f t="shared" si="69"/>
        <v>8</v>
      </c>
      <c r="V186" s="11">
        <f>'N454 Kanaaldijk 50 km'!D185</f>
        <v>31.2</v>
      </c>
      <c r="W186" s="11">
        <f t="shared" si="70"/>
        <v>31</v>
      </c>
      <c r="X186" s="11">
        <f t="shared" si="71"/>
        <v>26</v>
      </c>
      <c r="Y186" s="11">
        <f>'N454 Kanaaldijk 80 km'!D185</f>
        <v>30.9</v>
      </c>
      <c r="Z186" s="11">
        <f t="shared" si="72"/>
        <v>31</v>
      </c>
      <c r="AA186" s="11">
        <f t="shared" si="73"/>
        <v>0</v>
      </c>
      <c r="AB186" s="11">
        <f t="shared" si="74"/>
        <v>0</v>
      </c>
      <c r="AC186" s="11">
        <f t="shared" si="75"/>
        <v>29</v>
      </c>
      <c r="AD186" s="11">
        <f>'N451 80 km'!D185</f>
        <v>33.700000000000003</v>
      </c>
      <c r="AE186" s="11">
        <f t="shared" si="76"/>
        <v>34</v>
      </c>
      <c r="AF186" s="11">
        <f t="shared" si="77"/>
        <v>0</v>
      </c>
      <c r="AG186" s="11">
        <f t="shared" si="78"/>
        <v>0</v>
      </c>
      <c r="AH186" s="11">
        <f t="shared" si="79"/>
        <v>32</v>
      </c>
      <c r="AI186" s="11">
        <f>IF('A12'!D185="--",6,'A12'!D185)</f>
        <v>50.4</v>
      </c>
      <c r="AJ186" s="11">
        <f t="shared" si="80"/>
        <v>50</v>
      </c>
      <c r="AK186" s="11">
        <f t="shared" si="81"/>
        <v>0</v>
      </c>
      <c r="AL186" s="11">
        <f t="shared" si="82"/>
        <v>0</v>
      </c>
      <c r="AM186" s="11">
        <f t="shared" si="83"/>
        <v>48</v>
      </c>
      <c r="AN186" s="11">
        <f>'A20'!D185</f>
        <v>46.1</v>
      </c>
      <c r="AO186" s="11">
        <f t="shared" si="84"/>
        <v>46</v>
      </c>
      <c r="AP186" s="11">
        <f t="shared" si="85"/>
        <v>0</v>
      </c>
      <c r="AQ186" s="11">
        <f t="shared" si="86"/>
        <v>0</v>
      </c>
      <c r="AR186" s="11">
        <f t="shared" si="87"/>
        <v>44</v>
      </c>
      <c r="AS186" s="12"/>
      <c r="AT186" s="11"/>
    </row>
    <row r="187" spans="1:48" x14ac:dyDescent="0.2">
      <c r="A187" s="12" t="str">
        <f>'N207 50km'!A186</f>
        <v>Z195_A</v>
      </c>
      <c r="B187" s="12" t="str">
        <f>'N207 50km'!B186</f>
        <v>Zuidkade 195</v>
      </c>
      <c r="C187" s="11">
        <f>'N207 50km'!C186</f>
        <v>1.5</v>
      </c>
      <c r="D187" s="11">
        <f>'N207'!D186</f>
        <v>57.1</v>
      </c>
      <c r="E187" s="31">
        <f>IF('N207 50km'!D186="--",6,'N207 50km'!D186)</f>
        <v>34.6</v>
      </c>
      <c r="F187" s="31">
        <f t="shared" si="60"/>
        <v>35</v>
      </c>
      <c r="G187" s="33">
        <f t="shared" si="61"/>
        <v>30</v>
      </c>
      <c r="H187" s="31">
        <f>IF('N207 80km'!D186="--",6,'N207 80km'!D186)</f>
        <v>57.1</v>
      </c>
      <c r="I187" s="31">
        <f t="shared" si="62"/>
        <v>57</v>
      </c>
      <c r="J187" s="33" cm="1">
        <f t="array" ref="J187">_xlfn.IFS(I187=56,53,I187=57,53,OR(I187&gt;57,I187&lt;56),I187-2)</f>
        <v>53</v>
      </c>
      <c r="K187" s="33">
        <f t="shared" si="59"/>
        <v>53.021711921641455</v>
      </c>
      <c r="L187" s="11">
        <f t="shared" si="63"/>
        <v>53</v>
      </c>
      <c r="M187" s="11">
        <f>IF('Brugweg 30km'!D186="--",6,'Brugweg 30km'!D186)</f>
        <v>10.1</v>
      </c>
      <c r="N187" s="11">
        <f t="shared" si="64"/>
        <v>10</v>
      </c>
      <c r="O187" s="11">
        <f t="shared" si="65"/>
        <v>5</v>
      </c>
      <c r="P187" s="11">
        <f>IF('Hefbrug (50 km uur)'!D186="--",6,'Hefbrug (50 km uur)'!D186)</f>
        <v>6.3</v>
      </c>
      <c r="Q187" s="11">
        <f t="shared" si="66"/>
        <v>6</v>
      </c>
      <c r="R187" s="11">
        <f t="shared" si="67"/>
        <v>1</v>
      </c>
      <c r="S187" s="11">
        <f>'Kerkweg oost 50 km'!D186</f>
        <v>12.4</v>
      </c>
      <c r="T187" s="11">
        <f t="shared" si="68"/>
        <v>12</v>
      </c>
      <c r="U187" s="11">
        <f t="shared" si="69"/>
        <v>7</v>
      </c>
      <c r="V187" s="11">
        <f>'N454 Kanaaldijk 50 km'!D186</f>
        <v>29.8</v>
      </c>
      <c r="W187" s="11">
        <f t="shared" si="70"/>
        <v>30</v>
      </c>
      <c r="X187" s="11">
        <f t="shared" si="71"/>
        <v>25</v>
      </c>
      <c r="Y187" s="11">
        <f>'N454 Kanaaldijk 80 km'!D186</f>
        <v>29.8</v>
      </c>
      <c r="Z187" s="11">
        <f t="shared" si="72"/>
        <v>30</v>
      </c>
      <c r="AA187" s="11">
        <f t="shared" si="73"/>
        <v>0</v>
      </c>
      <c r="AB187" s="11">
        <f t="shared" si="74"/>
        <v>0</v>
      </c>
      <c r="AC187" s="11">
        <f t="shared" si="75"/>
        <v>28</v>
      </c>
      <c r="AD187" s="11">
        <f>'N451 80 km'!D186</f>
        <v>32.5</v>
      </c>
      <c r="AE187" s="11">
        <f t="shared" si="76"/>
        <v>32</v>
      </c>
      <c r="AF187" s="11">
        <f t="shared" si="77"/>
        <v>0</v>
      </c>
      <c r="AG187" s="11">
        <f t="shared" si="78"/>
        <v>0</v>
      </c>
      <c r="AH187" s="11">
        <f t="shared" si="79"/>
        <v>30</v>
      </c>
      <c r="AI187" s="11">
        <f>IF('A12'!D186="--",6,'A12'!D186)</f>
        <v>48.1</v>
      </c>
      <c r="AJ187" s="11">
        <f t="shared" si="80"/>
        <v>48</v>
      </c>
      <c r="AK187" s="11">
        <f t="shared" si="81"/>
        <v>0</v>
      </c>
      <c r="AL187" s="11">
        <f t="shared" si="82"/>
        <v>0</v>
      </c>
      <c r="AM187" s="11">
        <f t="shared" si="83"/>
        <v>46</v>
      </c>
      <c r="AN187" s="11">
        <f>'A20'!D186</f>
        <v>43.8</v>
      </c>
      <c r="AO187" s="11">
        <f t="shared" si="84"/>
        <v>44</v>
      </c>
      <c r="AP187" s="11">
        <f t="shared" si="85"/>
        <v>0</v>
      </c>
      <c r="AQ187" s="11">
        <f t="shared" si="86"/>
        <v>0</v>
      </c>
      <c r="AR187" s="11">
        <f t="shared" si="87"/>
        <v>42</v>
      </c>
      <c r="AS187" s="12"/>
      <c r="AT187" s="11"/>
    </row>
    <row r="188" spans="1:48" x14ac:dyDescent="0.2">
      <c r="A188" s="12" t="str">
        <f>'N207 50km'!A187</f>
        <v>Z194_B</v>
      </c>
      <c r="B188" s="12" t="str">
        <f>'N207 50km'!B187</f>
        <v>Zuidkade 194</v>
      </c>
      <c r="C188" s="11">
        <f>'N207 50km'!C187</f>
        <v>4.5</v>
      </c>
      <c r="D188" s="11">
        <f>'N207'!D187</f>
        <v>58.3</v>
      </c>
      <c r="E188" s="31">
        <f>IF('N207 50km'!D187="--",6,'N207 50km'!D187)</f>
        <v>35</v>
      </c>
      <c r="F188" s="31">
        <f t="shared" si="60"/>
        <v>35</v>
      </c>
      <c r="G188" s="33">
        <f t="shared" si="61"/>
        <v>30</v>
      </c>
      <c r="H188" s="31">
        <f>IF('N207 80km'!D187="--",6,'N207 80km'!D187)</f>
        <v>58.2</v>
      </c>
      <c r="I188" s="31">
        <f t="shared" si="62"/>
        <v>58</v>
      </c>
      <c r="J188" s="33" cm="1">
        <f t="array" ref="J188">_xlfn.IFS(I188=56,53,I188=57,53,OR(I188&gt;57,I188&lt;56),I188-2)</f>
        <v>56</v>
      </c>
      <c r="K188" s="33">
        <f t="shared" si="59"/>
        <v>56.010895305999611</v>
      </c>
      <c r="L188" s="11">
        <f t="shared" si="63"/>
        <v>56</v>
      </c>
      <c r="M188" s="11">
        <f>IF('Brugweg 30km'!D187="--",6,'Brugweg 30km'!D187)</f>
        <v>12.3</v>
      </c>
      <c r="N188" s="11">
        <f t="shared" si="64"/>
        <v>12</v>
      </c>
      <c r="O188" s="11">
        <f t="shared" si="65"/>
        <v>7</v>
      </c>
      <c r="P188" s="11">
        <f>IF('Hefbrug (50 km uur)'!D187="--",6,'Hefbrug (50 km uur)'!D187)</f>
        <v>6.5</v>
      </c>
      <c r="Q188" s="11">
        <f t="shared" si="66"/>
        <v>6</v>
      </c>
      <c r="R188" s="11">
        <f t="shared" si="67"/>
        <v>1</v>
      </c>
      <c r="S188" s="11">
        <f>'Kerkweg oost 50 km'!D187</f>
        <v>13.5</v>
      </c>
      <c r="T188" s="11">
        <f t="shared" si="68"/>
        <v>14</v>
      </c>
      <c r="U188" s="11">
        <f t="shared" si="69"/>
        <v>9</v>
      </c>
      <c r="V188" s="11">
        <f>'N454 Kanaaldijk 50 km'!D187</f>
        <v>28.9</v>
      </c>
      <c r="W188" s="11">
        <f t="shared" si="70"/>
        <v>29</v>
      </c>
      <c r="X188" s="11">
        <f t="shared" si="71"/>
        <v>24</v>
      </c>
      <c r="Y188" s="11">
        <f>'N454 Kanaaldijk 80 km'!D187</f>
        <v>29.5</v>
      </c>
      <c r="Z188" s="11">
        <f t="shared" si="72"/>
        <v>30</v>
      </c>
      <c r="AA188" s="11">
        <f t="shared" si="73"/>
        <v>0</v>
      </c>
      <c r="AB188" s="11">
        <f t="shared" si="74"/>
        <v>0</v>
      </c>
      <c r="AC188" s="11">
        <f t="shared" si="75"/>
        <v>28</v>
      </c>
      <c r="AD188" s="11">
        <f>'N451 80 km'!D187</f>
        <v>32.9</v>
      </c>
      <c r="AE188" s="11">
        <f t="shared" si="76"/>
        <v>33</v>
      </c>
      <c r="AF188" s="11">
        <f t="shared" si="77"/>
        <v>0</v>
      </c>
      <c r="AG188" s="11">
        <f t="shared" si="78"/>
        <v>0</v>
      </c>
      <c r="AH188" s="11">
        <f t="shared" si="79"/>
        <v>31</v>
      </c>
      <c r="AI188" s="11">
        <f>IF('A12'!D187="--",6,'A12'!D187)</f>
        <v>49.1</v>
      </c>
      <c r="AJ188" s="11">
        <f t="shared" si="80"/>
        <v>49</v>
      </c>
      <c r="AK188" s="11">
        <f t="shared" si="81"/>
        <v>0</v>
      </c>
      <c r="AL188" s="11">
        <f t="shared" si="82"/>
        <v>0</v>
      </c>
      <c r="AM188" s="11">
        <f t="shared" si="83"/>
        <v>47</v>
      </c>
      <c r="AN188" s="11">
        <f>'A20'!D187</f>
        <v>43.8</v>
      </c>
      <c r="AO188" s="11">
        <f t="shared" si="84"/>
        <v>44</v>
      </c>
      <c r="AP188" s="11">
        <f t="shared" si="85"/>
        <v>0</v>
      </c>
      <c r="AQ188" s="11">
        <f t="shared" si="86"/>
        <v>0</v>
      </c>
      <c r="AR188" s="11">
        <f t="shared" si="87"/>
        <v>42</v>
      </c>
      <c r="AS188" s="12"/>
      <c r="AT188" s="11"/>
    </row>
    <row r="189" spans="1:48" x14ac:dyDescent="0.2">
      <c r="A189" s="12" t="str">
        <f>'N207 50km'!A188</f>
        <v>Z194_A</v>
      </c>
      <c r="B189" s="12" t="str">
        <f>'N207 50km'!B188</f>
        <v>Zuidkade 194</v>
      </c>
      <c r="C189" s="11">
        <f>'N207 50km'!C188</f>
        <v>1.5</v>
      </c>
      <c r="D189" s="11">
        <f>'N207'!D188</f>
        <v>57</v>
      </c>
      <c r="E189" s="31">
        <f>IF('N207 50km'!D188="--",6,'N207 50km'!D188)</f>
        <v>34.799999999999997</v>
      </c>
      <c r="F189" s="31">
        <f t="shared" si="60"/>
        <v>35</v>
      </c>
      <c r="G189" s="33">
        <f t="shared" si="61"/>
        <v>30</v>
      </c>
      <c r="H189" s="31">
        <f>IF('N207 80km'!D188="--",6,'N207 80km'!D188)</f>
        <v>57</v>
      </c>
      <c r="I189" s="31">
        <f t="shared" si="62"/>
        <v>57</v>
      </c>
      <c r="J189" s="33" cm="1">
        <f t="array" ref="J189">_xlfn.IFS(I189=56,53,I189=57,53,OR(I189&gt;57,I189&lt;56),I189-2)</f>
        <v>53</v>
      </c>
      <c r="K189" s="33">
        <f t="shared" si="59"/>
        <v>53.021711921641455</v>
      </c>
      <c r="L189" s="11">
        <f t="shared" si="63"/>
        <v>53</v>
      </c>
      <c r="M189" s="11">
        <f>IF('Brugweg 30km'!D188="--",6,'Brugweg 30km'!D188)</f>
        <v>9.8000000000000007</v>
      </c>
      <c r="N189" s="11">
        <f t="shared" si="64"/>
        <v>10</v>
      </c>
      <c r="O189" s="11">
        <f t="shared" si="65"/>
        <v>5</v>
      </c>
      <c r="P189" s="11">
        <f>IF('Hefbrug (50 km uur)'!D188="--",6,'Hefbrug (50 km uur)'!D188)</f>
        <v>6.2</v>
      </c>
      <c r="Q189" s="11">
        <f t="shared" si="66"/>
        <v>6</v>
      </c>
      <c r="R189" s="11">
        <f t="shared" si="67"/>
        <v>1</v>
      </c>
      <c r="S189" s="11">
        <f>'Kerkweg oost 50 km'!D188</f>
        <v>12.8</v>
      </c>
      <c r="T189" s="11">
        <f t="shared" si="68"/>
        <v>13</v>
      </c>
      <c r="U189" s="11">
        <f t="shared" si="69"/>
        <v>8</v>
      </c>
      <c r="V189" s="11">
        <f>'N454 Kanaaldijk 50 km'!D188</f>
        <v>25.7</v>
      </c>
      <c r="W189" s="11">
        <f t="shared" si="70"/>
        <v>26</v>
      </c>
      <c r="X189" s="11">
        <f t="shared" si="71"/>
        <v>21</v>
      </c>
      <c r="Y189" s="11">
        <f>'N454 Kanaaldijk 80 km'!D188</f>
        <v>28.6</v>
      </c>
      <c r="Z189" s="11">
        <f t="shared" si="72"/>
        <v>29</v>
      </c>
      <c r="AA189" s="11">
        <f t="shared" si="73"/>
        <v>0</v>
      </c>
      <c r="AB189" s="11">
        <f t="shared" si="74"/>
        <v>0</v>
      </c>
      <c r="AC189" s="11">
        <f t="shared" si="75"/>
        <v>27</v>
      </c>
      <c r="AD189" s="11">
        <f>'N451 80 km'!D188</f>
        <v>31.9</v>
      </c>
      <c r="AE189" s="11">
        <f t="shared" si="76"/>
        <v>32</v>
      </c>
      <c r="AF189" s="11">
        <f t="shared" si="77"/>
        <v>0</v>
      </c>
      <c r="AG189" s="11">
        <f t="shared" si="78"/>
        <v>0</v>
      </c>
      <c r="AH189" s="11">
        <f t="shared" si="79"/>
        <v>30</v>
      </c>
      <c r="AI189" s="11">
        <f>IF('A12'!D188="--",6,'A12'!D188)</f>
        <v>46.8</v>
      </c>
      <c r="AJ189" s="11">
        <f t="shared" si="80"/>
        <v>47</v>
      </c>
      <c r="AK189" s="11">
        <f t="shared" si="81"/>
        <v>0</v>
      </c>
      <c r="AL189" s="11">
        <f t="shared" si="82"/>
        <v>0</v>
      </c>
      <c r="AM189" s="11">
        <f t="shared" si="83"/>
        <v>45</v>
      </c>
      <c r="AN189" s="11">
        <f>'A20'!D188</f>
        <v>41.5</v>
      </c>
      <c r="AO189" s="11">
        <f t="shared" si="84"/>
        <v>42</v>
      </c>
      <c r="AP189" s="11">
        <f t="shared" si="85"/>
        <v>0</v>
      </c>
      <c r="AQ189" s="11">
        <f t="shared" si="86"/>
        <v>0</v>
      </c>
      <c r="AR189" s="11">
        <f t="shared" si="87"/>
        <v>40</v>
      </c>
      <c r="AS189" s="12"/>
      <c r="AT189" s="11"/>
    </row>
    <row r="190" spans="1:48" x14ac:dyDescent="0.2">
      <c r="A190" s="12" t="str">
        <f>'N207 50km'!A189</f>
        <v>Z192_B</v>
      </c>
      <c r="B190" s="12" t="str">
        <f>'N207 50km'!B189</f>
        <v>Zuidkade 192</v>
      </c>
      <c r="C190" s="11">
        <f>'N207 50km'!C189</f>
        <v>4.5</v>
      </c>
      <c r="D190" s="11">
        <f>'N207'!D189</f>
        <v>58.3</v>
      </c>
      <c r="E190" s="31">
        <f>IF('N207 50km'!D189="--",6,'N207 50km'!D189)</f>
        <v>35</v>
      </c>
      <c r="F190" s="31">
        <f t="shared" si="60"/>
        <v>35</v>
      </c>
      <c r="G190" s="33">
        <f t="shared" si="61"/>
        <v>30</v>
      </c>
      <c r="H190" s="31">
        <f>IF('N207 80km'!D189="--",6,'N207 80km'!D189)</f>
        <v>58.3</v>
      </c>
      <c r="I190" s="31">
        <f t="shared" si="62"/>
        <v>58</v>
      </c>
      <c r="J190" s="33" cm="1">
        <f t="array" ref="J190">_xlfn.IFS(I190=56,53,I190=57,53,OR(I190&gt;57,I190&lt;56),I190-2)</f>
        <v>56</v>
      </c>
      <c r="K190" s="33">
        <f t="shared" si="59"/>
        <v>56.010895305999611</v>
      </c>
      <c r="L190" s="11">
        <f t="shared" si="63"/>
        <v>56</v>
      </c>
      <c r="M190" s="11">
        <f>IF('Brugweg 30km'!D189="--",6,'Brugweg 30km'!D189)</f>
        <v>15</v>
      </c>
      <c r="N190" s="11">
        <f t="shared" si="64"/>
        <v>15</v>
      </c>
      <c r="O190" s="11">
        <f t="shared" si="65"/>
        <v>10</v>
      </c>
      <c r="P190" s="11">
        <f>IF('Hefbrug (50 km uur)'!D189="--",6,'Hefbrug (50 km uur)'!D189)</f>
        <v>6.3</v>
      </c>
      <c r="Q190" s="11">
        <f t="shared" si="66"/>
        <v>6</v>
      </c>
      <c r="R190" s="11">
        <f t="shared" si="67"/>
        <v>1</v>
      </c>
      <c r="S190" s="11">
        <f>'Kerkweg oost 50 km'!D189</f>
        <v>13.8</v>
      </c>
      <c r="T190" s="11">
        <f t="shared" si="68"/>
        <v>14</v>
      </c>
      <c r="U190" s="11">
        <f t="shared" si="69"/>
        <v>9</v>
      </c>
      <c r="V190" s="11">
        <f>'N454 Kanaaldijk 50 km'!D189</f>
        <v>32.1</v>
      </c>
      <c r="W190" s="11">
        <f t="shared" si="70"/>
        <v>32</v>
      </c>
      <c r="X190" s="11">
        <f t="shared" si="71"/>
        <v>27</v>
      </c>
      <c r="Y190" s="11">
        <f>'N454 Kanaaldijk 80 km'!D189</f>
        <v>29</v>
      </c>
      <c r="Z190" s="11">
        <f t="shared" si="72"/>
        <v>29</v>
      </c>
      <c r="AA190" s="11">
        <f t="shared" si="73"/>
        <v>0</v>
      </c>
      <c r="AB190" s="11">
        <f t="shared" si="74"/>
        <v>0</v>
      </c>
      <c r="AC190" s="11">
        <f t="shared" si="75"/>
        <v>27</v>
      </c>
      <c r="AD190" s="11">
        <f>'N451 80 km'!D189</f>
        <v>33.1</v>
      </c>
      <c r="AE190" s="11">
        <f t="shared" si="76"/>
        <v>33</v>
      </c>
      <c r="AF190" s="11">
        <f t="shared" si="77"/>
        <v>0</v>
      </c>
      <c r="AG190" s="11">
        <f t="shared" si="78"/>
        <v>0</v>
      </c>
      <c r="AH190" s="11">
        <f t="shared" si="79"/>
        <v>31</v>
      </c>
      <c r="AI190" s="11">
        <f>IF('A12'!D189="--",6,'A12'!D189)</f>
        <v>49.5</v>
      </c>
      <c r="AJ190" s="11">
        <f t="shared" si="80"/>
        <v>50</v>
      </c>
      <c r="AK190" s="11">
        <f t="shared" si="81"/>
        <v>0</v>
      </c>
      <c r="AL190" s="11">
        <f t="shared" si="82"/>
        <v>0</v>
      </c>
      <c r="AM190" s="11">
        <f t="shared" si="83"/>
        <v>48</v>
      </c>
      <c r="AN190" s="11">
        <f>'A20'!D189</f>
        <v>45.1</v>
      </c>
      <c r="AO190" s="11">
        <f t="shared" si="84"/>
        <v>45</v>
      </c>
      <c r="AP190" s="11">
        <f t="shared" si="85"/>
        <v>0</v>
      </c>
      <c r="AQ190" s="11">
        <f t="shared" si="86"/>
        <v>0</v>
      </c>
      <c r="AR190" s="11">
        <f t="shared" si="87"/>
        <v>43</v>
      </c>
      <c r="AS190" s="12"/>
      <c r="AT190" s="11"/>
    </row>
    <row r="191" spans="1:48" x14ac:dyDescent="0.2">
      <c r="A191" s="12" t="str">
        <f>'N207 50km'!A190</f>
        <v>Z192_A</v>
      </c>
      <c r="B191" s="12" t="str">
        <f>'N207 50km'!B190</f>
        <v>Zuidkade 192</v>
      </c>
      <c r="C191" s="11">
        <f>'N207 50km'!C190</f>
        <v>1.5</v>
      </c>
      <c r="D191" s="11">
        <f>'N207'!D190</f>
        <v>57.1</v>
      </c>
      <c r="E191" s="31">
        <f>IF('N207 50km'!D190="--",6,'N207 50km'!D190)</f>
        <v>34.799999999999997</v>
      </c>
      <c r="F191" s="31">
        <f t="shared" si="60"/>
        <v>35</v>
      </c>
      <c r="G191" s="33">
        <f t="shared" si="61"/>
        <v>30</v>
      </c>
      <c r="H191" s="31">
        <f>IF('N207 80km'!D190="--",6,'N207 80km'!D190)</f>
        <v>57</v>
      </c>
      <c r="I191" s="31">
        <f t="shared" si="62"/>
        <v>57</v>
      </c>
      <c r="J191" s="33" cm="1">
        <f t="array" ref="J191">_xlfn.IFS(I191=56,53,I191=57,53,OR(I191&gt;57,I191&lt;56),I191-2)</f>
        <v>53</v>
      </c>
      <c r="K191" s="33">
        <f t="shared" si="59"/>
        <v>53.021711921641455</v>
      </c>
      <c r="L191" s="11">
        <f t="shared" si="63"/>
        <v>53</v>
      </c>
      <c r="M191" s="11">
        <f>IF('Brugweg 30km'!D190="--",6,'Brugweg 30km'!D190)</f>
        <v>13.7</v>
      </c>
      <c r="N191" s="11">
        <f t="shared" si="64"/>
        <v>14</v>
      </c>
      <c r="O191" s="11">
        <f t="shared" si="65"/>
        <v>9</v>
      </c>
      <c r="P191" s="11">
        <f>IF('Hefbrug (50 km uur)'!D190="--",6,'Hefbrug (50 km uur)'!D190)</f>
        <v>6.2</v>
      </c>
      <c r="Q191" s="11">
        <f t="shared" si="66"/>
        <v>6</v>
      </c>
      <c r="R191" s="11">
        <f t="shared" si="67"/>
        <v>1</v>
      </c>
      <c r="S191" s="11">
        <f>'Kerkweg oost 50 km'!D190</f>
        <v>13.3</v>
      </c>
      <c r="T191" s="11">
        <f t="shared" si="68"/>
        <v>13</v>
      </c>
      <c r="U191" s="11">
        <f t="shared" si="69"/>
        <v>8</v>
      </c>
      <c r="V191" s="11">
        <f>'N454 Kanaaldijk 50 km'!D190</f>
        <v>29.3</v>
      </c>
      <c r="W191" s="11">
        <f t="shared" si="70"/>
        <v>29</v>
      </c>
      <c r="X191" s="11">
        <f t="shared" si="71"/>
        <v>24</v>
      </c>
      <c r="Y191" s="11">
        <f>'N454 Kanaaldijk 80 km'!D190</f>
        <v>27.6</v>
      </c>
      <c r="Z191" s="11">
        <f t="shared" si="72"/>
        <v>28</v>
      </c>
      <c r="AA191" s="11">
        <f t="shared" si="73"/>
        <v>0</v>
      </c>
      <c r="AB191" s="11">
        <f t="shared" si="74"/>
        <v>0</v>
      </c>
      <c r="AC191" s="11">
        <f t="shared" si="75"/>
        <v>26</v>
      </c>
      <c r="AD191" s="11">
        <f>'N451 80 km'!D190</f>
        <v>32.1</v>
      </c>
      <c r="AE191" s="11">
        <f t="shared" si="76"/>
        <v>32</v>
      </c>
      <c r="AF191" s="11">
        <f t="shared" si="77"/>
        <v>0</v>
      </c>
      <c r="AG191" s="11">
        <f t="shared" si="78"/>
        <v>0</v>
      </c>
      <c r="AH191" s="11">
        <f t="shared" si="79"/>
        <v>30</v>
      </c>
      <c r="AI191" s="11">
        <f>IF('A12'!D190="--",6,'A12'!D190)</f>
        <v>47.2</v>
      </c>
      <c r="AJ191" s="11">
        <f t="shared" si="80"/>
        <v>47</v>
      </c>
      <c r="AK191" s="11">
        <f t="shared" si="81"/>
        <v>0</v>
      </c>
      <c r="AL191" s="11">
        <f t="shared" si="82"/>
        <v>0</v>
      </c>
      <c r="AM191" s="11">
        <f t="shared" si="83"/>
        <v>45</v>
      </c>
      <c r="AN191" s="11">
        <f>'A20'!D190</f>
        <v>43</v>
      </c>
      <c r="AO191" s="11">
        <f t="shared" si="84"/>
        <v>43</v>
      </c>
      <c r="AP191" s="11">
        <f t="shared" si="85"/>
        <v>0</v>
      </c>
      <c r="AQ191" s="11">
        <f t="shared" si="86"/>
        <v>0</v>
      </c>
      <c r="AR191" s="11">
        <f t="shared" si="87"/>
        <v>41</v>
      </c>
      <c r="AS191" s="12"/>
      <c r="AT191" s="11"/>
    </row>
    <row r="192" spans="1:48" x14ac:dyDescent="0.2">
      <c r="A192" s="12" t="str">
        <f>'N207 50km'!A191</f>
        <v>Z191_B</v>
      </c>
      <c r="B192" s="12" t="str">
        <f>'N207 50km'!B191</f>
        <v>Zuidkade 191</v>
      </c>
      <c r="C192" s="11">
        <f>'N207 50km'!C191</f>
        <v>4.5</v>
      </c>
      <c r="D192" s="11">
        <f>'N207'!D191</f>
        <v>58.4</v>
      </c>
      <c r="E192" s="31">
        <f>IF('N207 50km'!D191="--",6,'N207 50km'!D191)</f>
        <v>35.200000000000003</v>
      </c>
      <c r="F192" s="31">
        <f t="shared" si="60"/>
        <v>35</v>
      </c>
      <c r="G192" s="33">
        <f t="shared" si="61"/>
        <v>30</v>
      </c>
      <c r="H192" s="31">
        <f>IF('N207 80km'!D191="--",6,'N207 80km'!D191)</f>
        <v>58.4</v>
      </c>
      <c r="I192" s="31">
        <f t="shared" si="62"/>
        <v>58</v>
      </c>
      <c r="J192" s="33" cm="1">
        <f t="array" ref="J192">_xlfn.IFS(I192=56,53,I192=57,53,OR(I192&gt;57,I192&lt;56),I192-2)</f>
        <v>56</v>
      </c>
      <c r="K192" s="33">
        <f t="shared" si="59"/>
        <v>56.010895305999611</v>
      </c>
      <c r="L192" s="11">
        <f t="shared" si="63"/>
        <v>56</v>
      </c>
      <c r="M192" s="11">
        <f>IF('Brugweg 30km'!D191="--",6,'Brugweg 30km'!D191)</f>
        <v>12.5</v>
      </c>
      <c r="N192" s="11">
        <f t="shared" si="64"/>
        <v>12</v>
      </c>
      <c r="O192" s="11">
        <f t="shared" si="65"/>
        <v>7</v>
      </c>
      <c r="P192" s="11">
        <f>IF('Hefbrug (50 km uur)'!D191="--",6,'Hefbrug (50 km uur)'!D191)</f>
        <v>6.6</v>
      </c>
      <c r="Q192" s="11">
        <f t="shared" si="66"/>
        <v>7</v>
      </c>
      <c r="R192" s="11">
        <f t="shared" si="67"/>
        <v>2</v>
      </c>
      <c r="S192" s="11">
        <f>'Kerkweg oost 50 km'!D191</f>
        <v>14</v>
      </c>
      <c r="T192" s="11">
        <f t="shared" si="68"/>
        <v>14</v>
      </c>
      <c r="U192" s="11">
        <f t="shared" si="69"/>
        <v>9</v>
      </c>
      <c r="V192" s="11">
        <f>'N454 Kanaaldijk 50 km'!D191</f>
        <v>31.5</v>
      </c>
      <c r="W192" s="11">
        <f t="shared" si="70"/>
        <v>32</v>
      </c>
      <c r="X192" s="11">
        <f t="shared" si="71"/>
        <v>27</v>
      </c>
      <c r="Y192" s="11">
        <f>'N454 Kanaaldijk 80 km'!D191</f>
        <v>29.8</v>
      </c>
      <c r="Z192" s="11">
        <f t="shared" si="72"/>
        <v>30</v>
      </c>
      <c r="AA192" s="11">
        <f t="shared" si="73"/>
        <v>0</v>
      </c>
      <c r="AB192" s="11">
        <f t="shared" si="74"/>
        <v>0</v>
      </c>
      <c r="AC192" s="11">
        <f t="shared" si="75"/>
        <v>28</v>
      </c>
      <c r="AD192" s="11">
        <f>'N451 80 km'!D191</f>
        <v>32.799999999999997</v>
      </c>
      <c r="AE192" s="11">
        <f t="shared" si="76"/>
        <v>33</v>
      </c>
      <c r="AF192" s="11">
        <f t="shared" si="77"/>
        <v>0</v>
      </c>
      <c r="AG192" s="11">
        <f t="shared" si="78"/>
        <v>0</v>
      </c>
      <c r="AH192" s="11">
        <f t="shared" si="79"/>
        <v>31</v>
      </c>
      <c r="AI192" s="11">
        <f>IF('A12'!D191="--",6,'A12'!D191)</f>
        <v>48.8</v>
      </c>
      <c r="AJ192" s="11">
        <f t="shared" si="80"/>
        <v>49</v>
      </c>
      <c r="AK192" s="11">
        <f t="shared" si="81"/>
        <v>0</v>
      </c>
      <c r="AL192" s="11">
        <f t="shared" si="82"/>
        <v>0</v>
      </c>
      <c r="AM192" s="11">
        <f t="shared" si="83"/>
        <v>47</v>
      </c>
      <c r="AN192" s="11">
        <f>'A20'!D191</f>
        <v>43.6</v>
      </c>
      <c r="AO192" s="11">
        <f t="shared" si="84"/>
        <v>44</v>
      </c>
      <c r="AP192" s="11">
        <f t="shared" si="85"/>
        <v>0</v>
      </c>
      <c r="AQ192" s="11">
        <f t="shared" si="86"/>
        <v>0</v>
      </c>
      <c r="AR192" s="11">
        <f t="shared" si="87"/>
        <v>42</v>
      </c>
      <c r="AS192" s="12"/>
      <c r="AT192" s="11"/>
    </row>
    <row r="193" spans="1:46" x14ac:dyDescent="0.2">
      <c r="A193" s="12" t="str">
        <f>'N207 50km'!A192</f>
        <v>Z191_A</v>
      </c>
      <c r="B193" s="12" t="str">
        <f>'N207 50km'!B192</f>
        <v>Zuidkade 191</v>
      </c>
      <c r="C193" s="11">
        <f>'N207 50km'!C192</f>
        <v>1.5</v>
      </c>
      <c r="D193" s="11">
        <f>'N207'!D192</f>
        <v>57.1</v>
      </c>
      <c r="E193" s="31">
        <f>IF('N207 50km'!D192="--",6,'N207 50km'!D192)</f>
        <v>34.9</v>
      </c>
      <c r="F193" s="31">
        <f t="shared" si="60"/>
        <v>35</v>
      </c>
      <c r="G193" s="33">
        <f t="shared" si="61"/>
        <v>30</v>
      </c>
      <c r="H193" s="31">
        <f>IF('N207 80km'!D192="--",6,'N207 80km'!D192)</f>
        <v>57.1</v>
      </c>
      <c r="I193" s="31">
        <f t="shared" si="62"/>
        <v>57</v>
      </c>
      <c r="J193" s="33" cm="1">
        <f t="array" ref="J193">_xlfn.IFS(I193=56,53,I193=57,53,OR(I193&gt;57,I193&lt;56),I193-2)</f>
        <v>53</v>
      </c>
      <c r="K193" s="33">
        <f t="shared" si="59"/>
        <v>53.021711921641455</v>
      </c>
      <c r="L193" s="11">
        <f t="shared" si="63"/>
        <v>53</v>
      </c>
      <c r="M193" s="11">
        <f>IF('Brugweg 30km'!D192="--",6,'Brugweg 30km'!D192)</f>
        <v>11.6</v>
      </c>
      <c r="N193" s="11">
        <f t="shared" si="64"/>
        <v>12</v>
      </c>
      <c r="O193" s="11">
        <f t="shared" si="65"/>
        <v>7</v>
      </c>
      <c r="P193" s="11">
        <f>IF('Hefbrug (50 km uur)'!D192="--",6,'Hefbrug (50 km uur)'!D192)</f>
        <v>6.4</v>
      </c>
      <c r="Q193" s="11">
        <f t="shared" si="66"/>
        <v>6</v>
      </c>
      <c r="R193" s="11">
        <f t="shared" si="67"/>
        <v>1</v>
      </c>
      <c r="S193" s="11">
        <f>'Kerkweg oost 50 km'!D192</f>
        <v>13.4</v>
      </c>
      <c r="T193" s="11">
        <f t="shared" si="68"/>
        <v>13</v>
      </c>
      <c r="U193" s="11">
        <f t="shared" si="69"/>
        <v>8</v>
      </c>
      <c r="V193" s="11">
        <f>'N454 Kanaaldijk 50 km'!D192</f>
        <v>28.6</v>
      </c>
      <c r="W193" s="11">
        <f t="shared" si="70"/>
        <v>29</v>
      </c>
      <c r="X193" s="11">
        <f t="shared" si="71"/>
        <v>24</v>
      </c>
      <c r="Y193" s="11">
        <f>'N454 Kanaaldijk 80 km'!D192</f>
        <v>28.3</v>
      </c>
      <c r="Z193" s="11">
        <f t="shared" si="72"/>
        <v>28</v>
      </c>
      <c r="AA193" s="11">
        <f t="shared" si="73"/>
        <v>0</v>
      </c>
      <c r="AB193" s="11">
        <f t="shared" si="74"/>
        <v>0</v>
      </c>
      <c r="AC193" s="11">
        <f t="shared" si="75"/>
        <v>26</v>
      </c>
      <c r="AD193" s="11">
        <f>'N451 80 km'!D192</f>
        <v>31.6</v>
      </c>
      <c r="AE193" s="11">
        <f t="shared" si="76"/>
        <v>32</v>
      </c>
      <c r="AF193" s="11">
        <f t="shared" si="77"/>
        <v>0</v>
      </c>
      <c r="AG193" s="11">
        <f t="shared" si="78"/>
        <v>0</v>
      </c>
      <c r="AH193" s="11">
        <f t="shared" si="79"/>
        <v>30</v>
      </c>
      <c r="AI193" s="11">
        <f>IF('A12'!D192="--",6,'A12'!D192)</f>
        <v>46.5</v>
      </c>
      <c r="AJ193" s="11">
        <f t="shared" si="80"/>
        <v>46</v>
      </c>
      <c r="AK193" s="11">
        <f t="shared" si="81"/>
        <v>0</v>
      </c>
      <c r="AL193" s="11">
        <f t="shared" si="82"/>
        <v>0</v>
      </c>
      <c r="AM193" s="11">
        <f t="shared" si="83"/>
        <v>44</v>
      </c>
      <c r="AN193" s="11">
        <f>'A20'!D192</f>
        <v>41.6</v>
      </c>
      <c r="AO193" s="11">
        <f t="shared" si="84"/>
        <v>42</v>
      </c>
      <c r="AP193" s="11">
        <f t="shared" si="85"/>
        <v>0</v>
      </c>
      <c r="AQ193" s="11">
        <f t="shared" si="86"/>
        <v>0</v>
      </c>
      <c r="AR193" s="11">
        <f t="shared" si="87"/>
        <v>40</v>
      </c>
      <c r="AS193" s="12"/>
      <c r="AT193" s="11"/>
    </row>
    <row r="194" spans="1:46" x14ac:dyDescent="0.2">
      <c r="A194" s="12" t="str">
        <f>'N207 50km'!A193</f>
        <v>Z190_B</v>
      </c>
      <c r="B194" s="12" t="str">
        <f>'N207 50km'!B193</f>
        <v>Zuidkade 190</v>
      </c>
      <c r="C194" s="11">
        <f>'N207 50km'!C193</f>
        <v>4.5</v>
      </c>
      <c r="D194" s="11">
        <f>'N207'!D193</f>
        <v>58.5</v>
      </c>
      <c r="E194" s="31">
        <f>IF('N207 50km'!D193="--",6,'N207 50km'!D193)</f>
        <v>35.299999999999997</v>
      </c>
      <c r="F194" s="31">
        <f t="shared" si="60"/>
        <v>35</v>
      </c>
      <c r="G194" s="33">
        <f t="shared" si="61"/>
        <v>30</v>
      </c>
      <c r="H194" s="31">
        <f>IF('N207 80km'!D193="--",6,'N207 80km'!D193)</f>
        <v>58.5</v>
      </c>
      <c r="I194" s="31">
        <f t="shared" si="62"/>
        <v>58</v>
      </c>
      <c r="J194" s="33" cm="1">
        <f t="array" ref="J194">_xlfn.IFS(I194=56,53,I194=57,53,OR(I194&gt;57,I194&lt;56),I194-2)</f>
        <v>56</v>
      </c>
      <c r="K194" s="33">
        <f t="shared" si="59"/>
        <v>56.010895305999611</v>
      </c>
      <c r="L194" s="11">
        <f t="shared" si="63"/>
        <v>56</v>
      </c>
      <c r="M194" s="11">
        <f>IF('Brugweg 30km'!D193="--",6,'Brugweg 30km'!D193)</f>
        <v>12.4</v>
      </c>
      <c r="N194" s="11">
        <f t="shared" si="64"/>
        <v>12</v>
      </c>
      <c r="O194" s="11">
        <f t="shared" si="65"/>
        <v>7</v>
      </c>
      <c r="P194" s="11">
        <f>IF('Hefbrug (50 km uur)'!D193="--",6,'Hefbrug (50 km uur)'!D193)</f>
        <v>7.3</v>
      </c>
      <c r="Q194" s="11">
        <f t="shared" si="66"/>
        <v>7</v>
      </c>
      <c r="R194" s="11">
        <f t="shared" si="67"/>
        <v>2</v>
      </c>
      <c r="S194" s="11">
        <f>'Kerkweg oost 50 km'!D193</f>
        <v>14.1</v>
      </c>
      <c r="T194" s="11">
        <f t="shared" si="68"/>
        <v>14</v>
      </c>
      <c r="U194" s="11">
        <f t="shared" si="69"/>
        <v>9</v>
      </c>
      <c r="V194" s="11">
        <f>'N454 Kanaaldijk 50 km'!D193</f>
        <v>30.9</v>
      </c>
      <c r="W194" s="11">
        <f t="shared" si="70"/>
        <v>31</v>
      </c>
      <c r="X194" s="11">
        <f t="shared" si="71"/>
        <v>26</v>
      </c>
      <c r="Y194" s="11">
        <f>'N454 Kanaaldijk 80 km'!D193</f>
        <v>29.7</v>
      </c>
      <c r="Z194" s="11">
        <f t="shared" si="72"/>
        <v>30</v>
      </c>
      <c r="AA194" s="11">
        <f t="shared" si="73"/>
        <v>0</v>
      </c>
      <c r="AB194" s="11">
        <f t="shared" si="74"/>
        <v>0</v>
      </c>
      <c r="AC194" s="11">
        <f t="shared" si="75"/>
        <v>28</v>
      </c>
      <c r="AD194" s="11">
        <f>'N451 80 km'!D193</f>
        <v>33.299999999999997</v>
      </c>
      <c r="AE194" s="11">
        <f t="shared" si="76"/>
        <v>33</v>
      </c>
      <c r="AF194" s="11">
        <f t="shared" si="77"/>
        <v>0</v>
      </c>
      <c r="AG194" s="11">
        <f t="shared" si="78"/>
        <v>0</v>
      </c>
      <c r="AH194" s="11">
        <f t="shared" si="79"/>
        <v>31</v>
      </c>
      <c r="AI194" s="11">
        <f>IF('A12'!D193="--",6,'A12'!D193)</f>
        <v>49.5</v>
      </c>
      <c r="AJ194" s="11">
        <f t="shared" si="80"/>
        <v>50</v>
      </c>
      <c r="AK194" s="11">
        <f t="shared" si="81"/>
        <v>0</v>
      </c>
      <c r="AL194" s="11">
        <f t="shared" si="82"/>
        <v>0</v>
      </c>
      <c r="AM194" s="11">
        <f t="shared" si="83"/>
        <v>48</v>
      </c>
      <c r="AN194" s="11">
        <f>'A20'!D193</f>
        <v>45</v>
      </c>
      <c r="AO194" s="11">
        <f t="shared" si="84"/>
        <v>45</v>
      </c>
      <c r="AP194" s="11">
        <f t="shared" si="85"/>
        <v>0</v>
      </c>
      <c r="AQ194" s="11">
        <f t="shared" si="86"/>
        <v>0</v>
      </c>
      <c r="AR194" s="11">
        <f t="shared" si="87"/>
        <v>43</v>
      </c>
      <c r="AS194" s="12"/>
      <c r="AT194" s="11"/>
    </row>
    <row r="195" spans="1:46" x14ac:dyDescent="0.2">
      <c r="A195" s="12" t="str">
        <f>'N207 50km'!A194</f>
        <v>Z190_A</v>
      </c>
      <c r="B195" s="12" t="str">
        <f>'N207 50km'!B194</f>
        <v>Zuidkade 190</v>
      </c>
      <c r="C195" s="11">
        <f>'N207 50km'!C194</f>
        <v>1.5</v>
      </c>
      <c r="D195" s="11">
        <f>'N207'!D194</f>
        <v>57.2</v>
      </c>
      <c r="E195" s="31">
        <f>IF('N207 50km'!D194="--",6,'N207 50km'!D194)</f>
        <v>35</v>
      </c>
      <c r="F195" s="31">
        <f t="shared" si="60"/>
        <v>35</v>
      </c>
      <c r="G195" s="33">
        <f t="shared" si="61"/>
        <v>30</v>
      </c>
      <c r="H195" s="31">
        <f>IF('N207 80km'!D194="--",6,'N207 80km'!D194)</f>
        <v>57.2</v>
      </c>
      <c r="I195" s="31">
        <f t="shared" si="62"/>
        <v>57</v>
      </c>
      <c r="J195" s="33" cm="1">
        <f t="array" ref="J195">_xlfn.IFS(I195=56,53,I195=57,53,OR(I195&gt;57,I195&lt;56),I195-2)</f>
        <v>53</v>
      </c>
      <c r="K195" s="33">
        <f t="shared" si="59"/>
        <v>53.021711921641455</v>
      </c>
      <c r="L195" s="11">
        <f t="shared" si="63"/>
        <v>53</v>
      </c>
      <c r="M195" s="11">
        <f>IF('Brugweg 30km'!D194="--",6,'Brugweg 30km'!D194)</f>
        <v>10.5</v>
      </c>
      <c r="N195" s="11">
        <f t="shared" si="64"/>
        <v>10</v>
      </c>
      <c r="O195" s="11">
        <f t="shared" si="65"/>
        <v>5</v>
      </c>
      <c r="P195" s="11">
        <f>IF('Hefbrug (50 km uur)'!D194="--",6,'Hefbrug (50 km uur)'!D194)</f>
        <v>7.1</v>
      </c>
      <c r="Q195" s="11">
        <f t="shared" si="66"/>
        <v>7</v>
      </c>
      <c r="R195" s="11">
        <f t="shared" si="67"/>
        <v>2</v>
      </c>
      <c r="S195" s="11">
        <f>'Kerkweg oost 50 km'!D194</f>
        <v>13.5</v>
      </c>
      <c r="T195" s="11">
        <f t="shared" si="68"/>
        <v>14</v>
      </c>
      <c r="U195" s="11">
        <f t="shared" si="69"/>
        <v>9</v>
      </c>
      <c r="V195" s="11">
        <f>'N454 Kanaaldijk 50 km'!D194</f>
        <v>29.3</v>
      </c>
      <c r="W195" s="11">
        <f t="shared" si="70"/>
        <v>29</v>
      </c>
      <c r="X195" s="11">
        <f t="shared" si="71"/>
        <v>24</v>
      </c>
      <c r="Y195" s="11">
        <f>'N454 Kanaaldijk 80 km'!D194</f>
        <v>28.2</v>
      </c>
      <c r="Z195" s="11">
        <f t="shared" si="72"/>
        <v>28</v>
      </c>
      <c r="AA195" s="11">
        <f t="shared" si="73"/>
        <v>0</v>
      </c>
      <c r="AB195" s="11">
        <f t="shared" si="74"/>
        <v>0</v>
      </c>
      <c r="AC195" s="11">
        <f t="shared" si="75"/>
        <v>26</v>
      </c>
      <c r="AD195" s="11">
        <f>'N451 80 km'!D194</f>
        <v>32.4</v>
      </c>
      <c r="AE195" s="11">
        <f t="shared" si="76"/>
        <v>32</v>
      </c>
      <c r="AF195" s="11">
        <f t="shared" si="77"/>
        <v>0</v>
      </c>
      <c r="AG195" s="11">
        <f t="shared" si="78"/>
        <v>0</v>
      </c>
      <c r="AH195" s="11">
        <f t="shared" si="79"/>
        <v>30</v>
      </c>
      <c r="AI195" s="11">
        <f>IF('A12'!D194="--",6,'A12'!D194)</f>
        <v>47.4</v>
      </c>
      <c r="AJ195" s="11">
        <f t="shared" si="80"/>
        <v>47</v>
      </c>
      <c r="AK195" s="11">
        <f t="shared" si="81"/>
        <v>0</v>
      </c>
      <c r="AL195" s="11">
        <f t="shared" si="82"/>
        <v>0</v>
      </c>
      <c r="AM195" s="11">
        <f t="shared" si="83"/>
        <v>45</v>
      </c>
      <c r="AN195" s="11">
        <f>'A20'!D194</f>
        <v>42.9</v>
      </c>
      <c r="AO195" s="11">
        <f t="shared" si="84"/>
        <v>43</v>
      </c>
      <c r="AP195" s="11">
        <f t="shared" si="85"/>
        <v>0</v>
      </c>
      <c r="AQ195" s="11">
        <f t="shared" si="86"/>
        <v>0</v>
      </c>
      <c r="AR195" s="11">
        <f t="shared" si="87"/>
        <v>41</v>
      </c>
      <c r="AS195" s="12"/>
      <c r="AT195" s="11"/>
    </row>
    <row r="196" spans="1:46" x14ac:dyDescent="0.2">
      <c r="A196" s="12" t="str">
        <f>'N207 50km'!A195</f>
        <v>Z18_C</v>
      </c>
      <c r="B196" s="12" t="str">
        <f>'N207 50km'!B195</f>
        <v>Zuidkade 18</v>
      </c>
      <c r="C196" s="11">
        <f>'N207 50km'!C195</f>
        <v>7.5</v>
      </c>
      <c r="D196" s="11">
        <f>'N207'!D195</f>
        <v>59.9</v>
      </c>
      <c r="E196" s="31">
        <f>IF('N207 50km'!D195="--",6,'N207 50km'!D195)</f>
        <v>59.8</v>
      </c>
      <c r="F196" s="31">
        <f t="shared" si="60"/>
        <v>60</v>
      </c>
      <c r="G196" s="33">
        <f t="shared" si="61"/>
        <v>55</v>
      </c>
      <c r="H196" s="31">
        <f>IF('N207 80km'!D195="--",6,'N207 80km'!D195)</f>
        <v>36.799999999999997</v>
      </c>
      <c r="I196" s="31">
        <f t="shared" si="62"/>
        <v>37</v>
      </c>
      <c r="J196" s="33" cm="1">
        <f t="array" ref="J196">_xlfn.IFS(I196=56,53,I196=57,53,OR(I196&gt;57,I196&lt;56),I196-2)</f>
        <v>35</v>
      </c>
      <c r="K196" s="33">
        <f t="shared" si="59"/>
        <v>55.043213737826434</v>
      </c>
      <c r="L196" s="11">
        <f t="shared" si="63"/>
        <v>55</v>
      </c>
      <c r="M196" s="11">
        <f>IF('Brugweg 30km'!D195="--",6,'Brugweg 30km'!D195)</f>
        <v>31.1</v>
      </c>
      <c r="N196" s="11">
        <f t="shared" si="64"/>
        <v>31</v>
      </c>
      <c r="O196" s="11">
        <f t="shared" si="65"/>
        <v>26</v>
      </c>
      <c r="P196" s="11">
        <f>IF('Hefbrug (50 km uur)'!D195="--",6,'Hefbrug (50 km uur)'!D195)</f>
        <v>38.700000000000003</v>
      </c>
      <c r="Q196" s="11">
        <f t="shared" si="66"/>
        <v>39</v>
      </c>
      <c r="R196" s="11">
        <f t="shared" si="67"/>
        <v>34</v>
      </c>
      <c r="S196" s="11">
        <f>'Kerkweg oost 50 km'!D195</f>
        <v>18.600000000000001</v>
      </c>
      <c r="T196" s="11">
        <f t="shared" si="68"/>
        <v>19</v>
      </c>
      <c r="U196" s="11">
        <f t="shared" si="69"/>
        <v>14</v>
      </c>
      <c r="V196" s="11">
        <f>'N454 Kanaaldijk 50 km'!D195</f>
        <v>19.899999999999999</v>
      </c>
      <c r="W196" s="11">
        <f t="shared" si="70"/>
        <v>20</v>
      </c>
      <c r="X196" s="11">
        <f t="shared" si="71"/>
        <v>15</v>
      </c>
      <c r="Y196" s="11">
        <f>'N454 Kanaaldijk 80 km'!D195</f>
        <v>18.5</v>
      </c>
      <c r="Z196" s="11">
        <f t="shared" si="72"/>
        <v>18</v>
      </c>
      <c r="AA196" s="11">
        <f t="shared" si="73"/>
        <v>0</v>
      </c>
      <c r="AB196" s="11">
        <f t="shared" si="74"/>
        <v>0</v>
      </c>
      <c r="AC196" s="11">
        <f t="shared" si="75"/>
        <v>16</v>
      </c>
      <c r="AD196" s="11">
        <f>'N451 80 km'!D195</f>
        <v>20.399999999999999</v>
      </c>
      <c r="AE196" s="11">
        <f t="shared" si="76"/>
        <v>20</v>
      </c>
      <c r="AF196" s="11">
        <f t="shared" si="77"/>
        <v>0</v>
      </c>
      <c r="AG196" s="11">
        <f t="shared" si="78"/>
        <v>0</v>
      </c>
      <c r="AH196" s="11">
        <f t="shared" si="79"/>
        <v>18</v>
      </c>
      <c r="AI196" s="11">
        <f>IF('A12'!D195="--",6,'A12'!D195)</f>
        <v>39.6</v>
      </c>
      <c r="AJ196" s="11">
        <f t="shared" si="80"/>
        <v>40</v>
      </c>
      <c r="AK196" s="11">
        <f t="shared" si="81"/>
        <v>0</v>
      </c>
      <c r="AL196" s="11">
        <f t="shared" si="82"/>
        <v>0</v>
      </c>
      <c r="AM196" s="11">
        <f t="shared" si="83"/>
        <v>38</v>
      </c>
      <c r="AN196" s="11">
        <f>'A20'!D195</f>
        <v>35.299999999999997</v>
      </c>
      <c r="AO196" s="11">
        <f t="shared" si="84"/>
        <v>35</v>
      </c>
      <c r="AP196" s="11">
        <f t="shared" si="85"/>
        <v>0</v>
      </c>
      <c r="AQ196" s="11">
        <f t="shared" si="86"/>
        <v>0</v>
      </c>
      <c r="AR196" s="11">
        <f t="shared" si="87"/>
        <v>33</v>
      </c>
      <c r="AS196" s="12"/>
      <c r="AT196" s="11"/>
    </row>
    <row r="197" spans="1:46" x14ac:dyDescent="0.2">
      <c r="A197" s="12" t="str">
        <f>'N207 50km'!A196</f>
        <v>Z18_B</v>
      </c>
      <c r="B197" s="12" t="str">
        <f>'N207 50km'!B196</f>
        <v>Zuidkade 18</v>
      </c>
      <c r="C197" s="11">
        <f>'N207 50km'!C196</f>
        <v>4.5</v>
      </c>
      <c r="D197" s="11">
        <f>'N207'!D196</f>
        <v>59.5</v>
      </c>
      <c r="E197" s="31">
        <f>IF('N207 50km'!D196="--",6,'N207 50km'!D196)</f>
        <v>59.4</v>
      </c>
      <c r="F197" s="31">
        <f t="shared" si="60"/>
        <v>59</v>
      </c>
      <c r="G197" s="33">
        <f t="shared" si="61"/>
        <v>54</v>
      </c>
      <c r="H197" s="31">
        <f>IF('N207 80km'!D196="--",6,'N207 80km'!D196)</f>
        <v>36.799999999999997</v>
      </c>
      <c r="I197" s="31">
        <f t="shared" si="62"/>
        <v>37</v>
      </c>
      <c r="J197" s="33" cm="1">
        <f t="array" ref="J197">_xlfn.IFS(I197=56,53,I197=57,53,OR(I197&gt;57,I197&lt;56),I197-2)</f>
        <v>35</v>
      </c>
      <c r="K197" s="33">
        <f t="shared" ref="K197:K260" si="89">10*LOG(10^(G197/10)+(10^(J197/10)))</f>
        <v>54.05433314220047</v>
      </c>
      <c r="L197" s="11">
        <f t="shared" si="63"/>
        <v>54</v>
      </c>
      <c r="M197" s="11">
        <f>IF('Brugweg 30km'!D196="--",6,'Brugweg 30km'!D196)</f>
        <v>30.9</v>
      </c>
      <c r="N197" s="11">
        <f t="shared" si="64"/>
        <v>31</v>
      </c>
      <c r="O197" s="11">
        <f t="shared" si="65"/>
        <v>26</v>
      </c>
      <c r="P197" s="11">
        <f>IF('Hefbrug (50 km uur)'!D196="--",6,'Hefbrug (50 km uur)'!D196)</f>
        <v>38.5</v>
      </c>
      <c r="Q197" s="11">
        <f t="shared" si="66"/>
        <v>38</v>
      </c>
      <c r="R197" s="11">
        <f t="shared" si="67"/>
        <v>33</v>
      </c>
      <c r="S197" s="11">
        <f>'Kerkweg oost 50 km'!D196</f>
        <v>17.2</v>
      </c>
      <c r="T197" s="11">
        <f t="shared" si="68"/>
        <v>17</v>
      </c>
      <c r="U197" s="11">
        <f t="shared" si="69"/>
        <v>12</v>
      </c>
      <c r="V197" s="11">
        <f>'N454 Kanaaldijk 50 km'!D196</f>
        <v>19.7</v>
      </c>
      <c r="W197" s="11">
        <f t="shared" si="70"/>
        <v>20</v>
      </c>
      <c r="X197" s="11">
        <f t="shared" si="71"/>
        <v>15</v>
      </c>
      <c r="Y197" s="11">
        <f>'N454 Kanaaldijk 80 km'!D196</f>
        <v>17.899999999999999</v>
      </c>
      <c r="Z197" s="11">
        <f t="shared" si="72"/>
        <v>18</v>
      </c>
      <c r="AA197" s="11">
        <f t="shared" si="73"/>
        <v>0</v>
      </c>
      <c r="AB197" s="11">
        <f t="shared" si="74"/>
        <v>0</v>
      </c>
      <c r="AC197" s="11">
        <f t="shared" si="75"/>
        <v>16</v>
      </c>
      <c r="AD197" s="11">
        <f>'N451 80 km'!D196</f>
        <v>19.3</v>
      </c>
      <c r="AE197" s="11">
        <f t="shared" si="76"/>
        <v>19</v>
      </c>
      <c r="AF197" s="11">
        <f t="shared" si="77"/>
        <v>0</v>
      </c>
      <c r="AG197" s="11">
        <f t="shared" si="78"/>
        <v>0</v>
      </c>
      <c r="AH197" s="11">
        <f t="shared" si="79"/>
        <v>17</v>
      </c>
      <c r="AI197" s="11">
        <f>IF('A12'!D196="--",6,'A12'!D196)</f>
        <v>39</v>
      </c>
      <c r="AJ197" s="11">
        <f t="shared" si="80"/>
        <v>39</v>
      </c>
      <c r="AK197" s="11">
        <f t="shared" si="81"/>
        <v>0</v>
      </c>
      <c r="AL197" s="11">
        <f t="shared" si="82"/>
        <v>0</v>
      </c>
      <c r="AM197" s="11">
        <f t="shared" si="83"/>
        <v>37</v>
      </c>
      <c r="AN197" s="11">
        <f>'A20'!D196</f>
        <v>34.700000000000003</v>
      </c>
      <c r="AO197" s="11">
        <f t="shared" si="84"/>
        <v>35</v>
      </c>
      <c r="AP197" s="11">
        <f t="shared" si="85"/>
        <v>0</v>
      </c>
      <c r="AQ197" s="11">
        <f t="shared" si="86"/>
        <v>0</v>
      </c>
      <c r="AR197" s="11">
        <f t="shared" si="87"/>
        <v>33</v>
      </c>
      <c r="AS197" s="12"/>
      <c r="AT197" s="11"/>
    </row>
    <row r="198" spans="1:46" x14ac:dyDescent="0.2">
      <c r="A198" s="12" t="str">
        <f>'N207 50km'!A197</f>
        <v>Z18_A</v>
      </c>
      <c r="B198" s="12" t="str">
        <f>'N207 50km'!B197</f>
        <v>Zuidkade 18</v>
      </c>
      <c r="C198" s="11">
        <f>'N207 50km'!C197</f>
        <v>1.5</v>
      </c>
      <c r="D198" s="11">
        <f>'N207'!D197</f>
        <v>58.2</v>
      </c>
      <c r="E198" s="31">
        <f>IF('N207 50km'!D197="--",6,'N207 50km'!D197)</f>
        <v>58.2</v>
      </c>
      <c r="F198" s="31">
        <f t="shared" ref="F198:F261" si="90">IF(MOD(E198,1)=0.5,INT(E198)+MOD(INT(E198),2),ROUND(E198,0))</f>
        <v>58</v>
      </c>
      <c r="G198" s="33">
        <f t="shared" ref="G198:G261" si="91">F198-5</f>
        <v>53</v>
      </c>
      <c r="H198" s="31">
        <f>IF('N207 80km'!D197="--",6,'N207 80km'!D197)</f>
        <v>36.4</v>
      </c>
      <c r="I198" s="31">
        <f t="shared" ref="I198:I261" si="92">IF(MOD(H198,1)=0.5,INT(H198)+MOD(INT(H198),2),ROUND(H198,0))</f>
        <v>36</v>
      </c>
      <c r="J198" s="33" cm="1">
        <f t="array" ref="J198">_xlfn.IFS(I198=56,53,I198=57,53,OR(I198&gt;57,I198&lt;56),I198-2)</f>
        <v>34</v>
      </c>
      <c r="K198" s="33">
        <f t="shared" si="89"/>
        <v>53.054333142200463</v>
      </c>
      <c r="L198" s="11">
        <f t="shared" ref="L198:L261" si="93">IF(MOD(K198,1)=0.5,INT(K198)+MOD(INT(K198),2),ROUND(K198,0))</f>
        <v>53</v>
      </c>
      <c r="M198" s="11">
        <f>IF('Brugweg 30km'!D197="--",6,'Brugweg 30km'!D197)</f>
        <v>31.2</v>
      </c>
      <c r="N198" s="11">
        <f t="shared" ref="N198:N261" si="94">IF(MOD(M198,1)=0.5,INT(M198)+MOD(INT(M198),2),ROUND(M198,0))</f>
        <v>31</v>
      </c>
      <c r="O198" s="11">
        <f t="shared" ref="O198:O261" si="95">N198-5</f>
        <v>26</v>
      </c>
      <c r="P198" s="11">
        <f>IF('Hefbrug (50 km uur)'!D197="--",6,'Hefbrug (50 km uur)'!D197)</f>
        <v>39.4</v>
      </c>
      <c r="Q198" s="11">
        <f t="shared" ref="Q198:Q261" si="96">IF(MOD(P198,1)=0.5,INT(P198)+MOD(INT(P198),2),ROUND(P198,0))</f>
        <v>39</v>
      </c>
      <c r="R198" s="11">
        <f t="shared" ref="R198:R261" si="97">Q198-5</f>
        <v>34</v>
      </c>
      <c r="S198" s="11">
        <f>'Kerkweg oost 50 km'!D197</f>
        <v>16</v>
      </c>
      <c r="T198" s="11">
        <f t="shared" ref="T198:T261" si="98">IF(MOD(S198,1)=0.5,INT(S198)+MOD(INT(S198),2),ROUND(S198,0))</f>
        <v>16</v>
      </c>
      <c r="U198" s="11">
        <f t="shared" ref="U198:U261" si="99">T198-5</f>
        <v>11</v>
      </c>
      <c r="V198" s="11">
        <f>'N454 Kanaaldijk 50 km'!D197</f>
        <v>21.4</v>
      </c>
      <c r="W198" s="11">
        <f t="shared" ref="W198:W261" si="100">IF(MOD(V198,1)=0.5,INT(V198)+MOD(INT(V198),2),ROUND(V198,0))</f>
        <v>21</v>
      </c>
      <c r="X198" s="11">
        <f t="shared" ref="X198:X261" si="101">W198-5</f>
        <v>16</v>
      </c>
      <c r="Y198" s="11">
        <f>'N454 Kanaaldijk 80 km'!D197</f>
        <v>16.7</v>
      </c>
      <c r="Z198" s="11">
        <f t="shared" ref="Z198:Z261" si="102">IF(MOD(Y198,1)=0.5,INT(Y198)+MOD(INT(Y198),2),ROUND(Y198,0))</f>
        <v>17</v>
      </c>
      <c r="AA198" s="11">
        <f t="shared" ref="AA198:AA261" si="103">IF(AND(Z198&gt;55.49,Z198&lt;56.51),Z198,)</f>
        <v>0</v>
      </c>
      <c r="AB198" s="11">
        <f t="shared" ref="AB198:AB261" si="104">IF(AND(Z198&gt;56.5,Z198&lt;57.5),Z198,)</f>
        <v>0</v>
      </c>
      <c r="AC198" s="11">
        <f t="shared" ref="AC198:AC261" si="105">IF(AA198&gt;0,AA198-3,IF(AB198&gt;0,AB198-4,Z198-2))</f>
        <v>15</v>
      </c>
      <c r="AD198" s="11">
        <f>'N451 80 km'!D197</f>
        <v>17</v>
      </c>
      <c r="AE198" s="11">
        <f t="shared" ref="AE198:AE261" si="106">IF(MOD(AD198,1)=0.5,INT(AD198)+MOD(INT(AD198),2),ROUND(AD198,0))</f>
        <v>17</v>
      </c>
      <c r="AF198" s="11">
        <f t="shared" ref="AF198:AF261" si="107">IF(AND(AE198&gt;55.49,AE198&lt;56.51),AE198,)</f>
        <v>0</v>
      </c>
      <c r="AG198" s="11">
        <f t="shared" ref="AG198:AG261" si="108">IF(AND(AE198&gt;56.5,AE198&lt;57.5),AE198,)</f>
        <v>0</v>
      </c>
      <c r="AH198" s="11">
        <f t="shared" ref="AH198:AH261" si="109">IF(AF198&gt;0,AF198-3,IF(AG198&gt;0,AG198-4,AE198-2))</f>
        <v>15</v>
      </c>
      <c r="AI198" s="11">
        <f>IF('A12'!D197="--",6,'A12'!D197)</f>
        <v>37</v>
      </c>
      <c r="AJ198" s="11">
        <f t="shared" ref="AJ198:AJ261" si="110">IF(MOD(AI198,1)=0.5,INT(AI198)+MOD(INT(AI198),2),ROUND(AI198,0))</f>
        <v>37</v>
      </c>
      <c r="AK198" s="11">
        <f t="shared" ref="AK198:AK261" si="111">IF(AND(AJ198&gt;55.49,AJ198&lt;56.51),AJ198,)</f>
        <v>0</v>
      </c>
      <c r="AL198" s="11">
        <f t="shared" ref="AL198:AL261" si="112">IF(AND(AJ198&gt;56.5,AJ198&lt;57.5),AJ198,)</f>
        <v>0</v>
      </c>
      <c r="AM198" s="11">
        <f t="shared" ref="AM198:AM261" si="113">IF(AK198&gt;0,AK198-3,IF(AL198&gt;0,AL198-4,AJ198-2))</f>
        <v>35</v>
      </c>
      <c r="AN198" s="11">
        <f>'A20'!D197</f>
        <v>32.799999999999997</v>
      </c>
      <c r="AO198" s="11">
        <f t="shared" ref="AO198:AO261" si="114">IF(MOD(AN198,1)=0.5,INT(AN198)+MOD(INT(AN198),2),ROUND(AN198,0))</f>
        <v>33</v>
      </c>
      <c r="AP198" s="11">
        <f t="shared" ref="AP198:AP261" si="115">IF(AND(AO198&gt;55.49,AO198&lt;56.51),AO198,)</f>
        <v>0</v>
      </c>
      <c r="AQ198" s="11">
        <f t="shared" ref="AQ198:AQ261" si="116">IF(AND(AO198&gt;56.5,AO198&lt;57.5),AO198,)</f>
        <v>0</v>
      </c>
      <c r="AR198" s="11">
        <f t="shared" ref="AR198:AR261" si="117">IF(AP198&gt;0,AP198-3,IF(AQ198&gt;0,AQ198-4,AO198-2))</f>
        <v>31</v>
      </c>
      <c r="AS198" s="12"/>
      <c r="AT198" s="11"/>
    </row>
    <row r="199" spans="1:46" x14ac:dyDescent="0.2">
      <c r="A199" s="12" t="str">
        <f>'N207 50km'!A198</f>
        <v>Z185_B</v>
      </c>
      <c r="B199" s="12" t="str">
        <f>'N207 50km'!B198</f>
        <v>Zuidkade 185</v>
      </c>
      <c r="C199" s="11">
        <f>'N207 50km'!C198</f>
        <v>4.5</v>
      </c>
      <c r="D199" s="11">
        <f>'N207'!D198</f>
        <v>57.7</v>
      </c>
      <c r="E199" s="31">
        <f>IF('N207 50km'!D198="--",6,'N207 50km'!D198)</f>
        <v>22.3</v>
      </c>
      <c r="F199" s="31">
        <f t="shared" si="90"/>
        <v>22</v>
      </c>
      <c r="G199" s="33">
        <f t="shared" si="91"/>
        <v>17</v>
      </c>
      <c r="H199" s="31">
        <f>IF('N207 80km'!D198="--",6,'N207 80km'!D198)</f>
        <v>57.7</v>
      </c>
      <c r="I199" s="31">
        <f t="shared" si="92"/>
        <v>58</v>
      </c>
      <c r="J199" s="33" cm="1">
        <f t="array" ref="J199">_xlfn.IFS(I199=56,53,I199=57,53,OR(I199&gt;57,I199&lt;56),I199-2)</f>
        <v>56</v>
      </c>
      <c r="K199" s="33">
        <f t="shared" si="89"/>
        <v>56.000546709946839</v>
      </c>
      <c r="L199" s="11">
        <f t="shared" si="93"/>
        <v>56</v>
      </c>
      <c r="M199" s="11">
        <f>IF('Brugweg 30km'!D198="--",6,'Brugweg 30km'!D198)</f>
        <v>6.8</v>
      </c>
      <c r="N199" s="11">
        <f t="shared" si="94"/>
        <v>7</v>
      </c>
      <c r="O199" s="11">
        <f t="shared" si="95"/>
        <v>2</v>
      </c>
      <c r="P199" s="11">
        <f>IF('Hefbrug (50 km uur)'!D198="--",6,'Hefbrug (50 km uur)'!D198)</f>
        <v>6.2</v>
      </c>
      <c r="Q199" s="11">
        <f t="shared" si="96"/>
        <v>6</v>
      </c>
      <c r="R199" s="11">
        <f t="shared" si="97"/>
        <v>1</v>
      </c>
      <c r="S199" s="11">
        <f>'Kerkweg oost 50 km'!D198</f>
        <v>7.7</v>
      </c>
      <c r="T199" s="11">
        <f t="shared" si="98"/>
        <v>8</v>
      </c>
      <c r="U199" s="11">
        <f t="shared" si="99"/>
        <v>3</v>
      </c>
      <c r="V199" s="11">
        <f>'N454 Kanaaldijk 50 km'!D198</f>
        <v>33.9</v>
      </c>
      <c r="W199" s="11">
        <f t="shared" si="100"/>
        <v>34</v>
      </c>
      <c r="X199" s="11">
        <f t="shared" si="101"/>
        <v>29</v>
      </c>
      <c r="Y199" s="11">
        <f>'N454 Kanaaldijk 80 km'!D198</f>
        <v>28.3</v>
      </c>
      <c r="Z199" s="11">
        <f t="shared" si="102"/>
        <v>28</v>
      </c>
      <c r="AA199" s="11">
        <f t="shared" si="103"/>
        <v>0</v>
      </c>
      <c r="AB199" s="11">
        <f t="shared" si="104"/>
        <v>0</v>
      </c>
      <c r="AC199" s="11">
        <f t="shared" si="105"/>
        <v>26</v>
      </c>
      <c r="AD199" s="11">
        <f>'N451 80 km'!D198</f>
        <v>33.4</v>
      </c>
      <c r="AE199" s="11">
        <f t="shared" si="106"/>
        <v>33</v>
      </c>
      <c r="AF199" s="11">
        <f t="shared" si="107"/>
        <v>0</v>
      </c>
      <c r="AG199" s="11">
        <f t="shared" si="108"/>
        <v>0</v>
      </c>
      <c r="AH199" s="11">
        <f t="shared" si="109"/>
        <v>31</v>
      </c>
      <c r="AI199" s="11">
        <f>IF('A12'!D198="--",6,'A12'!D198)</f>
        <v>48.9</v>
      </c>
      <c r="AJ199" s="11">
        <f t="shared" si="110"/>
        <v>49</v>
      </c>
      <c r="AK199" s="11">
        <f t="shared" si="111"/>
        <v>0</v>
      </c>
      <c r="AL199" s="11">
        <f t="shared" si="112"/>
        <v>0</v>
      </c>
      <c r="AM199" s="11">
        <f t="shared" si="113"/>
        <v>47</v>
      </c>
      <c r="AN199" s="11">
        <f>'A20'!D198</f>
        <v>43.3</v>
      </c>
      <c r="AO199" s="11">
        <f t="shared" si="114"/>
        <v>43</v>
      </c>
      <c r="AP199" s="11">
        <f t="shared" si="115"/>
        <v>0</v>
      </c>
      <c r="AQ199" s="11">
        <f t="shared" si="116"/>
        <v>0</v>
      </c>
      <c r="AR199" s="11">
        <f t="shared" si="117"/>
        <v>41</v>
      </c>
      <c r="AS199" s="12"/>
      <c r="AT199" s="11"/>
    </row>
    <row r="200" spans="1:46" x14ac:dyDescent="0.2">
      <c r="A200" s="12" t="str">
        <f>'N207 50km'!A199</f>
        <v>Z185_A</v>
      </c>
      <c r="B200" s="12" t="str">
        <f>'N207 50km'!B199</f>
        <v>Zuidkade 185</v>
      </c>
      <c r="C200" s="11">
        <f>'N207 50km'!C199</f>
        <v>1.5</v>
      </c>
      <c r="D200" s="11">
        <f>'N207'!D199</f>
        <v>56.5</v>
      </c>
      <c r="E200" s="31">
        <f>IF('N207 50km'!D199="--",6,'N207 50km'!D199)</f>
        <v>17.2</v>
      </c>
      <c r="F200" s="31">
        <f t="shared" si="90"/>
        <v>17</v>
      </c>
      <c r="G200" s="33">
        <f t="shared" si="91"/>
        <v>12</v>
      </c>
      <c r="H200" s="31">
        <f>IF('N207 80km'!D199="--",6,'N207 80km'!D199)</f>
        <v>56.5</v>
      </c>
      <c r="I200" s="31">
        <f t="shared" si="92"/>
        <v>56</v>
      </c>
      <c r="J200" s="33" cm="1">
        <f t="array" ref="J200">_xlfn.IFS(I200=56,53,I200=57,53,OR(I200&gt;57,I200&lt;56),I200-2)</f>
        <v>53</v>
      </c>
      <c r="K200" s="33">
        <f t="shared" si="89"/>
        <v>53.000344958668826</v>
      </c>
      <c r="L200" s="11">
        <f t="shared" si="93"/>
        <v>53</v>
      </c>
      <c r="M200" s="11">
        <f>IF('Brugweg 30km'!D199="--",6,'Brugweg 30km'!D199)</f>
        <v>2.6</v>
      </c>
      <c r="N200" s="11">
        <f t="shared" si="94"/>
        <v>3</v>
      </c>
      <c r="O200" s="11">
        <f t="shared" si="95"/>
        <v>-2</v>
      </c>
      <c r="P200" s="11">
        <f>IF('Hefbrug (50 km uur)'!D199="--",6,'Hefbrug (50 km uur)'!D199)</f>
        <v>3.9</v>
      </c>
      <c r="Q200" s="11">
        <f t="shared" si="96"/>
        <v>4</v>
      </c>
      <c r="R200" s="11">
        <f t="shared" si="97"/>
        <v>-1</v>
      </c>
      <c r="S200" s="11">
        <f>'Kerkweg oost 50 km'!D199</f>
        <v>2.9</v>
      </c>
      <c r="T200" s="11">
        <f t="shared" si="98"/>
        <v>3</v>
      </c>
      <c r="U200" s="11">
        <f t="shared" si="99"/>
        <v>-2</v>
      </c>
      <c r="V200" s="11">
        <f>'N454 Kanaaldijk 50 km'!D199</f>
        <v>28.8</v>
      </c>
      <c r="W200" s="11">
        <f t="shared" si="100"/>
        <v>29</v>
      </c>
      <c r="X200" s="11">
        <f t="shared" si="101"/>
        <v>24</v>
      </c>
      <c r="Y200" s="11">
        <f>'N454 Kanaaldijk 80 km'!D199</f>
        <v>22</v>
      </c>
      <c r="Z200" s="11">
        <f t="shared" si="102"/>
        <v>22</v>
      </c>
      <c r="AA200" s="11">
        <f t="shared" si="103"/>
        <v>0</v>
      </c>
      <c r="AB200" s="11">
        <f t="shared" si="104"/>
        <v>0</v>
      </c>
      <c r="AC200" s="11">
        <f t="shared" si="105"/>
        <v>20</v>
      </c>
      <c r="AD200" s="11">
        <f>'N451 80 km'!D199</f>
        <v>31.6</v>
      </c>
      <c r="AE200" s="11">
        <f t="shared" si="106"/>
        <v>32</v>
      </c>
      <c r="AF200" s="11">
        <f t="shared" si="107"/>
        <v>0</v>
      </c>
      <c r="AG200" s="11">
        <f t="shared" si="108"/>
        <v>0</v>
      </c>
      <c r="AH200" s="11">
        <f t="shared" si="109"/>
        <v>30</v>
      </c>
      <c r="AI200" s="11">
        <f>IF('A12'!D199="--",6,'A12'!D199)</f>
        <v>45.6</v>
      </c>
      <c r="AJ200" s="11">
        <f t="shared" si="110"/>
        <v>46</v>
      </c>
      <c r="AK200" s="11">
        <f t="shared" si="111"/>
        <v>0</v>
      </c>
      <c r="AL200" s="11">
        <f t="shared" si="112"/>
        <v>0</v>
      </c>
      <c r="AM200" s="11">
        <f t="shared" si="113"/>
        <v>44</v>
      </c>
      <c r="AN200" s="11">
        <f>'A20'!D199</f>
        <v>40.4</v>
      </c>
      <c r="AO200" s="11">
        <f t="shared" si="114"/>
        <v>40</v>
      </c>
      <c r="AP200" s="11">
        <f t="shared" si="115"/>
        <v>0</v>
      </c>
      <c r="AQ200" s="11">
        <f t="shared" si="116"/>
        <v>0</v>
      </c>
      <c r="AR200" s="11">
        <f t="shared" si="117"/>
        <v>38</v>
      </c>
      <c r="AS200" s="12"/>
      <c r="AT200" s="11"/>
    </row>
    <row r="201" spans="1:46" x14ac:dyDescent="0.2">
      <c r="A201" s="12" t="str">
        <f>'N207 50km'!A200</f>
        <v>Z184_B</v>
      </c>
      <c r="B201" s="12" t="str">
        <f>'N207 50km'!B200</f>
        <v>Zuidkade 184</v>
      </c>
      <c r="C201" s="11">
        <f>'N207 50km'!C200</f>
        <v>4.5</v>
      </c>
      <c r="D201" s="11">
        <f>'N207'!D200</f>
        <v>58.5</v>
      </c>
      <c r="E201" s="31">
        <f>IF('N207 50km'!D200="--",6,'N207 50km'!D200)</f>
        <v>35.9</v>
      </c>
      <c r="F201" s="31">
        <f t="shared" si="90"/>
        <v>36</v>
      </c>
      <c r="G201" s="33">
        <f t="shared" si="91"/>
        <v>31</v>
      </c>
      <c r="H201" s="31">
        <f>IF('N207 80km'!D200="--",6,'N207 80km'!D200)</f>
        <v>58.5</v>
      </c>
      <c r="I201" s="31">
        <f t="shared" si="92"/>
        <v>58</v>
      </c>
      <c r="J201" s="33" cm="1">
        <f t="array" ref="J201">_xlfn.IFS(I201=56,53,I201=57,53,OR(I201&gt;57,I201&lt;56),I201-2)</f>
        <v>56</v>
      </c>
      <c r="K201" s="33">
        <f t="shared" si="89"/>
        <v>56.013711928326835</v>
      </c>
      <c r="L201" s="11">
        <f t="shared" si="93"/>
        <v>56</v>
      </c>
      <c r="M201" s="11">
        <f>IF('Brugweg 30km'!D200="--",6,'Brugweg 30km'!D200)</f>
        <v>12.3</v>
      </c>
      <c r="N201" s="11">
        <f t="shared" si="94"/>
        <v>12</v>
      </c>
      <c r="O201" s="11">
        <f t="shared" si="95"/>
        <v>7</v>
      </c>
      <c r="P201" s="11">
        <f>IF('Hefbrug (50 km uur)'!D200="--",6,'Hefbrug (50 km uur)'!D200)</f>
        <v>8.4</v>
      </c>
      <c r="Q201" s="11">
        <f t="shared" si="96"/>
        <v>8</v>
      </c>
      <c r="R201" s="11">
        <f t="shared" si="97"/>
        <v>3</v>
      </c>
      <c r="S201" s="11">
        <f>'Kerkweg oost 50 km'!D200</f>
        <v>14.4</v>
      </c>
      <c r="T201" s="11">
        <f t="shared" si="98"/>
        <v>14</v>
      </c>
      <c r="U201" s="11">
        <f t="shared" si="99"/>
        <v>9</v>
      </c>
      <c r="V201" s="11">
        <f>'N454 Kanaaldijk 50 km'!D200</f>
        <v>34.200000000000003</v>
      </c>
      <c r="W201" s="11">
        <f t="shared" si="100"/>
        <v>34</v>
      </c>
      <c r="X201" s="11">
        <f t="shared" si="101"/>
        <v>29</v>
      </c>
      <c r="Y201" s="11">
        <f>'N454 Kanaaldijk 80 km'!D200</f>
        <v>30.7</v>
      </c>
      <c r="Z201" s="11">
        <f t="shared" si="102"/>
        <v>31</v>
      </c>
      <c r="AA201" s="11">
        <f t="shared" si="103"/>
        <v>0</v>
      </c>
      <c r="AB201" s="11">
        <f t="shared" si="104"/>
        <v>0</v>
      </c>
      <c r="AC201" s="11">
        <f t="shared" si="105"/>
        <v>29</v>
      </c>
      <c r="AD201" s="11">
        <f>'N451 80 km'!D200</f>
        <v>33.1</v>
      </c>
      <c r="AE201" s="11">
        <f t="shared" si="106"/>
        <v>33</v>
      </c>
      <c r="AF201" s="11">
        <f t="shared" si="107"/>
        <v>0</v>
      </c>
      <c r="AG201" s="11">
        <f t="shared" si="108"/>
        <v>0</v>
      </c>
      <c r="AH201" s="11">
        <f t="shared" si="109"/>
        <v>31</v>
      </c>
      <c r="AI201" s="11">
        <f>IF('A12'!D200="--",6,'A12'!D200)</f>
        <v>49</v>
      </c>
      <c r="AJ201" s="11">
        <f t="shared" si="110"/>
        <v>49</v>
      </c>
      <c r="AK201" s="11">
        <f t="shared" si="111"/>
        <v>0</v>
      </c>
      <c r="AL201" s="11">
        <f t="shared" si="112"/>
        <v>0</v>
      </c>
      <c r="AM201" s="11">
        <f t="shared" si="113"/>
        <v>47</v>
      </c>
      <c r="AN201" s="11">
        <f>'A20'!D200</f>
        <v>44.4</v>
      </c>
      <c r="AO201" s="11">
        <f t="shared" si="114"/>
        <v>44</v>
      </c>
      <c r="AP201" s="11">
        <f t="shared" si="115"/>
        <v>0</v>
      </c>
      <c r="AQ201" s="11">
        <f t="shared" si="116"/>
        <v>0</v>
      </c>
      <c r="AR201" s="11">
        <f t="shared" si="117"/>
        <v>42</v>
      </c>
      <c r="AS201" s="12"/>
      <c r="AT201" s="11"/>
    </row>
    <row r="202" spans="1:46" x14ac:dyDescent="0.2">
      <c r="A202" s="12" t="str">
        <f>'N207 50km'!A201</f>
        <v>Z184_A</v>
      </c>
      <c r="B202" s="12" t="str">
        <f>'N207 50km'!B201</f>
        <v>Zuidkade 184</v>
      </c>
      <c r="C202" s="11">
        <f>'N207 50km'!C201</f>
        <v>1.5</v>
      </c>
      <c r="D202" s="11">
        <f>'N207'!D201</f>
        <v>57.2</v>
      </c>
      <c r="E202" s="31">
        <f>IF('N207 50km'!D201="--",6,'N207 50km'!D201)</f>
        <v>35.6</v>
      </c>
      <c r="F202" s="31">
        <f t="shared" si="90"/>
        <v>36</v>
      </c>
      <c r="G202" s="33">
        <f t="shared" si="91"/>
        <v>31</v>
      </c>
      <c r="H202" s="31">
        <f>IF('N207 80km'!D201="--",6,'N207 80km'!D201)</f>
        <v>57.1</v>
      </c>
      <c r="I202" s="31">
        <f t="shared" si="92"/>
        <v>57</v>
      </c>
      <c r="J202" s="33" cm="1">
        <f t="array" ref="J202">_xlfn.IFS(I202=56,53,I202=57,53,OR(I202&gt;57,I202&lt;56),I202-2)</f>
        <v>53</v>
      </c>
      <c r="K202" s="33">
        <f t="shared" si="89"/>
        <v>53.027316043349387</v>
      </c>
      <c r="L202" s="11">
        <f t="shared" si="93"/>
        <v>53</v>
      </c>
      <c r="M202" s="11">
        <f>IF('Brugweg 30km'!D201="--",6,'Brugweg 30km'!D201)</f>
        <v>8.5</v>
      </c>
      <c r="N202" s="11">
        <f t="shared" si="94"/>
        <v>8</v>
      </c>
      <c r="O202" s="11">
        <f t="shared" si="95"/>
        <v>3</v>
      </c>
      <c r="P202" s="11">
        <f>IF('Hefbrug (50 km uur)'!D201="--",6,'Hefbrug (50 km uur)'!D201)</f>
        <v>7.9</v>
      </c>
      <c r="Q202" s="11">
        <f t="shared" si="96"/>
        <v>8</v>
      </c>
      <c r="R202" s="11">
        <f t="shared" si="97"/>
        <v>3</v>
      </c>
      <c r="S202" s="11">
        <f>'Kerkweg oost 50 km'!D201</f>
        <v>13.6</v>
      </c>
      <c r="T202" s="11">
        <f t="shared" si="98"/>
        <v>14</v>
      </c>
      <c r="U202" s="11">
        <f t="shared" si="99"/>
        <v>9</v>
      </c>
      <c r="V202" s="11">
        <f>'N454 Kanaaldijk 50 km'!D201</f>
        <v>31</v>
      </c>
      <c r="W202" s="11">
        <f t="shared" si="100"/>
        <v>31</v>
      </c>
      <c r="X202" s="11">
        <f t="shared" si="101"/>
        <v>26</v>
      </c>
      <c r="Y202" s="11">
        <f>'N454 Kanaaldijk 80 km'!D201</f>
        <v>28.3</v>
      </c>
      <c r="Z202" s="11">
        <f t="shared" si="102"/>
        <v>28</v>
      </c>
      <c r="AA202" s="11">
        <f t="shared" si="103"/>
        <v>0</v>
      </c>
      <c r="AB202" s="11">
        <f t="shared" si="104"/>
        <v>0</v>
      </c>
      <c r="AC202" s="11">
        <f t="shared" si="105"/>
        <v>26</v>
      </c>
      <c r="AD202" s="11">
        <f>'N451 80 km'!D201</f>
        <v>32.299999999999997</v>
      </c>
      <c r="AE202" s="11">
        <f t="shared" si="106"/>
        <v>32</v>
      </c>
      <c r="AF202" s="11">
        <f t="shared" si="107"/>
        <v>0</v>
      </c>
      <c r="AG202" s="11">
        <f t="shared" si="108"/>
        <v>0</v>
      </c>
      <c r="AH202" s="11">
        <f t="shared" si="109"/>
        <v>30</v>
      </c>
      <c r="AI202" s="11">
        <f>IF('A12'!D201="--",6,'A12'!D201)</f>
        <v>46.7</v>
      </c>
      <c r="AJ202" s="11">
        <f t="shared" si="110"/>
        <v>47</v>
      </c>
      <c r="AK202" s="11">
        <f t="shared" si="111"/>
        <v>0</v>
      </c>
      <c r="AL202" s="11">
        <f t="shared" si="112"/>
        <v>0</v>
      </c>
      <c r="AM202" s="11">
        <f t="shared" si="113"/>
        <v>45</v>
      </c>
      <c r="AN202" s="11">
        <f>'A20'!D201</f>
        <v>42.4</v>
      </c>
      <c r="AO202" s="11">
        <f t="shared" si="114"/>
        <v>42</v>
      </c>
      <c r="AP202" s="11">
        <f t="shared" si="115"/>
        <v>0</v>
      </c>
      <c r="AQ202" s="11">
        <f t="shared" si="116"/>
        <v>0</v>
      </c>
      <c r="AR202" s="11">
        <f t="shared" si="117"/>
        <v>40</v>
      </c>
      <c r="AS202" s="12"/>
      <c r="AT202" s="11"/>
    </row>
    <row r="203" spans="1:46" x14ac:dyDescent="0.2">
      <c r="A203" s="12" t="str">
        <f>'N207 50km'!A202</f>
        <v>Z183_B</v>
      </c>
      <c r="B203" s="12" t="str">
        <f>'N207 50km'!B202</f>
        <v>Zuidkade 183</v>
      </c>
      <c r="C203" s="11">
        <f>'N207 50km'!C202</f>
        <v>4.5</v>
      </c>
      <c r="D203" s="11">
        <f>'N207'!D202</f>
        <v>58.3</v>
      </c>
      <c r="E203" s="31">
        <f>IF('N207 50km'!D202="--",6,'N207 50km'!D202)</f>
        <v>36.6</v>
      </c>
      <c r="F203" s="31">
        <f t="shared" si="90"/>
        <v>37</v>
      </c>
      <c r="G203" s="33">
        <f t="shared" si="91"/>
        <v>32</v>
      </c>
      <c r="H203" s="31">
        <f>IF('N207 80km'!D202="--",6,'N207 80km'!D202)</f>
        <v>58.3</v>
      </c>
      <c r="I203" s="31">
        <f t="shared" si="92"/>
        <v>58</v>
      </c>
      <c r="J203" s="33" cm="1">
        <f t="array" ref="J203">_xlfn.IFS(I203=56,53,I203=57,53,OR(I203&gt;57,I203&lt;56),I203-2)</f>
        <v>56</v>
      </c>
      <c r="K203" s="33">
        <f t="shared" si="89"/>
        <v>56.017255250287931</v>
      </c>
      <c r="L203" s="11">
        <f t="shared" si="93"/>
        <v>56</v>
      </c>
      <c r="M203" s="11">
        <f>IF('Brugweg 30km'!D202="--",6,'Brugweg 30km'!D202)</f>
        <v>12.9</v>
      </c>
      <c r="N203" s="11">
        <f t="shared" si="94"/>
        <v>13</v>
      </c>
      <c r="O203" s="11">
        <f t="shared" si="95"/>
        <v>8</v>
      </c>
      <c r="P203" s="11">
        <f>IF('Hefbrug (50 km uur)'!D202="--",6,'Hefbrug (50 km uur)'!D202)</f>
        <v>8.6</v>
      </c>
      <c r="Q203" s="11">
        <f t="shared" si="96"/>
        <v>9</v>
      </c>
      <c r="R203" s="11">
        <f t="shared" si="97"/>
        <v>4</v>
      </c>
      <c r="S203" s="11">
        <f>'Kerkweg oost 50 km'!D202</f>
        <v>17</v>
      </c>
      <c r="T203" s="11">
        <f t="shared" si="98"/>
        <v>17</v>
      </c>
      <c r="U203" s="11">
        <f t="shared" si="99"/>
        <v>12</v>
      </c>
      <c r="V203" s="11">
        <f>'N454 Kanaaldijk 50 km'!D202</f>
        <v>32.1</v>
      </c>
      <c r="W203" s="11">
        <f t="shared" si="100"/>
        <v>32</v>
      </c>
      <c r="X203" s="11">
        <f t="shared" si="101"/>
        <v>27</v>
      </c>
      <c r="Y203" s="11">
        <f>'N454 Kanaaldijk 80 km'!D202</f>
        <v>27.5</v>
      </c>
      <c r="Z203" s="11">
        <f t="shared" si="102"/>
        <v>28</v>
      </c>
      <c r="AA203" s="11">
        <f t="shared" si="103"/>
        <v>0</v>
      </c>
      <c r="AB203" s="11">
        <f t="shared" si="104"/>
        <v>0</v>
      </c>
      <c r="AC203" s="11">
        <f t="shared" si="105"/>
        <v>26</v>
      </c>
      <c r="AD203" s="11">
        <f>'N451 80 km'!D202</f>
        <v>32.6</v>
      </c>
      <c r="AE203" s="11">
        <f t="shared" si="106"/>
        <v>33</v>
      </c>
      <c r="AF203" s="11">
        <f t="shared" si="107"/>
        <v>0</v>
      </c>
      <c r="AG203" s="11">
        <f t="shared" si="108"/>
        <v>0</v>
      </c>
      <c r="AH203" s="11">
        <f t="shared" si="109"/>
        <v>31</v>
      </c>
      <c r="AI203" s="11">
        <f>IF('A12'!D202="--",6,'A12'!D202)</f>
        <v>49.1</v>
      </c>
      <c r="AJ203" s="11">
        <f t="shared" si="110"/>
        <v>49</v>
      </c>
      <c r="AK203" s="11">
        <f t="shared" si="111"/>
        <v>0</v>
      </c>
      <c r="AL203" s="11">
        <f t="shared" si="112"/>
        <v>0</v>
      </c>
      <c r="AM203" s="11">
        <f t="shared" si="113"/>
        <v>47</v>
      </c>
      <c r="AN203" s="11">
        <f>'A20'!D202</f>
        <v>44.3</v>
      </c>
      <c r="AO203" s="11">
        <f t="shared" si="114"/>
        <v>44</v>
      </c>
      <c r="AP203" s="11">
        <f t="shared" si="115"/>
        <v>0</v>
      </c>
      <c r="AQ203" s="11">
        <f t="shared" si="116"/>
        <v>0</v>
      </c>
      <c r="AR203" s="11">
        <f t="shared" si="117"/>
        <v>42</v>
      </c>
      <c r="AS203" s="12"/>
      <c r="AT203" s="11"/>
    </row>
    <row r="204" spans="1:46" x14ac:dyDescent="0.2">
      <c r="A204" s="12" t="str">
        <f>'N207 50km'!A203</f>
        <v>Z183_A</v>
      </c>
      <c r="B204" s="12" t="str">
        <f>'N207 50km'!B203</f>
        <v>Zuidkade 183</v>
      </c>
      <c r="C204" s="11">
        <f>'N207 50km'!C203</f>
        <v>1.5</v>
      </c>
      <c r="D204" s="11">
        <f>'N207'!D203</f>
        <v>57</v>
      </c>
      <c r="E204" s="31">
        <f>IF('N207 50km'!D203="--",6,'N207 50km'!D203)</f>
        <v>36.299999999999997</v>
      </c>
      <c r="F204" s="31">
        <f t="shared" si="90"/>
        <v>36</v>
      </c>
      <c r="G204" s="33">
        <f t="shared" si="91"/>
        <v>31</v>
      </c>
      <c r="H204" s="31">
        <f>IF('N207 80km'!D203="--",6,'N207 80km'!D203)</f>
        <v>57</v>
      </c>
      <c r="I204" s="31">
        <f t="shared" si="92"/>
        <v>57</v>
      </c>
      <c r="J204" s="33" cm="1">
        <f t="array" ref="J204">_xlfn.IFS(I204=56,53,I204=57,53,OR(I204&gt;57,I204&lt;56),I204-2)</f>
        <v>53</v>
      </c>
      <c r="K204" s="33">
        <f t="shared" si="89"/>
        <v>53.027316043349387</v>
      </c>
      <c r="L204" s="11">
        <f t="shared" si="93"/>
        <v>53</v>
      </c>
      <c r="M204" s="11">
        <f>IF('Brugweg 30km'!D203="--",6,'Brugweg 30km'!D203)</f>
        <v>12.7</v>
      </c>
      <c r="N204" s="11">
        <f t="shared" si="94"/>
        <v>13</v>
      </c>
      <c r="O204" s="11">
        <f t="shared" si="95"/>
        <v>8</v>
      </c>
      <c r="P204" s="11">
        <f>IF('Hefbrug (50 km uur)'!D203="--",6,'Hefbrug (50 km uur)'!D203)</f>
        <v>8</v>
      </c>
      <c r="Q204" s="11">
        <f t="shared" si="96"/>
        <v>8</v>
      </c>
      <c r="R204" s="11">
        <f t="shared" si="97"/>
        <v>3</v>
      </c>
      <c r="S204" s="11">
        <f>'Kerkweg oost 50 km'!D203</f>
        <v>14.4</v>
      </c>
      <c r="T204" s="11">
        <f t="shared" si="98"/>
        <v>14</v>
      </c>
      <c r="U204" s="11">
        <f t="shared" si="99"/>
        <v>9</v>
      </c>
      <c r="V204" s="11">
        <f>'N454 Kanaaldijk 50 km'!D203</f>
        <v>29.7</v>
      </c>
      <c r="W204" s="11">
        <f t="shared" si="100"/>
        <v>30</v>
      </c>
      <c r="X204" s="11">
        <f t="shared" si="101"/>
        <v>25</v>
      </c>
      <c r="Y204" s="11">
        <f>'N454 Kanaaldijk 80 km'!D203</f>
        <v>25.4</v>
      </c>
      <c r="Z204" s="11">
        <f t="shared" si="102"/>
        <v>25</v>
      </c>
      <c r="AA204" s="11">
        <f t="shared" si="103"/>
        <v>0</v>
      </c>
      <c r="AB204" s="11">
        <f t="shared" si="104"/>
        <v>0</v>
      </c>
      <c r="AC204" s="11">
        <f t="shared" si="105"/>
        <v>23</v>
      </c>
      <c r="AD204" s="11">
        <f>'N451 80 km'!D203</f>
        <v>31.8</v>
      </c>
      <c r="AE204" s="11">
        <f t="shared" si="106"/>
        <v>32</v>
      </c>
      <c r="AF204" s="11">
        <f t="shared" si="107"/>
        <v>0</v>
      </c>
      <c r="AG204" s="11">
        <f t="shared" si="108"/>
        <v>0</v>
      </c>
      <c r="AH204" s="11">
        <f t="shared" si="109"/>
        <v>30</v>
      </c>
      <c r="AI204" s="11">
        <f>IF('A12'!D203="--",6,'A12'!D203)</f>
        <v>47.6</v>
      </c>
      <c r="AJ204" s="11">
        <f t="shared" si="110"/>
        <v>48</v>
      </c>
      <c r="AK204" s="11">
        <f t="shared" si="111"/>
        <v>0</v>
      </c>
      <c r="AL204" s="11">
        <f t="shared" si="112"/>
        <v>0</v>
      </c>
      <c r="AM204" s="11">
        <f t="shared" si="113"/>
        <v>46</v>
      </c>
      <c r="AN204" s="11">
        <f>'A20'!D203</f>
        <v>42.8</v>
      </c>
      <c r="AO204" s="11">
        <f t="shared" si="114"/>
        <v>43</v>
      </c>
      <c r="AP204" s="11">
        <f t="shared" si="115"/>
        <v>0</v>
      </c>
      <c r="AQ204" s="11">
        <f t="shared" si="116"/>
        <v>0</v>
      </c>
      <c r="AR204" s="11">
        <f t="shared" si="117"/>
        <v>41</v>
      </c>
      <c r="AS204" s="12"/>
      <c r="AT204" s="11"/>
    </row>
    <row r="205" spans="1:46" x14ac:dyDescent="0.2">
      <c r="A205" s="12" t="str">
        <f>'N207 50km'!A204</f>
        <v>Z174_B</v>
      </c>
      <c r="B205" s="12" t="str">
        <f>'N207 50km'!B204</f>
        <v>Zuidkade 174</v>
      </c>
      <c r="C205" s="11">
        <f>'N207 50km'!C204</f>
        <v>4.5</v>
      </c>
      <c r="D205" s="11">
        <f>'N207'!D204</f>
        <v>58.7</v>
      </c>
      <c r="E205" s="31">
        <f>IF('N207 50km'!D204="--",6,'N207 50km'!D204)</f>
        <v>37.200000000000003</v>
      </c>
      <c r="F205" s="31">
        <f t="shared" si="90"/>
        <v>37</v>
      </c>
      <c r="G205" s="33">
        <f t="shared" si="91"/>
        <v>32</v>
      </c>
      <c r="H205" s="31">
        <f>IF('N207 80km'!D204="--",6,'N207 80km'!D204)</f>
        <v>58.6</v>
      </c>
      <c r="I205" s="31">
        <f t="shared" si="92"/>
        <v>59</v>
      </c>
      <c r="J205" s="33" cm="1">
        <f t="array" ref="J205">_xlfn.IFS(I205=56,53,I205=57,53,OR(I205&gt;57,I205&lt;56),I205-2)</f>
        <v>57</v>
      </c>
      <c r="K205" s="33">
        <f t="shared" si="89"/>
        <v>57.013711928326842</v>
      </c>
      <c r="L205" s="11">
        <f t="shared" si="93"/>
        <v>57</v>
      </c>
      <c r="M205" s="11">
        <f>IF('Brugweg 30km'!D204="--",6,'Brugweg 30km'!D204)</f>
        <v>13</v>
      </c>
      <c r="N205" s="11">
        <f t="shared" si="94"/>
        <v>13</v>
      </c>
      <c r="O205" s="11">
        <f t="shared" si="95"/>
        <v>8</v>
      </c>
      <c r="P205" s="11">
        <f>IF('Hefbrug (50 km uur)'!D204="--",6,'Hefbrug (50 km uur)'!D204)</f>
        <v>8.8000000000000007</v>
      </c>
      <c r="Q205" s="11">
        <f t="shared" si="96"/>
        <v>9</v>
      </c>
      <c r="R205" s="11">
        <f t="shared" si="97"/>
        <v>4</v>
      </c>
      <c r="S205" s="11">
        <f>'Kerkweg oost 50 km'!D204</f>
        <v>17.3</v>
      </c>
      <c r="T205" s="11">
        <f t="shared" si="98"/>
        <v>17</v>
      </c>
      <c r="U205" s="11">
        <f t="shared" si="99"/>
        <v>12</v>
      </c>
      <c r="V205" s="11">
        <f>'N454 Kanaaldijk 50 km'!D204</f>
        <v>31</v>
      </c>
      <c r="W205" s="11">
        <f t="shared" si="100"/>
        <v>31</v>
      </c>
      <c r="X205" s="11">
        <f t="shared" si="101"/>
        <v>26</v>
      </c>
      <c r="Y205" s="11">
        <f>'N454 Kanaaldijk 80 km'!D204</f>
        <v>31.2</v>
      </c>
      <c r="Z205" s="11">
        <f t="shared" si="102"/>
        <v>31</v>
      </c>
      <c r="AA205" s="11">
        <f t="shared" si="103"/>
        <v>0</v>
      </c>
      <c r="AB205" s="11">
        <f t="shared" si="104"/>
        <v>0</v>
      </c>
      <c r="AC205" s="11">
        <f t="shared" si="105"/>
        <v>29</v>
      </c>
      <c r="AD205" s="11">
        <f>'N451 80 km'!D204</f>
        <v>31.3</v>
      </c>
      <c r="AE205" s="11">
        <f t="shared" si="106"/>
        <v>31</v>
      </c>
      <c r="AF205" s="11">
        <f t="shared" si="107"/>
        <v>0</v>
      </c>
      <c r="AG205" s="11">
        <f t="shared" si="108"/>
        <v>0</v>
      </c>
      <c r="AH205" s="11">
        <f t="shared" si="109"/>
        <v>29</v>
      </c>
      <c r="AI205" s="11">
        <f>IF('A12'!D204="--",6,'A12'!D204)</f>
        <v>46.6</v>
      </c>
      <c r="AJ205" s="11">
        <f t="shared" si="110"/>
        <v>47</v>
      </c>
      <c r="AK205" s="11">
        <f t="shared" si="111"/>
        <v>0</v>
      </c>
      <c r="AL205" s="11">
        <f t="shared" si="112"/>
        <v>0</v>
      </c>
      <c r="AM205" s="11">
        <f t="shared" si="113"/>
        <v>45</v>
      </c>
      <c r="AN205" s="11">
        <f>'A20'!D204</f>
        <v>40.9</v>
      </c>
      <c r="AO205" s="11">
        <f t="shared" si="114"/>
        <v>41</v>
      </c>
      <c r="AP205" s="11">
        <f t="shared" si="115"/>
        <v>0</v>
      </c>
      <c r="AQ205" s="11">
        <f t="shared" si="116"/>
        <v>0</v>
      </c>
      <c r="AR205" s="11">
        <f t="shared" si="117"/>
        <v>39</v>
      </c>
      <c r="AS205" s="12"/>
      <c r="AT205" s="11"/>
    </row>
    <row r="206" spans="1:46" x14ac:dyDescent="0.2">
      <c r="A206" s="12" t="str">
        <f>'N207 50km'!A205</f>
        <v>Z174_A</v>
      </c>
      <c r="B206" s="12" t="str">
        <f>'N207 50km'!B205</f>
        <v>Zuidkade 174</v>
      </c>
      <c r="C206" s="11">
        <f>'N207 50km'!C205</f>
        <v>1.5</v>
      </c>
      <c r="D206" s="11">
        <f>'N207'!D205</f>
        <v>57.3</v>
      </c>
      <c r="E206" s="31">
        <f>IF('N207 50km'!D205="--",6,'N207 50km'!D205)</f>
        <v>37</v>
      </c>
      <c r="F206" s="31">
        <f t="shared" si="90"/>
        <v>37</v>
      </c>
      <c r="G206" s="33">
        <f t="shared" si="91"/>
        <v>32</v>
      </c>
      <c r="H206" s="31">
        <f>IF('N207 80km'!D205="--",6,'N207 80km'!D205)</f>
        <v>57.2</v>
      </c>
      <c r="I206" s="31">
        <f t="shared" si="92"/>
        <v>57</v>
      </c>
      <c r="J206" s="33" cm="1">
        <f t="array" ref="J206">_xlfn.IFS(I206=56,53,I206=57,53,OR(I206&gt;57,I206&lt;56),I206-2)</f>
        <v>53</v>
      </c>
      <c r="K206" s="33">
        <f t="shared" si="89"/>
        <v>53.034360947517285</v>
      </c>
      <c r="L206" s="11">
        <f t="shared" si="93"/>
        <v>53</v>
      </c>
      <c r="M206" s="11">
        <f>IF('Brugweg 30km'!D205="--",6,'Brugweg 30km'!D205)</f>
        <v>10.9</v>
      </c>
      <c r="N206" s="11">
        <f t="shared" si="94"/>
        <v>11</v>
      </c>
      <c r="O206" s="11">
        <f t="shared" si="95"/>
        <v>6</v>
      </c>
      <c r="P206" s="11">
        <f>IF('Hefbrug (50 km uur)'!D205="--",6,'Hefbrug (50 km uur)'!D205)</f>
        <v>8</v>
      </c>
      <c r="Q206" s="11">
        <f t="shared" si="96"/>
        <v>8</v>
      </c>
      <c r="R206" s="11">
        <f t="shared" si="97"/>
        <v>3</v>
      </c>
      <c r="S206" s="11">
        <f>'Kerkweg oost 50 km'!D205</f>
        <v>16.100000000000001</v>
      </c>
      <c r="T206" s="11">
        <f t="shared" si="98"/>
        <v>16</v>
      </c>
      <c r="U206" s="11">
        <f t="shared" si="99"/>
        <v>11</v>
      </c>
      <c r="V206" s="11">
        <f>'N454 Kanaaldijk 50 km'!D205</f>
        <v>29.4</v>
      </c>
      <c r="W206" s="11">
        <f t="shared" si="100"/>
        <v>29</v>
      </c>
      <c r="X206" s="11">
        <f t="shared" si="101"/>
        <v>24</v>
      </c>
      <c r="Y206" s="11">
        <f>'N454 Kanaaldijk 80 km'!D205</f>
        <v>29.2</v>
      </c>
      <c r="Z206" s="11">
        <f t="shared" si="102"/>
        <v>29</v>
      </c>
      <c r="AA206" s="11">
        <f t="shared" si="103"/>
        <v>0</v>
      </c>
      <c r="AB206" s="11">
        <f t="shared" si="104"/>
        <v>0</v>
      </c>
      <c r="AC206" s="11">
        <f t="shared" si="105"/>
        <v>27</v>
      </c>
      <c r="AD206" s="11">
        <f>'N451 80 km'!D205</f>
        <v>31</v>
      </c>
      <c r="AE206" s="11">
        <f t="shared" si="106"/>
        <v>31</v>
      </c>
      <c r="AF206" s="11">
        <f t="shared" si="107"/>
        <v>0</v>
      </c>
      <c r="AG206" s="11">
        <f t="shared" si="108"/>
        <v>0</v>
      </c>
      <c r="AH206" s="11">
        <f t="shared" si="109"/>
        <v>29</v>
      </c>
      <c r="AI206" s="11">
        <f>IF('A12'!D205="--",6,'A12'!D205)</f>
        <v>44.2</v>
      </c>
      <c r="AJ206" s="11">
        <f t="shared" si="110"/>
        <v>44</v>
      </c>
      <c r="AK206" s="11">
        <f t="shared" si="111"/>
        <v>0</v>
      </c>
      <c r="AL206" s="11">
        <f t="shared" si="112"/>
        <v>0</v>
      </c>
      <c r="AM206" s="11">
        <f t="shared" si="113"/>
        <v>42</v>
      </c>
      <c r="AN206" s="11">
        <f>'A20'!D205</f>
        <v>38.5</v>
      </c>
      <c r="AO206" s="11">
        <f t="shared" si="114"/>
        <v>38</v>
      </c>
      <c r="AP206" s="11">
        <f t="shared" si="115"/>
        <v>0</v>
      </c>
      <c r="AQ206" s="11">
        <f t="shared" si="116"/>
        <v>0</v>
      </c>
      <c r="AR206" s="11">
        <f t="shared" si="117"/>
        <v>36</v>
      </c>
      <c r="AS206" s="12"/>
      <c r="AT206" s="11"/>
    </row>
    <row r="207" spans="1:46" x14ac:dyDescent="0.2">
      <c r="A207" s="12" t="str">
        <f>'N207 50km'!A206</f>
        <v>Z173_B</v>
      </c>
      <c r="B207" s="12" t="str">
        <f>'N207 50km'!B206</f>
        <v>Zuidkade 173</v>
      </c>
      <c r="C207" s="11">
        <f>'N207 50km'!C206</f>
        <v>4.5</v>
      </c>
      <c r="D207" s="11">
        <f>'N207'!D206</f>
        <v>58.7</v>
      </c>
      <c r="E207" s="31">
        <f>IF('N207 50km'!D206="--",6,'N207 50km'!D206)</f>
        <v>37.299999999999997</v>
      </c>
      <c r="F207" s="31">
        <f t="shared" si="90"/>
        <v>37</v>
      </c>
      <c r="G207" s="33">
        <f t="shared" si="91"/>
        <v>32</v>
      </c>
      <c r="H207" s="31">
        <f>IF('N207 80km'!D206="--",6,'N207 80km'!D206)</f>
        <v>58.7</v>
      </c>
      <c r="I207" s="31">
        <f t="shared" si="92"/>
        <v>59</v>
      </c>
      <c r="J207" s="33" cm="1">
        <f t="array" ref="J207">_xlfn.IFS(I207=56,53,I207=57,53,OR(I207&gt;57,I207&lt;56),I207-2)</f>
        <v>57</v>
      </c>
      <c r="K207" s="33">
        <f t="shared" si="89"/>
        <v>57.013711928326842</v>
      </c>
      <c r="L207" s="11">
        <f t="shared" si="93"/>
        <v>57</v>
      </c>
      <c r="M207" s="11">
        <f>IF('Brugweg 30km'!D206="--",6,'Brugweg 30km'!D206)</f>
        <v>13.1</v>
      </c>
      <c r="N207" s="11">
        <f t="shared" si="94"/>
        <v>13</v>
      </c>
      <c r="O207" s="11">
        <f t="shared" si="95"/>
        <v>8</v>
      </c>
      <c r="P207" s="11">
        <f>IF('Hefbrug (50 km uur)'!D206="--",6,'Hefbrug (50 km uur)'!D206)</f>
        <v>8.8000000000000007</v>
      </c>
      <c r="Q207" s="11">
        <f t="shared" si="96"/>
        <v>9</v>
      </c>
      <c r="R207" s="11">
        <f t="shared" si="97"/>
        <v>4</v>
      </c>
      <c r="S207" s="11">
        <f>'Kerkweg oost 50 km'!D206</f>
        <v>10.9</v>
      </c>
      <c r="T207" s="11">
        <f t="shared" si="98"/>
        <v>11</v>
      </c>
      <c r="U207" s="11">
        <f t="shared" si="99"/>
        <v>6</v>
      </c>
      <c r="V207" s="11">
        <f>'N454 Kanaaldijk 50 km'!D206</f>
        <v>28.8</v>
      </c>
      <c r="W207" s="11">
        <f t="shared" si="100"/>
        <v>29</v>
      </c>
      <c r="X207" s="11">
        <f t="shared" si="101"/>
        <v>24</v>
      </c>
      <c r="Y207" s="11">
        <f>'N454 Kanaaldijk 80 km'!D206</f>
        <v>28.3</v>
      </c>
      <c r="Z207" s="11">
        <f t="shared" si="102"/>
        <v>28</v>
      </c>
      <c r="AA207" s="11">
        <f t="shared" si="103"/>
        <v>0</v>
      </c>
      <c r="AB207" s="11">
        <f t="shared" si="104"/>
        <v>0</v>
      </c>
      <c r="AC207" s="11">
        <f t="shared" si="105"/>
        <v>26</v>
      </c>
      <c r="AD207" s="11">
        <f>'N451 80 km'!D206</f>
        <v>31.2</v>
      </c>
      <c r="AE207" s="11">
        <f t="shared" si="106"/>
        <v>31</v>
      </c>
      <c r="AF207" s="11">
        <f t="shared" si="107"/>
        <v>0</v>
      </c>
      <c r="AG207" s="11">
        <f t="shared" si="108"/>
        <v>0</v>
      </c>
      <c r="AH207" s="11">
        <f t="shared" si="109"/>
        <v>29</v>
      </c>
      <c r="AI207" s="11">
        <f>IF('A12'!D206="--",6,'A12'!D206)</f>
        <v>46.9</v>
      </c>
      <c r="AJ207" s="11">
        <f t="shared" si="110"/>
        <v>47</v>
      </c>
      <c r="AK207" s="11">
        <f t="shared" si="111"/>
        <v>0</v>
      </c>
      <c r="AL207" s="11">
        <f t="shared" si="112"/>
        <v>0</v>
      </c>
      <c r="AM207" s="11">
        <f t="shared" si="113"/>
        <v>45</v>
      </c>
      <c r="AN207" s="11">
        <f>'A20'!D206</f>
        <v>42.2</v>
      </c>
      <c r="AO207" s="11">
        <f t="shared" si="114"/>
        <v>42</v>
      </c>
      <c r="AP207" s="11">
        <f t="shared" si="115"/>
        <v>0</v>
      </c>
      <c r="AQ207" s="11">
        <f t="shared" si="116"/>
        <v>0</v>
      </c>
      <c r="AR207" s="11">
        <f t="shared" si="117"/>
        <v>40</v>
      </c>
      <c r="AS207" s="12"/>
      <c r="AT207" s="11"/>
    </row>
    <row r="208" spans="1:46" x14ac:dyDescent="0.2">
      <c r="A208" s="12" t="str">
        <f>'N207 50km'!A207</f>
        <v>Z173_A</v>
      </c>
      <c r="B208" s="12" t="str">
        <f>'N207 50km'!B207</f>
        <v>Zuidkade 173</v>
      </c>
      <c r="C208" s="11">
        <f>'N207 50km'!C207</f>
        <v>1.5</v>
      </c>
      <c r="D208" s="11">
        <f>'N207'!D207</f>
        <v>57.3</v>
      </c>
      <c r="E208" s="31">
        <f>IF('N207 50km'!D207="--",6,'N207 50km'!D207)</f>
        <v>37.1</v>
      </c>
      <c r="F208" s="31">
        <f t="shared" si="90"/>
        <v>37</v>
      </c>
      <c r="G208" s="33">
        <f t="shared" si="91"/>
        <v>32</v>
      </c>
      <c r="H208" s="31">
        <f>IF('N207 80km'!D207="--",6,'N207 80km'!D207)</f>
        <v>57.3</v>
      </c>
      <c r="I208" s="31">
        <f t="shared" si="92"/>
        <v>57</v>
      </c>
      <c r="J208" s="33" cm="1">
        <f t="array" ref="J208">_xlfn.IFS(I208=56,53,I208=57,53,OR(I208&gt;57,I208&lt;56),I208-2)</f>
        <v>53</v>
      </c>
      <c r="K208" s="33">
        <f t="shared" si="89"/>
        <v>53.034360947517285</v>
      </c>
      <c r="L208" s="11">
        <f t="shared" si="93"/>
        <v>53</v>
      </c>
      <c r="M208" s="11">
        <f>IF('Brugweg 30km'!D207="--",6,'Brugweg 30km'!D207)</f>
        <v>9.8000000000000007</v>
      </c>
      <c r="N208" s="11">
        <f t="shared" si="94"/>
        <v>10</v>
      </c>
      <c r="O208" s="11">
        <f t="shared" si="95"/>
        <v>5</v>
      </c>
      <c r="P208" s="11">
        <f>IF('Hefbrug (50 km uur)'!D207="--",6,'Hefbrug (50 km uur)'!D207)</f>
        <v>8</v>
      </c>
      <c r="Q208" s="11">
        <f t="shared" si="96"/>
        <v>8</v>
      </c>
      <c r="R208" s="11">
        <f t="shared" si="97"/>
        <v>3</v>
      </c>
      <c r="S208" s="11">
        <f>'Kerkweg oost 50 km'!D207</f>
        <v>10.4</v>
      </c>
      <c r="T208" s="11">
        <f t="shared" si="98"/>
        <v>10</v>
      </c>
      <c r="U208" s="11">
        <f t="shared" si="99"/>
        <v>5</v>
      </c>
      <c r="V208" s="11">
        <f>'N454 Kanaaldijk 50 km'!D207</f>
        <v>28.6</v>
      </c>
      <c r="W208" s="11">
        <f t="shared" si="100"/>
        <v>29</v>
      </c>
      <c r="X208" s="11">
        <f t="shared" si="101"/>
        <v>24</v>
      </c>
      <c r="Y208" s="11">
        <f>'N454 Kanaaldijk 80 km'!D207</f>
        <v>27.3</v>
      </c>
      <c r="Z208" s="11">
        <f t="shared" si="102"/>
        <v>27</v>
      </c>
      <c r="AA208" s="11">
        <f t="shared" si="103"/>
        <v>0</v>
      </c>
      <c r="AB208" s="11">
        <f t="shared" si="104"/>
        <v>0</v>
      </c>
      <c r="AC208" s="11">
        <f t="shared" si="105"/>
        <v>25</v>
      </c>
      <c r="AD208" s="11">
        <f>'N451 80 km'!D207</f>
        <v>30.7</v>
      </c>
      <c r="AE208" s="11">
        <f t="shared" si="106"/>
        <v>31</v>
      </c>
      <c r="AF208" s="11">
        <f t="shared" si="107"/>
        <v>0</v>
      </c>
      <c r="AG208" s="11">
        <f t="shared" si="108"/>
        <v>0</v>
      </c>
      <c r="AH208" s="11">
        <f t="shared" si="109"/>
        <v>29</v>
      </c>
      <c r="AI208" s="11">
        <f>IF('A12'!D207="--",6,'A12'!D207)</f>
        <v>43.8</v>
      </c>
      <c r="AJ208" s="11">
        <f t="shared" si="110"/>
        <v>44</v>
      </c>
      <c r="AK208" s="11">
        <f t="shared" si="111"/>
        <v>0</v>
      </c>
      <c r="AL208" s="11">
        <f t="shared" si="112"/>
        <v>0</v>
      </c>
      <c r="AM208" s="11">
        <f t="shared" si="113"/>
        <v>42</v>
      </c>
      <c r="AN208" s="11">
        <f>'A20'!D207</f>
        <v>38.4</v>
      </c>
      <c r="AO208" s="11">
        <f t="shared" si="114"/>
        <v>38</v>
      </c>
      <c r="AP208" s="11">
        <f t="shared" si="115"/>
        <v>0</v>
      </c>
      <c r="AQ208" s="11">
        <f t="shared" si="116"/>
        <v>0</v>
      </c>
      <c r="AR208" s="11">
        <f t="shared" si="117"/>
        <v>36</v>
      </c>
      <c r="AS208" s="12"/>
      <c r="AT208" s="11"/>
    </row>
    <row r="209" spans="1:46" x14ac:dyDescent="0.2">
      <c r="A209" s="12" t="str">
        <f>'N207 50km'!A208</f>
        <v>Z172_B</v>
      </c>
      <c r="B209" s="12" t="str">
        <f>'N207 50km'!B208</f>
        <v>Zuidkade 172</v>
      </c>
      <c r="C209" s="11">
        <f>'N207 50km'!C208</f>
        <v>4.5</v>
      </c>
      <c r="D209" s="11">
        <f>'N207'!D208</f>
        <v>58.6</v>
      </c>
      <c r="E209" s="31">
        <f>IF('N207 50km'!D208="--",6,'N207 50km'!D208)</f>
        <v>40</v>
      </c>
      <c r="F209" s="31">
        <f t="shared" si="90"/>
        <v>40</v>
      </c>
      <c r="G209" s="33">
        <f t="shared" si="91"/>
        <v>35</v>
      </c>
      <c r="H209" s="31">
        <f>IF('N207 80km'!D208="--",6,'N207 80km'!D208)</f>
        <v>58.6</v>
      </c>
      <c r="I209" s="31">
        <f t="shared" si="92"/>
        <v>59</v>
      </c>
      <c r="J209" s="33" cm="1">
        <f t="array" ref="J209">_xlfn.IFS(I209=56,53,I209=57,53,OR(I209&gt;57,I209&lt;56),I209-2)</f>
        <v>57</v>
      </c>
      <c r="K209" s="33">
        <f t="shared" si="89"/>
        <v>57.027316043349401</v>
      </c>
      <c r="L209" s="11">
        <f t="shared" si="93"/>
        <v>57</v>
      </c>
      <c r="M209" s="11">
        <f>IF('Brugweg 30km'!D208="--",6,'Brugweg 30km'!D208)</f>
        <v>13.7</v>
      </c>
      <c r="N209" s="11">
        <f t="shared" si="94"/>
        <v>14</v>
      </c>
      <c r="O209" s="11">
        <f t="shared" si="95"/>
        <v>9</v>
      </c>
      <c r="P209" s="11">
        <f>IF('Hefbrug (50 km uur)'!D208="--",6,'Hefbrug (50 km uur)'!D208)</f>
        <v>11.3</v>
      </c>
      <c r="Q209" s="11">
        <f t="shared" si="96"/>
        <v>11</v>
      </c>
      <c r="R209" s="11">
        <f t="shared" si="97"/>
        <v>6</v>
      </c>
      <c r="S209" s="11">
        <f>'Kerkweg oost 50 km'!D208</f>
        <v>17.5</v>
      </c>
      <c r="T209" s="11">
        <f t="shared" si="98"/>
        <v>18</v>
      </c>
      <c r="U209" s="11">
        <f t="shared" si="99"/>
        <v>13</v>
      </c>
      <c r="V209" s="11">
        <f>'N454 Kanaaldijk 50 km'!D208</f>
        <v>26.2</v>
      </c>
      <c r="W209" s="11">
        <f t="shared" si="100"/>
        <v>26</v>
      </c>
      <c r="X209" s="11">
        <f t="shared" si="101"/>
        <v>21</v>
      </c>
      <c r="Y209" s="11">
        <f>'N454 Kanaaldijk 80 km'!D208</f>
        <v>24</v>
      </c>
      <c r="Z209" s="11">
        <f t="shared" si="102"/>
        <v>24</v>
      </c>
      <c r="AA209" s="11">
        <f t="shared" si="103"/>
        <v>0</v>
      </c>
      <c r="AB209" s="11">
        <f t="shared" si="104"/>
        <v>0</v>
      </c>
      <c r="AC209" s="11">
        <f t="shared" si="105"/>
        <v>22</v>
      </c>
      <c r="AD209" s="11">
        <f>'N451 80 km'!D208</f>
        <v>30.4</v>
      </c>
      <c r="AE209" s="11">
        <f t="shared" si="106"/>
        <v>30</v>
      </c>
      <c r="AF209" s="11">
        <f t="shared" si="107"/>
        <v>0</v>
      </c>
      <c r="AG209" s="11">
        <f t="shared" si="108"/>
        <v>0</v>
      </c>
      <c r="AH209" s="11">
        <f t="shared" si="109"/>
        <v>28</v>
      </c>
      <c r="AI209" s="11">
        <f>IF('A12'!D208="--",6,'A12'!D208)</f>
        <v>45.9</v>
      </c>
      <c r="AJ209" s="11">
        <f t="shared" si="110"/>
        <v>46</v>
      </c>
      <c r="AK209" s="11">
        <f t="shared" si="111"/>
        <v>0</v>
      </c>
      <c r="AL209" s="11">
        <f t="shared" si="112"/>
        <v>0</v>
      </c>
      <c r="AM209" s="11">
        <f t="shared" si="113"/>
        <v>44</v>
      </c>
      <c r="AN209" s="11">
        <f>'A20'!D208</f>
        <v>40.6</v>
      </c>
      <c r="AO209" s="11">
        <f t="shared" si="114"/>
        <v>41</v>
      </c>
      <c r="AP209" s="11">
        <f t="shared" si="115"/>
        <v>0</v>
      </c>
      <c r="AQ209" s="11">
        <f t="shared" si="116"/>
        <v>0</v>
      </c>
      <c r="AR209" s="11">
        <f t="shared" si="117"/>
        <v>39</v>
      </c>
      <c r="AS209" s="12"/>
      <c r="AT209" s="11"/>
    </row>
    <row r="210" spans="1:46" x14ac:dyDescent="0.2">
      <c r="A210" s="12" t="str">
        <f>'N207 50km'!A209</f>
        <v>Z172_A</v>
      </c>
      <c r="B210" s="12" t="str">
        <f>'N207 50km'!B209</f>
        <v>Zuidkade 172</v>
      </c>
      <c r="C210" s="11">
        <f>'N207 50km'!C209</f>
        <v>1.5</v>
      </c>
      <c r="D210" s="11">
        <f>'N207'!D209</f>
        <v>57.3</v>
      </c>
      <c r="E210" s="31">
        <f>IF('N207 50km'!D209="--",6,'N207 50km'!D209)</f>
        <v>39.799999999999997</v>
      </c>
      <c r="F210" s="31">
        <f t="shared" si="90"/>
        <v>40</v>
      </c>
      <c r="G210" s="33">
        <f t="shared" si="91"/>
        <v>35</v>
      </c>
      <c r="H210" s="31">
        <f>IF('N207 80km'!D209="--",6,'N207 80km'!D209)</f>
        <v>57.2</v>
      </c>
      <c r="I210" s="31">
        <f t="shared" si="92"/>
        <v>57</v>
      </c>
      <c r="J210" s="33" cm="1">
        <f t="array" ref="J210">_xlfn.IFS(I210=56,53,I210=57,53,OR(I210&gt;57,I210&lt;56),I210-2)</f>
        <v>53</v>
      </c>
      <c r="K210" s="33">
        <f t="shared" si="89"/>
        <v>53.068291283124537</v>
      </c>
      <c r="L210" s="11">
        <f t="shared" si="93"/>
        <v>53</v>
      </c>
      <c r="M210" s="11">
        <f>IF('Brugweg 30km'!D209="--",6,'Brugweg 30km'!D209)</f>
        <v>11.8</v>
      </c>
      <c r="N210" s="11">
        <f t="shared" si="94"/>
        <v>12</v>
      </c>
      <c r="O210" s="11">
        <f t="shared" si="95"/>
        <v>7</v>
      </c>
      <c r="P210" s="11">
        <f>IF('Hefbrug (50 km uur)'!D209="--",6,'Hefbrug (50 km uur)'!D209)</f>
        <v>10.4</v>
      </c>
      <c r="Q210" s="11">
        <f t="shared" si="96"/>
        <v>10</v>
      </c>
      <c r="R210" s="11">
        <f t="shared" si="97"/>
        <v>5</v>
      </c>
      <c r="S210" s="11">
        <f>'Kerkweg oost 50 km'!D209</f>
        <v>16.600000000000001</v>
      </c>
      <c r="T210" s="11">
        <f t="shared" si="98"/>
        <v>17</v>
      </c>
      <c r="U210" s="11">
        <f t="shared" si="99"/>
        <v>12</v>
      </c>
      <c r="V210" s="11">
        <f>'N454 Kanaaldijk 50 km'!D209</f>
        <v>27.5</v>
      </c>
      <c r="W210" s="11">
        <f t="shared" si="100"/>
        <v>28</v>
      </c>
      <c r="X210" s="11">
        <f t="shared" si="101"/>
        <v>23</v>
      </c>
      <c r="Y210" s="11">
        <f>'N454 Kanaaldijk 80 km'!D209</f>
        <v>21</v>
      </c>
      <c r="Z210" s="11">
        <f t="shared" si="102"/>
        <v>21</v>
      </c>
      <c r="AA210" s="11">
        <f t="shared" si="103"/>
        <v>0</v>
      </c>
      <c r="AB210" s="11">
        <f t="shared" si="104"/>
        <v>0</v>
      </c>
      <c r="AC210" s="11">
        <f t="shared" si="105"/>
        <v>19</v>
      </c>
      <c r="AD210" s="11">
        <f>'N451 80 km'!D209</f>
        <v>29.4</v>
      </c>
      <c r="AE210" s="11">
        <f t="shared" si="106"/>
        <v>29</v>
      </c>
      <c r="AF210" s="11">
        <f t="shared" si="107"/>
        <v>0</v>
      </c>
      <c r="AG210" s="11">
        <f t="shared" si="108"/>
        <v>0</v>
      </c>
      <c r="AH210" s="11">
        <f t="shared" si="109"/>
        <v>27</v>
      </c>
      <c r="AI210" s="11">
        <f>IF('A12'!D209="--",6,'A12'!D209)</f>
        <v>43.5</v>
      </c>
      <c r="AJ210" s="11">
        <f t="shared" si="110"/>
        <v>44</v>
      </c>
      <c r="AK210" s="11">
        <f t="shared" si="111"/>
        <v>0</v>
      </c>
      <c r="AL210" s="11">
        <f t="shared" si="112"/>
        <v>0</v>
      </c>
      <c r="AM210" s="11">
        <f t="shared" si="113"/>
        <v>42</v>
      </c>
      <c r="AN210" s="11">
        <f>'A20'!D209</f>
        <v>37.9</v>
      </c>
      <c r="AO210" s="11">
        <f t="shared" si="114"/>
        <v>38</v>
      </c>
      <c r="AP210" s="11">
        <f t="shared" si="115"/>
        <v>0</v>
      </c>
      <c r="AQ210" s="11">
        <f t="shared" si="116"/>
        <v>0</v>
      </c>
      <c r="AR210" s="11">
        <f t="shared" si="117"/>
        <v>36</v>
      </c>
      <c r="AS210" s="12"/>
      <c r="AT210" s="11"/>
    </row>
    <row r="211" spans="1:46" x14ac:dyDescent="0.2">
      <c r="A211" s="12" t="str">
        <f>'N207 50km'!A210</f>
        <v>Z16_C</v>
      </c>
      <c r="B211" s="12" t="str">
        <f>'N207 50km'!B210</f>
        <v>Zuidkade 16</v>
      </c>
      <c r="C211" s="11">
        <f>'N207 50km'!C210</f>
        <v>7.5</v>
      </c>
      <c r="D211" s="11">
        <f>'N207'!D210</f>
        <v>59.9</v>
      </c>
      <c r="E211" s="31">
        <f>IF('N207 50km'!D210="--",6,'N207 50km'!D210)</f>
        <v>59.9</v>
      </c>
      <c r="F211" s="31">
        <f t="shared" si="90"/>
        <v>60</v>
      </c>
      <c r="G211" s="33">
        <f t="shared" si="91"/>
        <v>55</v>
      </c>
      <c r="H211" s="31">
        <f>IF('N207 80km'!D210="--",6,'N207 80km'!D210)</f>
        <v>36.5</v>
      </c>
      <c r="I211" s="31">
        <f t="shared" si="92"/>
        <v>36</v>
      </c>
      <c r="J211" s="33" cm="1">
        <f t="array" ref="J211">_xlfn.IFS(I211=56,53,I211=57,53,OR(I211&gt;57,I211&lt;56),I211-2)</f>
        <v>34</v>
      </c>
      <c r="K211" s="33">
        <f t="shared" si="89"/>
        <v>55.034360947517285</v>
      </c>
      <c r="L211" s="11">
        <f t="shared" si="93"/>
        <v>55</v>
      </c>
      <c r="M211" s="11">
        <f>IF('Brugweg 30km'!D210="--",6,'Brugweg 30km'!D210)</f>
        <v>33.5</v>
      </c>
      <c r="N211" s="11">
        <f t="shared" si="94"/>
        <v>34</v>
      </c>
      <c r="O211" s="11">
        <f t="shared" si="95"/>
        <v>29</v>
      </c>
      <c r="P211" s="11">
        <f>IF('Hefbrug (50 km uur)'!D210="--",6,'Hefbrug (50 km uur)'!D210)</f>
        <v>42.3</v>
      </c>
      <c r="Q211" s="11">
        <f t="shared" si="96"/>
        <v>42</v>
      </c>
      <c r="R211" s="11">
        <f t="shared" si="97"/>
        <v>37</v>
      </c>
      <c r="S211" s="11">
        <f>'Kerkweg oost 50 km'!D210</f>
        <v>18.899999999999999</v>
      </c>
      <c r="T211" s="11">
        <f t="shared" si="98"/>
        <v>19</v>
      </c>
      <c r="U211" s="11">
        <f t="shared" si="99"/>
        <v>14</v>
      </c>
      <c r="V211" s="11">
        <f>'N454 Kanaaldijk 50 km'!D210</f>
        <v>16.3</v>
      </c>
      <c r="W211" s="11">
        <f t="shared" si="100"/>
        <v>16</v>
      </c>
      <c r="X211" s="11">
        <f t="shared" si="101"/>
        <v>11</v>
      </c>
      <c r="Y211" s="11">
        <f>'N454 Kanaaldijk 80 km'!D210</f>
        <v>15.7</v>
      </c>
      <c r="Z211" s="11">
        <f t="shared" si="102"/>
        <v>16</v>
      </c>
      <c r="AA211" s="11">
        <f t="shared" si="103"/>
        <v>0</v>
      </c>
      <c r="AB211" s="11">
        <f t="shared" si="104"/>
        <v>0</v>
      </c>
      <c r="AC211" s="11">
        <f t="shared" si="105"/>
        <v>14</v>
      </c>
      <c r="AD211" s="11">
        <f>'N451 80 km'!D210</f>
        <v>20</v>
      </c>
      <c r="AE211" s="11">
        <f t="shared" si="106"/>
        <v>20</v>
      </c>
      <c r="AF211" s="11">
        <f t="shared" si="107"/>
        <v>0</v>
      </c>
      <c r="AG211" s="11">
        <f t="shared" si="108"/>
        <v>0</v>
      </c>
      <c r="AH211" s="11">
        <f t="shared" si="109"/>
        <v>18</v>
      </c>
      <c r="AI211" s="11">
        <f>IF('A12'!D210="--",6,'A12'!D210)</f>
        <v>37.9</v>
      </c>
      <c r="AJ211" s="11">
        <f t="shared" si="110"/>
        <v>38</v>
      </c>
      <c r="AK211" s="11">
        <f t="shared" si="111"/>
        <v>0</v>
      </c>
      <c r="AL211" s="11">
        <f t="shared" si="112"/>
        <v>0</v>
      </c>
      <c r="AM211" s="11">
        <f t="shared" si="113"/>
        <v>36</v>
      </c>
      <c r="AN211" s="11">
        <f>'A20'!D210</f>
        <v>33.299999999999997</v>
      </c>
      <c r="AO211" s="11">
        <f t="shared" si="114"/>
        <v>33</v>
      </c>
      <c r="AP211" s="11">
        <f t="shared" si="115"/>
        <v>0</v>
      </c>
      <c r="AQ211" s="11">
        <f t="shared" si="116"/>
        <v>0</v>
      </c>
      <c r="AR211" s="11">
        <f t="shared" si="117"/>
        <v>31</v>
      </c>
      <c r="AS211" s="12"/>
      <c r="AT211" s="11"/>
    </row>
    <row r="212" spans="1:46" x14ac:dyDescent="0.2">
      <c r="A212" s="12" t="str">
        <f>'N207 50km'!A211</f>
        <v>Z16_B</v>
      </c>
      <c r="B212" s="12" t="str">
        <f>'N207 50km'!B211</f>
        <v>Zuidkade 16</v>
      </c>
      <c r="C212" s="11">
        <f>'N207 50km'!C211</f>
        <v>4.5</v>
      </c>
      <c r="D212" s="11">
        <f>'N207'!D211</f>
        <v>59.4</v>
      </c>
      <c r="E212" s="31">
        <f>IF('N207 50km'!D211="--",6,'N207 50km'!D211)</f>
        <v>59.4</v>
      </c>
      <c r="F212" s="31">
        <f t="shared" si="90"/>
        <v>59</v>
      </c>
      <c r="G212" s="33">
        <f t="shared" si="91"/>
        <v>54</v>
      </c>
      <c r="H212" s="31">
        <f>IF('N207 80km'!D211="--",6,'N207 80km'!D211)</f>
        <v>32.6</v>
      </c>
      <c r="I212" s="31">
        <f t="shared" si="92"/>
        <v>33</v>
      </c>
      <c r="J212" s="33" cm="1">
        <f t="array" ref="J212">_xlfn.IFS(I212=56,53,I212=57,53,OR(I212&gt;57,I212&lt;56),I212-2)</f>
        <v>31</v>
      </c>
      <c r="K212" s="33">
        <f t="shared" si="89"/>
        <v>54.021711921641462</v>
      </c>
      <c r="L212" s="11">
        <f t="shared" si="93"/>
        <v>54</v>
      </c>
      <c r="M212" s="11">
        <f>IF('Brugweg 30km'!D211="--",6,'Brugweg 30km'!D211)</f>
        <v>33.1</v>
      </c>
      <c r="N212" s="11">
        <f t="shared" si="94"/>
        <v>33</v>
      </c>
      <c r="O212" s="11">
        <f t="shared" si="95"/>
        <v>28</v>
      </c>
      <c r="P212" s="11">
        <f>IF('Hefbrug (50 km uur)'!D211="--",6,'Hefbrug (50 km uur)'!D211)</f>
        <v>42</v>
      </c>
      <c r="Q212" s="11">
        <f t="shared" si="96"/>
        <v>42</v>
      </c>
      <c r="R212" s="11">
        <f t="shared" si="97"/>
        <v>37</v>
      </c>
      <c r="S212" s="11">
        <f>'Kerkweg oost 50 km'!D211</f>
        <v>18.600000000000001</v>
      </c>
      <c r="T212" s="11">
        <f t="shared" si="98"/>
        <v>19</v>
      </c>
      <c r="U212" s="11">
        <f t="shared" si="99"/>
        <v>14</v>
      </c>
      <c r="V212" s="11">
        <f>'N454 Kanaaldijk 50 km'!D211</f>
        <v>10.3</v>
      </c>
      <c r="W212" s="11">
        <f t="shared" si="100"/>
        <v>10</v>
      </c>
      <c r="X212" s="11">
        <f t="shared" si="101"/>
        <v>5</v>
      </c>
      <c r="Y212" s="11">
        <f>'N454 Kanaaldijk 80 km'!D211</f>
        <v>12.7</v>
      </c>
      <c r="Z212" s="11">
        <f t="shared" si="102"/>
        <v>13</v>
      </c>
      <c r="AA212" s="11">
        <f t="shared" si="103"/>
        <v>0</v>
      </c>
      <c r="AB212" s="11">
        <f t="shared" si="104"/>
        <v>0</v>
      </c>
      <c r="AC212" s="11">
        <f t="shared" si="105"/>
        <v>11</v>
      </c>
      <c r="AD212" s="11">
        <f>'N451 80 km'!D211</f>
        <v>18.600000000000001</v>
      </c>
      <c r="AE212" s="11">
        <f t="shared" si="106"/>
        <v>19</v>
      </c>
      <c r="AF212" s="11">
        <f t="shared" si="107"/>
        <v>0</v>
      </c>
      <c r="AG212" s="11">
        <f t="shared" si="108"/>
        <v>0</v>
      </c>
      <c r="AH212" s="11">
        <f t="shared" si="109"/>
        <v>17</v>
      </c>
      <c r="AI212" s="11">
        <f>IF('A12'!D211="--",6,'A12'!D211)</f>
        <v>37.299999999999997</v>
      </c>
      <c r="AJ212" s="11">
        <f t="shared" si="110"/>
        <v>37</v>
      </c>
      <c r="AK212" s="11">
        <f t="shared" si="111"/>
        <v>0</v>
      </c>
      <c r="AL212" s="11">
        <f t="shared" si="112"/>
        <v>0</v>
      </c>
      <c r="AM212" s="11">
        <f t="shared" si="113"/>
        <v>35</v>
      </c>
      <c r="AN212" s="11">
        <f>'A20'!D211</f>
        <v>32.6</v>
      </c>
      <c r="AO212" s="11">
        <f t="shared" si="114"/>
        <v>33</v>
      </c>
      <c r="AP212" s="11">
        <f t="shared" si="115"/>
        <v>0</v>
      </c>
      <c r="AQ212" s="11">
        <f t="shared" si="116"/>
        <v>0</v>
      </c>
      <c r="AR212" s="11">
        <f t="shared" si="117"/>
        <v>31</v>
      </c>
      <c r="AS212" s="12"/>
      <c r="AT212" s="11"/>
    </row>
    <row r="213" spans="1:46" x14ac:dyDescent="0.2">
      <c r="A213" s="12" t="str">
        <f>'N207 50km'!A212</f>
        <v>Z16_A</v>
      </c>
      <c r="B213" s="12" t="str">
        <f>'N207 50km'!B212</f>
        <v>Zuidkade 16</v>
      </c>
      <c r="C213" s="11">
        <f>'N207 50km'!C212</f>
        <v>1.5</v>
      </c>
      <c r="D213" s="11">
        <f>'N207'!D212</f>
        <v>58.2</v>
      </c>
      <c r="E213" s="31">
        <f>IF('N207 50km'!D212="--",6,'N207 50km'!D212)</f>
        <v>58.2</v>
      </c>
      <c r="F213" s="31">
        <f t="shared" si="90"/>
        <v>58</v>
      </c>
      <c r="G213" s="33">
        <f t="shared" si="91"/>
        <v>53</v>
      </c>
      <c r="H213" s="31">
        <f>IF('N207 80km'!D212="--",6,'N207 80km'!D212)</f>
        <v>30.9</v>
      </c>
      <c r="I213" s="31">
        <f t="shared" si="92"/>
        <v>31</v>
      </c>
      <c r="J213" s="33" cm="1">
        <f t="array" ref="J213">_xlfn.IFS(I213=56,53,I213=57,53,OR(I213&gt;57,I213&lt;56),I213-2)</f>
        <v>29</v>
      </c>
      <c r="K213" s="33">
        <f t="shared" si="89"/>
        <v>53.017255250287931</v>
      </c>
      <c r="L213" s="11">
        <f t="shared" si="93"/>
        <v>53</v>
      </c>
      <c r="M213" s="11">
        <f>IF('Brugweg 30km'!D212="--",6,'Brugweg 30km'!D212)</f>
        <v>33.4</v>
      </c>
      <c r="N213" s="11">
        <f t="shared" si="94"/>
        <v>33</v>
      </c>
      <c r="O213" s="11">
        <f t="shared" si="95"/>
        <v>28</v>
      </c>
      <c r="P213" s="11">
        <f>IF('Hefbrug (50 km uur)'!D212="--",6,'Hefbrug (50 km uur)'!D212)</f>
        <v>42.7</v>
      </c>
      <c r="Q213" s="11">
        <f t="shared" si="96"/>
        <v>43</v>
      </c>
      <c r="R213" s="11">
        <f t="shared" si="97"/>
        <v>38</v>
      </c>
      <c r="S213" s="11">
        <f>'Kerkweg oost 50 km'!D212</f>
        <v>17.8</v>
      </c>
      <c r="T213" s="11">
        <f t="shared" si="98"/>
        <v>18</v>
      </c>
      <c r="U213" s="11">
        <f t="shared" si="99"/>
        <v>13</v>
      </c>
      <c r="V213" s="11">
        <f>'N454 Kanaaldijk 50 km'!D212</f>
        <v>8</v>
      </c>
      <c r="W213" s="11">
        <f t="shared" si="100"/>
        <v>8</v>
      </c>
      <c r="X213" s="11">
        <f t="shared" si="101"/>
        <v>3</v>
      </c>
      <c r="Y213" s="11">
        <f>'N454 Kanaaldijk 80 km'!D212</f>
        <v>11.8</v>
      </c>
      <c r="Z213" s="11">
        <f t="shared" si="102"/>
        <v>12</v>
      </c>
      <c r="AA213" s="11">
        <f t="shared" si="103"/>
        <v>0</v>
      </c>
      <c r="AB213" s="11">
        <f t="shared" si="104"/>
        <v>0</v>
      </c>
      <c r="AC213" s="11">
        <f t="shared" si="105"/>
        <v>10</v>
      </c>
      <c r="AD213" s="11">
        <f>'N451 80 km'!D212</f>
        <v>15</v>
      </c>
      <c r="AE213" s="11">
        <f t="shared" si="106"/>
        <v>15</v>
      </c>
      <c r="AF213" s="11">
        <f t="shared" si="107"/>
        <v>0</v>
      </c>
      <c r="AG213" s="11">
        <f t="shared" si="108"/>
        <v>0</v>
      </c>
      <c r="AH213" s="11">
        <f t="shared" si="109"/>
        <v>13</v>
      </c>
      <c r="AI213" s="11">
        <f>IF('A12'!D212="--",6,'A12'!D212)</f>
        <v>32.700000000000003</v>
      </c>
      <c r="AJ213" s="11">
        <f t="shared" si="110"/>
        <v>33</v>
      </c>
      <c r="AK213" s="11">
        <f t="shared" si="111"/>
        <v>0</v>
      </c>
      <c r="AL213" s="11">
        <f t="shared" si="112"/>
        <v>0</v>
      </c>
      <c r="AM213" s="11">
        <f t="shared" si="113"/>
        <v>31</v>
      </c>
      <c r="AN213" s="11">
        <f>'A20'!D212</f>
        <v>28.6</v>
      </c>
      <c r="AO213" s="11">
        <f t="shared" si="114"/>
        <v>29</v>
      </c>
      <c r="AP213" s="11">
        <f t="shared" si="115"/>
        <v>0</v>
      </c>
      <c r="AQ213" s="11">
        <f t="shared" si="116"/>
        <v>0</v>
      </c>
      <c r="AR213" s="11">
        <f t="shared" si="117"/>
        <v>27</v>
      </c>
      <c r="AS213" s="12"/>
      <c r="AT213" s="11"/>
    </row>
    <row r="214" spans="1:46" x14ac:dyDescent="0.2">
      <c r="A214" s="12" t="str">
        <f>'N207 50km'!A213</f>
        <v>Z169_B</v>
      </c>
      <c r="B214" s="12" t="str">
        <f>'N207 50km'!B213</f>
        <v>Zuidkade 169</v>
      </c>
      <c r="C214" s="11">
        <f>'N207 50km'!C213</f>
        <v>4.5</v>
      </c>
      <c r="D214" s="11">
        <f>'N207'!D213</f>
        <v>58.3</v>
      </c>
      <c r="E214" s="31">
        <f>IF('N207 50km'!D213="--",6,'N207 50km'!D213)</f>
        <v>40.299999999999997</v>
      </c>
      <c r="F214" s="31">
        <f t="shared" si="90"/>
        <v>40</v>
      </c>
      <c r="G214" s="33">
        <f t="shared" si="91"/>
        <v>35</v>
      </c>
      <c r="H214" s="31">
        <f>IF('N207 80km'!D213="--",6,'N207 80km'!D213)</f>
        <v>58.2</v>
      </c>
      <c r="I214" s="31">
        <f t="shared" si="92"/>
        <v>58</v>
      </c>
      <c r="J214" s="33" cm="1">
        <f t="array" ref="J214">_xlfn.IFS(I214=56,53,I214=57,53,OR(I214&gt;57,I214&lt;56),I214-2)</f>
        <v>56</v>
      </c>
      <c r="K214" s="33">
        <f t="shared" si="89"/>
        <v>56.034360947517285</v>
      </c>
      <c r="L214" s="11">
        <f t="shared" si="93"/>
        <v>56</v>
      </c>
      <c r="M214" s="11">
        <f>IF('Brugweg 30km'!D213="--",6,'Brugweg 30km'!D213)</f>
        <v>13.9</v>
      </c>
      <c r="N214" s="11">
        <f t="shared" si="94"/>
        <v>14</v>
      </c>
      <c r="O214" s="11">
        <f t="shared" si="95"/>
        <v>9</v>
      </c>
      <c r="P214" s="11">
        <f>IF('Hefbrug (50 km uur)'!D213="--",6,'Hefbrug (50 km uur)'!D213)</f>
        <v>11.9</v>
      </c>
      <c r="Q214" s="11">
        <f t="shared" si="96"/>
        <v>12</v>
      </c>
      <c r="R214" s="11">
        <f t="shared" si="97"/>
        <v>7</v>
      </c>
      <c r="S214" s="11">
        <f>'Kerkweg oost 50 km'!D213</f>
        <v>16.399999999999999</v>
      </c>
      <c r="T214" s="11">
        <f t="shared" si="98"/>
        <v>16</v>
      </c>
      <c r="U214" s="11">
        <f t="shared" si="99"/>
        <v>11</v>
      </c>
      <c r="V214" s="11">
        <f>'N454 Kanaaldijk 50 km'!D213</f>
        <v>29.8</v>
      </c>
      <c r="W214" s="11">
        <f t="shared" si="100"/>
        <v>30</v>
      </c>
      <c r="X214" s="11">
        <f t="shared" si="101"/>
        <v>25</v>
      </c>
      <c r="Y214" s="11">
        <f>'N454 Kanaaldijk 80 km'!D213</f>
        <v>27.6</v>
      </c>
      <c r="Z214" s="11">
        <f t="shared" si="102"/>
        <v>28</v>
      </c>
      <c r="AA214" s="11">
        <f t="shared" si="103"/>
        <v>0</v>
      </c>
      <c r="AB214" s="11">
        <f t="shared" si="104"/>
        <v>0</v>
      </c>
      <c r="AC214" s="11">
        <f t="shared" si="105"/>
        <v>26</v>
      </c>
      <c r="AD214" s="11">
        <f>'N451 80 km'!D213</f>
        <v>30.1</v>
      </c>
      <c r="AE214" s="11">
        <f t="shared" si="106"/>
        <v>30</v>
      </c>
      <c r="AF214" s="11">
        <f t="shared" si="107"/>
        <v>0</v>
      </c>
      <c r="AG214" s="11">
        <f t="shared" si="108"/>
        <v>0</v>
      </c>
      <c r="AH214" s="11">
        <f t="shared" si="109"/>
        <v>28</v>
      </c>
      <c r="AI214" s="11">
        <f>IF('A12'!D213="--",6,'A12'!D213)</f>
        <v>46.8</v>
      </c>
      <c r="AJ214" s="11">
        <f t="shared" si="110"/>
        <v>47</v>
      </c>
      <c r="AK214" s="11">
        <f t="shared" si="111"/>
        <v>0</v>
      </c>
      <c r="AL214" s="11">
        <f t="shared" si="112"/>
        <v>0</v>
      </c>
      <c r="AM214" s="11">
        <f t="shared" si="113"/>
        <v>45</v>
      </c>
      <c r="AN214" s="11">
        <f>'A20'!D213</f>
        <v>41.7</v>
      </c>
      <c r="AO214" s="11">
        <f t="shared" si="114"/>
        <v>42</v>
      </c>
      <c r="AP214" s="11">
        <f t="shared" si="115"/>
        <v>0</v>
      </c>
      <c r="AQ214" s="11">
        <f t="shared" si="116"/>
        <v>0</v>
      </c>
      <c r="AR214" s="11">
        <f t="shared" si="117"/>
        <v>40</v>
      </c>
      <c r="AS214" s="12"/>
      <c r="AT214" s="11"/>
    </row>
    <row r="215" spans="1:46" x14ac:dyDescent="0.2">
      <c r="A215" s="12" t="str">
        <f>'N207 50km'!A214</f>
        <v>Z169_A</v>
      </c>
      <c r="B215" s="12" t="str">
        <f>'N207 50km'!B214</f>
        <v>Zuidkade 169</v>
      </c>
      <c r="C215" s="11">
        <f>'N207 50km'!C214</f>
        <v>1.5</v>
      </c>
      <c r="D215" s="11">
        <f>'N207'!D214</f>
        <v>57.1</v>
      </c>
      <c r="E215" s="31">
        <f>IF('N207 50km'!D214="--",6,'N207 50km'!D214)</f>
        <v>40.1</v>
      </c>
      <c r="F215" s="31">
        <f t="shared" si="90"/>
        <v>40</v>
      </c>
      <c r="G215" s="33">
        <f t="shared" si="91"/>
        <v>35</v>
      </c>
      <c r="H215" s="31">
        <f>IF('N207 80km'!D214="--",6,'N207 80km'!D214)</f>
        <v>57</v>
      </c>
      <c r="I215" s="31">
        <f t="shared" si="92"/>
        <v>57</v>
      </c>
      <c r="J215" s="33" cm="1">
        <f t="array" ref="J215">_xlfn.IFS(I215=56,53,I215=57,53,OR(I215&gt;57,I215&lt;56),I215-2)</f>
        <v>53</v>
      </c>
      <c r="K215" s="33">
        <f t="shared" si="89"/>
        <v>53.068291283124537</v>
      </c>
      <c r="L215" s="11">
        <f t="shared" si="93"/>
        <v>53</v>
      </c>
      <c r="M215" s="11">
        <f>IF('Brugweg 30km'!D214="--",6,'Brugweg 30km'!D214)</f>
        <v>13</v>
      </c>
      <c r="N215" s="11">
        <f t="shared" si="94"/>
        <v>13</v>
      </c>
      <c r="O215" s="11">
        <f t="shared" si="95"/>
        <v>8</v>
      </c>
      <c r="P215" s="11">
        <f>IF('Hefbrug (50 km uur)'!D214="--",6,'Hefbrug (50 km uur)'!D214)</f>
        <v>11</v>
      </c>
      <c r="Q215" s="11">
        <f t="shared" si="96"/>
        <v>11</v>
      </c>
      <c r="R215" s="11">
        <f t="shared" si="97"/>
        <v>6</v>
      </c>
      <c r="S215" s="11">
        <f>'Kerkweg oost 50 km'!D214</f>
        <v>15.5</v>
      </c>
      <c r="T215" s="11">
        <f t="shared" si="98"/>
        <v>16</v>
      </c>
      <c r="U215" s="11">
        <f t="shared" si="99"/>
        <v>11</v>
      </c>
      <c r="V215" s="11">
        <f>'N454 Kanaaldijk 50 km'!D214</f>
        <v>32.1</v>
      </c>
      <c r="W215" s="11">
        <f t="shared" si="100"/>
        <v>32</v>
      </c>
      <c r="X215" s="11">
        <f t="shared" si="101"/>
        <v>27</v>
      </c>
      <c r="Y215" s="11">
        <f>'N454 Kanaaldijk 80 km'!D214</f>
        <v>22.2</v>
      </c>
      <c r="Z215" s="11">
        <f t="shared" si="102"/>
        <v>22</v>
      </c>
      <c r="AA215" s="11">
        <f t="shared" si="103"/>
        <v>0</v>
      </c>
      <c r="AB215" s="11">
        <f t="shared" si="104"/>
        <v>0</v>
      </c>
      <c r="AC215" s="11">
        <f t="shared" si="105"/>
        <v>20</v>
      </c>
      <c r="AD215" s="11">
        <f>'N451 80 km'!D214</f>
        <v>28.8</v>
      </c>
      <c r="AE215" s="11">
        <f t="shared" si="106"/>
        <v>29</v>
      </c>
      <c r="AF215" s="11">
        <f t="shared" si="107"/>
        <v>0</v>
      </c>
      <c r="AG215" s="11">
        <f t="shared" si="108"/>
        <v>0</v>
      </c>
      <c r="AH215" s="11">
        <f t="shared" si="109"/>
        <v>27</v>
      </c>
      <c r="AI215" s="11">
        <f>IF('A12'!D214="--",6,'A12'!D214)</f>
        <v>44.4</v>
      </c>
      <c r="AJ215" s="11">
        <f t="shared" si="110"/>
        <v>44</v>
      </c>
      <c r="AK215" s="11">
        <f t="shared" si="111"/>
        <v>0</v>
      </c>
      <c r="AL215" s="11">
        <f t="shared" si="112"/>
        <v>0</v>
      </c>
      <c r="AM215" s="11">
        <f t="shared" si="113"/>
        <v>42</v>
      </c>
      <c r="AN215" s="11">
        <f>'A20'!D214</f>
        <v>39.200000000000003</v>
      </c>
      <c r="AO215" s="11">
        <f t="shared" si="114"/>
        <v>39</v>
      </c>
      <c r="AP215" s="11">
        <f t="shared" si="115"/>
        <v>0</v>
      </c>
      <c r="AQ215" s="11">
        <f t="shared" si="116"/>
        <v>0</v>
      </c>
      <c r="AR215" s="11">
        <f t="shared" si="117"/>
        <v>37</v>
      </c>
      <c r="AS215" s="12"/>
      <c r="AT215" s="11"/>
    </row>
    <row r="216" spans="1:46" x14ac:dyDescent="0.2">
      <c r="A216" s="12" t="str">
        <f>'N207 50km'!A215</f>
        <v>Z168_B</v>
      </c>
      <c r="B216" s="12" t="str">
        <f>'N207 50km'!B215</f>
        <v>Zuidkade 168</v>
      </c>
      <c r="C216" s="11">
        <f>'N207 50km'!C215</f>
        <v>4.5</v>
      </c>
      <c r="D216" s="11">
        <f>'N207'!D215</f>
        <v>58.1</v>
      </c>
      <c r="E216" s="31">
        <f>IF('N207 50km'!D215="--",6,'N207 50km'!D215)</f>
        <v>39.200000000000003</v>
      </c>
      <c r="F216" s="31">
        <f t="shared" si="90"/>
        <v>39</v>
      </c>
      <c r="G216" s="33">
        <f t="shared" si="91"/>
        <v>34</v>
      </c>
      <c r="H216" s="31">
        <f>IF('N207 80km'!D215="--",6,'N207 80km'!D215)</f>
        <v>58.1</v>
      </c>
      <c r="I216" s="31">
        <f t="shared" si="92"/>
        <v>58</v>
      </c>
      <c r="J216" s="33" cm="1">
        <f t="array" ref="J216">_xlfn.IFS(I216=56,53,I216=57,53,OR(I216&gt;57,I216&lt;56),I216-2)</f>
        <v>56</v>
      </c>
      <c r="K216" s="33">
        <f t="shared" si="89"/>
        <v>56.027316043349387</v>
      </c>
      <c r="L216" s="11">
        <f t="shared" si="93"/>
        <v>56</v>
      </c>
      <c r="M216" s="11">
        <f>IF('Brugweg 30km'!D215="--",6,'Brugweg 30km'!D215)</f>
        <v>14.2</v>
      </c>
      <c r="N216" s="11">
        <f t="shared" si="94"/>
        <v>14</v>
      </c>
      <c r="O216" s="11">
        <f t="shared" si="95"/>
        <v>9</v>
      </c>
      <c r="P216" s="11">
        <f>IF('Hefbrug (50 km uur)'!D215="--",6,'Hefbrug (50 km uur)'!D215)</f>
        <v>9.3000000000000007</v>
      </c>
      <c r="Q216" s="11">
        <f t="shared" si="96"/>
        <v>9</v>
      </c>
      <c r="R216" s="11">
        <f t="shared" si="97"/>
        <v>4</v>
      </c>
      <c r="S216" s="11">
        <f>'Kerkweg oost 50 km'!D215</f>
        <v>16.399999999999999</v>
      </c>
      <c r="T216" s="11">
        <f t="shared" si="98"/>
        <v>16</v>
      </c>
      <c r="U216" s="11">
        <f t="shared" si="99"/>
        <v>11</v>
      </c>
      <c r="V216" s="11">
        <f>'N454 Kanaaldijk 50 km'!D215</f>
        <v>31.1</v>
      </c>
      <c r="W216" s="11">
        <f t="shared" si="100"/>
        <v>31</v>
      </c>
      <c r="X216" s="11">
        <f t="shared" si="101"/>
        <v>26</v>
      </c>
      <c r="Y216" s="11">
        <f>'N454 Kanaaldijk 80 km'!D215</f>
        <v>29</v>
      </c>
      <c r="Z216" s="11">
        <f t="shared" si="102"/>
        <v>29</v>
      </c>
      <c r="AA216" s="11">
        <f t="shared" si="103"/>
        <v>0</v>
      </c>
      <c r="AB216" s="11">
        <f t="shared" si="104"/>
        <v>0</v>
      </c>
      <c r="AC216" s="11">
        <f t="shared" si="105"/>
        <v>27</v>
      </c>
      <c r="AD216" s="11">
        <f>'N451 80 km'!D215</f>
        <v>31.7</v>
      </c>
      <c r="AE216" s="11">
        <f t="shared" si="106"/>
        <v>32</v>
      </c>
      <c r="AF216" s="11">
        <f t="shared" si="107"/>
        <v>0</v>
      </c>
      <c r="AG216" s="11">
        <f t="shared" si="108"/>
        <v>0</v>
      </c>
      <c r="AH216" s="11">
        <f t="shared" si="109"/>
        <v>30</v>
      </c>
      <c r="AI216" s="11">
        <f>IF('A12'!D215="--",6,'A12'!D215)</f>
        <v>47.4</v>
      </c>
      <c r="AJ216" s="11">
        <f t="shared" si="110"/>
        <v>47</v>
      </c>
      <c r="AK216" s="11">
        <f t="shared" si="111"/>
        <v>0</v>
      </c>
      <c r="AL216" s="11">
        <f t="shared" si="112"/>
        <v>0</v>
      </c>
      <c r="AM216" s="11">
        <f t="shared" si="113"/>
        <v>45</v>
      </c>
      <c r="AN216" s="11">
        <f>'A20'!D215</f>
        <v>42</v>
      </c>
      <c r="AO216" s="11">
        <f t="shared" si="114"/>
        <v>42</v>
      </c>
      <c r="AP216" s="11">
        <f t="shared" si="115"/>
        <v>0</v>
      </c>
      <c r="AQ216" s="11">
        <f t="shared" si="116"/>
        <v>0</v>
      </c>
      <c r="AR216" s="11">
        <f t="shared" si="117"/>
        <v>40</v>
      </c>
      <c r="AS216" s="12"/>
      <c r="AT216" s="11"/>
    </row>
    <row r="217" spans="1:46" x14ac:dyDescent="0.2">
      <c r="A217" s="12" t="str">
        <f>'N207 50km'!A216</f>
        <v>Z168_A</v>
      </c>
      <c r="B217" s="12" t="str">
        <f>'N207 50km'!B216</f>
        <v>Zuidkade 168</v>
      </c>
      <c r="C217" s="11">
        <f>'N207 50km'!C216</f>
        <v>1.5</v>
      </c>
      <c r="D217" s="11">
        <f>'N207'!D216</f>
        <v>56.9</v>
      </c>
      <c r="E217" s="31">
        <f>IF('N207 50km'!D216="--",6,'N207 50km'!D216)</f>
        <v>39</v>
      </c>
      <c r="F217" s="31">
        <f t="shared" si="90"/>
        <v>39</v>
      </c>
      <c r="G217" s="33">
        <f t="shared" si="91"/>
        <v>34</v>
      </c>
      <c r="H217" s="31">
        <f>IF('N207 80km'!D216="--",6,'N207 80km'!D216)</f>
        <v>56.8</v>
      </c>
      <c r="I217" s="31">
        <f t="shared" si="92"/>
        <v>57</v>
      </c>
      <c r="J217" s="33" cm="1">
        <f t="array" ref="J217">_xlfn.IFS(I217=56,53,I217=57,53,OR(I217&gt;57,I217&lt;56),I217-2)</f>
        <v>53</v>
      </c>
      <c r="K217" s="33">
        <f t="shared" si="89"/>
        <v>53.054333142200463</v>
      </c>
      <c r="L217" s="11">
        <f t="shared" si="93"/>
        <v>53</v>
      </c>
      <c r="M217" s="11">
        <f>IF('Brugweg 30km'!D216="--",6,'Brugweg 30km'!D216)</f>
        <v>13.2</v>
      </c>
      <c r="N217" s="11">
        <f t="shared" si="94"/>
        <v>13</v>
      </c>
      <c r="O217" s="11">
        <f t="shared" si="95"/>
        <v>8</v>
      </c>
      <c r="P217" s="11">
        <f>IF('Hefbrug (50 km uur)'!D216="--",6,'Hefbrug (50 km uur)'!D216)</f>
        <v>8.9</v>
      </c>
      <c r="Q217" s="11">
        <f t="shared" si="96"/>
        <v>9</v>
      </c>
      <c r="R217" s="11">
        <f t="shared" si="97"/>
        <v>4</v>
      </c>
      <c r="S217" s="11">
        <f>'Kerkweg oost 50 km'!D216</f>
        <v>15.2</v>
      </c>
      <c r="T217" s="11">
        <f t="shared" si="98"/>
        <v>15</v>
      </c>
      <c r="U217" s="11">
        <f t="shared" si="99"/>
        <v>10</v>
      </c>
      <c r="V217" s="11">
        <f>'N454 Kanaaldijk 50 km'!D216</f>
        <v>27.1</v>
      </c>
      <c r="W217" s="11">
        <f t="shared" si="100"/>
        <v>27</v>
      </c>
      <c r="X217" s="11">
        <f t="shared" si="101"/>
        <v>22</v>
      </c>
      <c r="Y217" s="11">
        <f>'N454 Kanaaldijk 80 km'!D216</f>
        <v>24.1</v>
      </c>
      <c r="Z217" s="11">
        <f t="shared" si="102"/>
        <v>24</v>
      </c>
      <c r="AA217" s="11">
        <f t="shared" si="103"/>
        <v>0</v>
      </c>
      <c r="AB217" s="11">
        <f t="shared" si="104"/>
        <v>0</v>
      </c>
      <c r="AC217" s="11">
        <f t="shared" si="105"/>
        <v>22</v>
      </c>
      <c r="AD217" s="11">
        <f>'N451 80 km'!D216</f>
        <v>30.5</v>
      </c>
      <c r="AE217" s="11">
        <f t="shared" si="106"/>
        <v>30</v>
      </c>
      <c r="AF217" s="11">
        <f t="shared" si="107"/>
        <v>0</v>
      </c>
      <c r="AG217" s="11">
        <f t="shared" si="108"/>
        <v>0</v>
      </c>
      <c r="AH217" s="11">
        <f t="shared" si="109"/>
        <v>28</v>
      </c>
      <c r="AI217" s="11">
        <f>IF('A12'!D216="--",6,'A12'!D216)</f>
        <v>44.7</v>
      </c>
      <c r="AJ217" s="11">
        <f t="shared" si="110"/>
        <v>45</v>
      </c>
      <c r="AK217" s="11">
        <f t="shared" si="111"/>
        <v>0</v>
      </c>
      <c r="AL217" s="11">
        <f t="shared" si="112"/>
        <v>0</v>
      </c>
      <c r="AM217" s="11">
        <f t="shared" si="113"/>
        <v>43</v>
      </c>
      <c r="AN217" s="11">
        <f>'A20'!D216</f>
        <v>38.9</v>
      </c>
      <c r="AO217" s="11">
        <f t="shared" si="114"/>
        <v>39</v>
      </c>
      <c r="AP217" s="11">
        <f t="shared" si="115"/>
        <v>0</v>
      </c>
      <c r="AQ217" s="11">
        <f t="shared" si="116"/>
        <v>0</v>
      </c>
      <c r="AR217" s="11">
        <f t="shared" si="117"/>
        <v>37</v>
      </c>
      <c r="AS217" s="12"/>
      <c r="AT217" s="11"/>
    </row>
    <row r="218" spans="1:46" x14ac:dyDescent="0.2">
      <c r="A218" s="12" t="str">
        <f>'N207 50km'!A217</f>
        <v>Z166_B</v>
      </c>
      <c r="B218" s="12" t="str">
        <f>'N207 50km'!B217</f>
        <v>Zuidkade 166</v>
      </c>
      <c r="C218" s="11">
        <f>'N207 50km'!C217</f>
        <v>4.5</v>
      </c>
      <c r="D218" s="11">
        <f>'N207'!D217</f>
        <v>58.2</v>
      </c>
      <c r="E218" s="31">
        <f>IF('N207 50km'!D217="--",6,'N207 50km'!D217)</f>
        <v>38</v>
      </c>
      <c r="F218" s="31">
        <f t="shared" si="90"/>
        <v>38</v>
      </c>
      <c r="G218" s="33">
        <f t="shared" si="91"/>
        <v>33</v>
      </c>
      <c r="H218" s="31">
        <f>IF('N207 80km'!D217="--",6,'N207 80km'!D217)</f>
        <v>58.2</v>
      </c>
      <c r="I218" s="31">
        <f t="shared" si="92"/>
        <v>58</v>
      </c>
      <c r="J218" s="33" cm="1">
        <f t="array" ref="J218">_xlfn.IFS(I218=56,53,I218=57,53,OR(I218&gt;57,I218&lt;56),I218-2)</f>
        <v>56</v>
      </c>
      <c r="K218" s="33">
        <f t="shared" si="89"/>
        <v>56.021711921641455</v>
      </c>
      <c r="L218" s="11">
        <f t="shared" si="93"/>
        <v>56</v>
      </c>
      <c r="M218" s="11">
        <f>IF('Brugweg 30km'!D217="--",6,'Brugweg 30km'!D217)</f>
        <v>14.3</v>
      </c>
      <c r="N218" s="11">
        <f t="shared" si="94"/>
        <v>14</v>
      </c>
      <c r="O218" s="11">
        <f t="shared" si="95"/>
        <v>9</v>
      </c>
      <c r="P218" s="11">
        <f>IF('Hefbrug (50 km uur)'!D217="--",6,'Hefbrug (50 km uur)'!D217)</f>
        <v>7.2</v>
      </c>
      <c r="Q218" s="11">
        <f t="shared" si="96"/>
        <v>7</v>
      </c>
      <c r="R218" s="11">
        <f t="shared" si="97"/>
        <v>2</v>
      </c>
      <c r="S218" s="11">
        <f>'Kerkweg oost 50 km'!D217</f>
        <v>13.1</v>
      </c>
      <c r="T218" s="11">
        <f t="shared" si="98"/>
        <v>13</v>
      </c>
      <c r="U218" s="11">
        <f t="shared" si="99"/>
        <v>8</v>
      </c>
      <c r="V218" s="11">
        <f>'N454 Kanaaldijk 50 km'!D217</f>
        <v>30.1</v>
      </c>
      <c r="W218" s="11">
        <f t="shared" si="100"/>
        <v>30</v>
      </c>
      <c r="X218" s="11">
        <f t="shared" si="101"/>
        <v>25</v>
      </c>
      <c r="Y218" s="11">
        <f>'N454 Kanaaldijk 80 km'!D217</f>
        <v>27.6</v>
      </c>
      <c r="Z218" s="11">
        <f t="shared" si="102"/>
        <v>28</v>
      </c>
      <c r="AA218" s="11">
        <f t="shared" si="103"/>
        <v>0</v>
      </c>
      <c r="AB218" s="11">
        <f t="shared" si="104"/>
        <v>0</v>
      </c>
      <c r="AC218" s="11">
        <f t="shared" si="105"/>
        <v>26</v>
      </c>
      <c r="AD218" s="11">
        <f>'N451 80 km'!D217</f>
        <v>32</v>
      </c>
      <c r="AE218" s="11">
        <f t="shared" si="106"/>
        <v>32</v>
      </c>
      <c r="AF218" s="11">
        <f t="shared" si="107"/>
        <v>0</v>
      </c>
      <c r="AG218" s="11">
        <f t="shared" si="108"/>
        <v>0</v>
      </c>
      <c r="AH218" s="11">
        <f t="shared" si="109"/>
        <v>30</v>
      </c>
      <c r="AI218" s="11">
        <f>IF('A12'!D217="--",6,'A12'!D217)</f>
        <v>48</v>
      </c>
      <c r="AJ218" s="11">
        <f t="shared" si="110"/>
        <v>48</v>
      </c>
      <c r="AK218" s="11">
        <f t="shared" si="111"/>
        <v>0</v>
      </c>
      <c r="AL218" s="11">
        <f t="shared" si="112"/>
        <v>0</v>
      </c>
      <c r="AM218" s="11">
        <f t="shared" si="113"/>
        <v>46</v>
      </c>
      <c r="AN218" s="11">
        <f>'A20'!D217</f>
        <v>42.9</v>
      </c>
      <c r="AO218" s="11">
        <f t="shared" si="114"/>
        <v>43</v>
      </c>
      <c r="AP218" s="11">
        <f t="shared" si="115"/>
        <v>0</v>
      </c>
      <c r="AQ218" s="11">
        <f t="shared" si="116"/>
        <v>0</v>
      </c>
      <c r="AR218" s="11">
        <f t="shared" si="117"/>
        <v>41</v>
      </c>
      <c r="AS218" s="12"/>
      <c r="AT218" s="11"/>
    </row>
    <row r="219" spans="1:46" x14ac:dyDescent="0.2">
      <c r="A219" s="12" t="str">
        <f>'N207 50km'!A218</f>
        <v>Z166_A</v>
      </c>
      <c r="B219" s="12" t="str">
        <f>'N207 50km'!B218</f>
        <v>Zuidkade 166</v>
      </c>
      <c r="C219" s="11">
        <f>'N207 50km'!C218</f>
        <v>1.5</v>
      </c>
      <c r="D219" s="11">
        <f>'N207'!D218</f>
        <v>56.9</v>
      </c>
      <c r="E219" s="31">
        <f>IF('N207 50km'!D218="--",6,'N207 50km'!D218)</f>
        <v>37.9</v>
      </c>
      <c r="F219" s="31">
        <f t="shared" si="90"/>
        <v>38</v>
      </c>
      <c r="G219" s="33">
        <f t="shared" si="91"/>
        <v>33</v>
      </c>
      <c r="H219" s="31">
        <f>IF('N207 80km'!D218="--",6,'N207 80km'!D218)</f>
        <v>56.9</v>
      </c>
      <c r="I219" s="31">
        <f t="shared" si="92"/>
        <v>57</v>
      </c>
      <c r="J219" s="33" cm="1">
        <f t="array" ref="J219">_xlfn.IFS(I219=56,53,I219=57,53,OR(I219&gt;57,I219&lt;56),I219-2)</f>
        <v>53</v>
      </c>
      <c r="K219" s="33">
        <f t="shared" si="89"/>
        <v>53.043213737826427</v>
      </c>
      <c r="L219" s="11">
        <f t="shared" si="93"/>
        <v>53</v>
      </c>
      <c r="M219" s="11">
        <f>IF('Brugweg 30km'!D218="--",6,'Brugweg 30km'!D218)</f>
        <v>12.6</v>
      </c>
      <c r="N219" s="11">
        <f t="shared" si="94"/>
        <v>13</v>
      </c>
      <c r="O219" s="11">
        <f t="shared" si="95"/>
        <v>8</v>
      </c>
      <c r="P219" s="11">
        <f>IF('Hefbrug (50 km uur)'!D218="--",6,'Hefbrug (50 km uur)'!D218)</f>
        <v>6.8</v>
      </c>
      <c r="Q219" s="11">
        <f t="shared" si="96"/>
        <v>7</v>
      </c>
      <c r="R219" s="11">
        <f t="shared" si="97"/>
        <v>2</v>
      </c>
      <c r="S219" s="11">
        <f>'Kerkweg oost 50 km'!D218</f>
        <v>12.8</v>
      </c>
      <c r="T219" s="11">
        <f t="shared" si="98"/>
        <v>13</v>
      </c>
      <c r="U219" s="11">
        <f t="shared" si="99"/>
        <v>8</v>
      </c>
      <c r="V219" s="11">
        <f>'N454 Kanaaldijk 50 km'!D218</f>
        <v>28.3</v>
      </c>
      <c r="W219" s="11">
        <f t="shared" si="100"/>
        <v>28</v>
      </c>
      <c r="X219" s="11">
        <f t="shared" si="101"/>
        <v>23</v>
      </c>
      <c r="Y219" s="11">
        <f>'N454 Kanaaldijk 80 km'!D218</f>
        <v>25.8</v>
      </c>
      <c r="Z219" s="11">
        <f t="shared" si="102"/>
        <v>26</v>
      </c>
      <c r="AA219" s="11">
        <f t="shared" si="103"/>
        <v>0</v>
      </c>
      <c r="AB219" s="11">
        <f t="shared" si="104"/>
        <v>0</v>
      </c>
      <c r="AC219" s="11">
        <f t="shared" si="105"/>
        <v>24</v>
      </c>
      <c r="AD219" s="11">
        <f>'N451 80 km'!D218</f>
        <v>30.5</v>
      </c>
      <c r="AE219" s="11">
        <f t="shared" si="106"/>
        <v>30</v>
      </c>
      <c r="AF219" s="11">
        <f t="shared" si="107"/>
        <v>0</v>
      </c>
      <c r="AG219" s="11">
        <f t="shared" si="108"/>
        <v>0</v>
      </c>
      <c r="AH219" s="11">
        <f t="shared" si="109"/>
        <v>28</v>
      </c>
      <c r="AI219" s="11">
        <f>IF('A12'!D218="--",6,'A12'!D218)</f>
        <v>45.7</v>
      </c>
      <c r="AJ219" s="11">
        <f t="shared" si="110"/>
        <v>46</v>
      </c>
      <c r="AK219" s="11">
        <f t="shared" si="111"/>
        <v>0</v>
      </c>
      <c r="AL219" s="11">
        <f t="shared" si="112"/>
        <v>0</v>
      </c>
      <c r="AM219" s="11">
        <f t="shared" si="113"/>
        <v>44</v>
      </c>
      <c r="AN219" s="11">
        <f>'A20'!D218</f>
        <v>40.799999999999997</v>
      </c>
      <c r="AO219" s="11">
        <f t="shared" si="114"/>
        <v>41</v>
      </c>
      <c r="AP219" s="11">
        <f t="shared" si="115"/>
        <v>0</v>
      </c>
      <c r="AQ219" s="11">
        <f t="shared" si="116"/>
        <v>0</v>
      </c>
      <c r="AR219" s="11">
        <f t="shared" si="117"/>
        <v>39</v>
      </c>
      <c r="AS219" s="12"/>
      <c r="AT219" s="11"/>
    </row>
    <row r="220" spans="1:46" x14ac:dyDescent="0.2">
      <c r="A220" s="12" t="str">
        <f>'N207 50km'!A219</f>
        <v>Z163_B</v>
      </c>
      <c r="B220" s="12" t="str">
        <f>'N207 50km'!B219</f>
        <v>Zuidkade 163</v>
      </c>
      <c r="C220" s="11">
        <f>'N207 50km'!C219</f>
        <v>4.5</v>
      </c>
      <c r="D220" s="11">
        <f>'N207'!D219</f>
        <v>58.1</v>
      </c>
      <c r="E220" s="31">
        <f>IF('N207 50km'!D219="--",6,'N207 50km'!D219)</f>
        <v>38.200000000000003</v>
      </c>
      <c r="F220" s="31">
        <f t="shared" si="90"/>
        <v>38</v>
      </c>
      <c r="G220" s="33">
        <f t="shared" si="91"/>
        <v>33</v>
      </c>
      <c r="H220" s="31">
        <f>IF('N207 80km'!D219="--",6,'N207 80km'!D219)</f>
        <v>58.1</v>
      </c>
      <c r="I220" s="31">
        <f t="shared" si="92"/>
        <v>58</v>
      </c>
      <c r="J220" s="33" cm="1">
        <f t="array" ref="J220">_xlfn.IFS(I220=56,53,I220=57,53,OR(I220&gt;57,I220&lt;56),I220-2)</f>
        <v>56</v>
      </c>
      <c r="K220" s="33">
        <f t="shared" si="89"/>
        <v>56.021711921641455</v>
      </c>
      <c r="L220" s="11">
        <f t="shared" si="93"/>
        <v>56</v>
      </c>
      <c r="M220" s="11">
        <f>IF('Brugweg 30km'!D219="--",6,'Brugweg 30km'!D219)</f>
        <v>15.1</v>
      </c>
      <c r="N220" s="11">
        <f t="shared" si="94"/>
        <v>15</v>
      </c>
      <c r="O220" s="11">
        <f t="shared" si="95"/>
        <v>10</v>
      </c>
      <c r="P220" s="11">
        <f>IF('Hefbrug (50 km uur)'!D219="--",6,'Hefbrug (50 km uur)'!D219)</f>
        <v>7.4</v>
      </c>
      <c r="Q220" s="11">
        <f t="shared" si="96"/>
        <v>7</v>
      </c>
      <c r="R220" s="11">
        <f t="shared" si="97"/>
        <v>2</v>
      </c>
      <c r="S220" s="11">
        <f>'Kerkweg oost 50 km'!D219</f>
        <v>15.2</v>
      </c>
      <c r="T220" s="11">
        <f t="shared" si="98"/>
        <v>15</v>
      </c>
      <c r="U220" s="11">
        <f t="shared" si="99"/>
        <v>10</v>
      </c>
      <c r="V220" s="11">
        <f>'N454 Kanaaldijk 50 km'!D219</f>
        <v>31.4</v>
      </c>
      <c r="W220" s="11">
        <f t="shared" si="100"/>
        <v>31</v>
      </c>
      <c r="X220" s="11">
        <f t="shared" si="101"/>
        <v>26</v>
      </c>
      <c r="Y220" s="11">
        <f>'N454 Kanaaldijk 80 km'!D219</f>
        <v>29.1</v>
      </c>
      <c r="Z220" s="11">
        <f t="shared" si="102"/>
        <v>29</v>
      </c>
      <c r="AA220" s="11">
        <f t="shared" si="103"/>
        <v>0</v>
      </c>
      <c r="AB220" s="11">
        <f t="shared" si="104"/>
        <v>0</v>
      </c>
      <c r="AC220" s="11">
        <f t="shared" si="105"/>
        <v>27</v>
      </c>
      <c r="AD220" s="11">
        <f>'N451 80 km'!D219</f>
        <v>31.7</v>
      </c>
      <c r="AE220" s="11">
        <f t="shared" si="106"/>
        <v>32</v>
      </c>
      <c r="AF220" s="11">
        <f t="shared" si="107"/>
        <v>0</v>
      </c>
      <c r="AG220" s="11">
        <f t="shared" si="108"/>
        <v>0</v>
      </c>
      <c r="AH220" s="11">
        <f t="shared" si="109"/>
        <v>30</v>
      </c>
      <c r="AI220" s="11">
        <f>IF('A12'!D219="--",6,'A12'!D219)</f>
        <v>47.9</v>
      </c>
      <c r="AJ220" s="11">
        <f t="shared" si="110"/>
        <v>48</v>
      </c>
      <c r="AK220" s="11">
        <f t="shared" si="111"/>
        <v>0</v>
      </c>
      <c r="AL220" s="11">
        <f t="shared" si="112"/>
        <v>0</v>
      </c>
      <c r="AM220" s="11">
        <f t="shared" si="113"/>
        <v>46</v>
      </c>
      <c r="AN220" s="11">
        <f>'A20'!D219</f>
        <v>42.1</v>
      </c>
      <c r="AO220" s="11">
        <f t="shared" si="114"/>
        <v>42</v>
      </c>
      <c r="AP220" s="11">
        <f t="shared" si="115"/>
        <v>0</v>
      </c>
      <c r="AQ220" s="11">
        <f t="shared" si="116"/>
        <v>0</v>
      </c>
      <c r="AR220" s="11">
        <f t="shared" si="117"/>
        <v>40</v>
      </c>
      <c r="AS220" s="12"/>
      <c r="AT220" s="11"/>
    </row>
    <row r="221" spans="1:46" x14ac:dyDescent="0.2">
      <c r="A221" s="12" t="str">
        <f>'N207 50km'!A220</f>
        <v>Z163_A</v>
      </c>
      <c r="B221" s="12" t="str">
        <f>'N207 50km'!B220</f>
        <v>Zuidkade 163</v>
      </c>
      <c r="C221" s="11">
        <f>'N207 50km'!C220</f>
        <v>1.5</v>
      </c>
      <c r="D221" s="11">
        <f>'N207'!D220</f>
        <v>56.8</v>
      </c>
      <c r="E221" s="31">
        <f>IF('N207 50km'!D220="--",6,'N207 50km'!D220)</f>
        <v>38.1</v>
      </c>
      <c r="F221" s="31">
        <f t="shared" si="90"/>
        <v>38</v>
      </c>
      <c r="G221" s="33">
        <f t="shared" si="91"/>
        <v>33</v>
      </c>
      <c r="H221" s="31">
        <f>IF('N207 80km'!D220="--",6,'N207 80km'!D220)</f>
        <v>56.8</v>
      </c>
      <c r="I221" s="31">
        <f t="shared" si="92"/>
        <v>57</v>
      </c>
      <c r="J221" s="33" cm="1">
        <f t="array" ref="J221">_xlfn.IFS(I221=56,53,I221=57,53,OR(I221&gt;57,I221&lt;56),I221-2)</f>
        <v>53</v>
      </c>
      <c r="K221" s="33">
        <f t="shared" si="89"/>
        <v>53.043213737826427</v>
      </c>
      <c r="L221" s="11">
        <f t="shared" si="93"/>
        <v>53</v>
      </c>
      <c r="M221" s="11">
        <f>IF('Brugweg 30km'!D220="--",6,'Brugweg 30km'!D220)</f>
        <v>12.1</v>
      </c>
      <c r="N221" s="11">
        <f t="shared" si="94"/>
        <v>12</v>
      </c>
      <c r="O221" s="11">
        <f t="shared" si="95"/>
        <v>7</v>
      </c>
      <c r="P221" s="11">
        <f>IF('Hefbrug (50 km uur)'!D220="--",6,'Hefbrug (50 km uur)'!D220)</f>
        <v>7</v>
      </c>
      <c r="Q221" s="11">
        <f t="shared" si="96"/>
        <v>7</v>
      </c>
      <c r="R221" s="11">
        <f t="shared" si="97"/>
        <v>2</v>
      </c>
      <c r="S221" s="11">
        <f>'Kerkweg oost 50 km'!D220</f>
        <v>14</v>
      </c>
      <c r="T221" s="11">
        <f t="shared" si="98"/>
        <v>14</v>
      </c>
      <c r="U221" s="11">
        <f t="shared" si="99"/>
        <v>9</v>
      </c>
      <c r="V221" s="11">
        <f>'N454 Kanaaldijk 50 km'!D220</f>
        <v>30.3</v>
      </c>
      <c r="W221" s="11">
        <f t="shared" si="100"/>
        <v>30</v>
      </c>
      <c r="X221" s="11">
        <f t="shared" si="101"/>
        <v>25</v>
      </c>
      <c r="Y221" s="11">
        <f>'N454 Kanaaldijk 80 km'!D220</f>
        <v>26.3</v>
      </c>
      <c r="Z221" s="11">
        <f t="shared" si="102"/>
        <v>26</v>
      </c>
      <c r="AA221" s="11">
        <f t="shared" si="103"/>
        <v>0</v>
      </c>
      <c r="AB221" s="11">
        <f t="shared" si="104"/>
        <v>0</v>
      </c>
      <c r="AC221" s="11">
        <f t="shared" si="105"/>
        <v>24</v>
      </c>
      <c r="AD221" s="11">
        <f>'N451 80 km'!D220</f>
        <v>30.5</v>
      </c>
      <c r="AE221" s="11">
        <f t="shared" si="106"/>
        <v>30</v>
      </c>
      <c r="AF221" s="11">
        <f t="shared" si="107"/>
        <v>0</v>
      </c>
      <c r="AG221" s="11">
        <f t="shared" si="108"/>
        <v>0</v>
      </c>
      <c r="AH221" s="11">
        <f t="shared" si="109"/>
        <v>28</v>
      </c>
      <c r="AI221" s="11">
        <f>IF('A12'!D220="--",6,'A12'!D220)</f>
        <v>45.7</v>
      </c>
      <c r="AJ221" s="11">
        <f t="shared" si="110"/>
        <v>46</v>
      </c>
      <c r="AK221" s="11">
        <f t="shared" si="111"/>
        <v>0</v>
      </c>
      <c r="AL221" s="11">
        <f t="shared" si="112"/>
        <v>0</v>
      </c>
      <c r="AM221" s="11">
        <f t="shared" si="113"/>
        <v>44</v>
      </c>
      <c r="AN221" s="11">
        <f>'A20'!D220</f>
        <v>40</v>
      </c>
      <c r="AO221" s="11">
        <f t="shared" si="114"/>
        <v>40</v>
      </c>
      <c r="AP221" s="11">
        <f t="shared" si="115"/>
        <v>0</v>
      </c>
      <c r="AQ221" s="11">
        <f t="shared" si="116"/>
        <v>0</v>
      </c>
      <c r="AR221" s="11">
        <f t="shared" si="117"/>
        <v>38</v>
      </c>
      <c r="AS221" s="12"/>
      <c r="AT221" s="11"/>
    </row>
    <row r="222" spans="1:46" x14ac:dyDescent="0.2">
      <c r="A222" s="12" t="str">
        <f>'N207 50km'!A221</f>
        <v>Z158_B</v>
      </c>
      <c r="B222" s="12" t="str">
        <f>'N207 50km'!B221</f>
        <v>Zuidkade 158</v>
      </c>
      <c r="C222" s="11">
        <f>'N207 50km'!C221</f>
        <v>4.5</v>
      </c>
      <c r="D222" s="11">
        <f>'N207'!D221</f>
        <v>58.1</v>
      </c>
      <c r="E222" s="31">
        <f>IF('N207 50km'!D221="--",6,'N207 50km'!D221)</f>
        <v>38.700000000000003</v>
      </c>
      <c r="F222" s="31">
        <f t="shared" si="90"/>
        <v>39</v>
      </c>
      <c r="G222" s="33">
        <f t="shared" si="91"/>
        <v>34</v>
      </c>
      <c r="H222" s="31">
        <f>IF('N207 80km'!D221="--",6,'N207 80km'!D221)</f>
        <v>58.1</v>
      </c>
      <c r="I222" s="31">
        <f t="shared" si="92"/>
        <v>58</v>
      </c>
      <c r="J222" s="33" cm="1">
        <f t="array" ref="J222">_xlfn.IFS(I222=56,53,I222=57,53,OR(I222&gt;57,I222&lt;56),I222-2)</f>
        <v>56</v>
      </c>
      <c r="K222" s="33">
        <f t="shared" si="89"/>
        <v>56.027316043349387</v>
      </c>
      <c r="L222" s="11">
        <f t="shared" si="93"/>
        <v>56</v>
      </c>
      <c r="M222" s="11">
        <f>IF('Brugweg 30km'!D221="--",6,'Brugweg 30km'!D221)</f>
        <v>13.5</v>
      </c>
      <c r="N222" s="11">
        <f t="shared" si="94"/>
        <v>14</v>
      </c>
      <c r="O222" s="11">
        <f t="shared" si="95"/>
        <v>9</v>
      </c>
      <c r="P222" s="11">
        <f>IF('Hefbrug (50 km uur)'!D221="--",6,'Hefbrug (50 km uur)'!D221)</f>
        <v>7.6</v>
      </c>
      <c r="Q222" s="11">
        <f t="shared" si="96"/>
        <v>8</v>
      </c>
      <c r="R222" s="11">
        <f t="shared" si="97"/>
        <v>3</v>
      </c>
      <c r="S222" s="11">
        <f>'Kerkweg oost 50 km'!D221</f>
        <v>14.6</v>
      </c>
      <c r="T222" s="11">
        <f t="shared" si="98"/>
        <v>15</v>
      </c>
      <c r="U222" s="11">
        <f t="shared" si="99"/>
        <v>10</v>
      </c>
      <c r="V222" s="11">
        <f>'N454 Kanaaldijk 50 km'!D221</f>
        <v>28.9</v>
      </c>
      <c r="W222" s="11">
        <f t="shared" si="100"/>
        <v>29</v>
      </c>
      <c r="X222" s="11">
        <f t="shared" si="101"/>
        <v>24</v>
      </c>
      <c r="Y222" s="11">
        <f>'N454 Kanaaldijk 80 km'!D221</f>
        <v>28.9</v>
      </c>
      <c r="Z222" s="11">
        <f t="shared" si="102"/>
        <v>29</v>
      </c>
      <c r="AA222" s="11">
        <f t="shared" si="103"/>
        <v>0</v>
      </c>
      <c r="AB222" s="11">
        <f t="shared" si="104"/>
        <v>0</v>
      </c>
      <c r="AC222" s="11">
        <f t="shared" si="105"/>
        <v>27</v>
      </c>
      <c r="AD222" s="11">
        <f>'N451 80 km'!D221</f>
        <v>31.7</v>
      </c>
      <c r="AE222" s="11">
        <f t="shared" si="106"/>
        <v>32</v>
      </c>
      <c r="AF222" s="11">
        <f t="shared" si="107"/>
        <v>0</v>
      </c>
      <c r="AG222" s="11">
        <f t="shared" si="108"/>
        <v>0</v>
      </c>
      <c r="AH222" s="11">
        <f t="shared" si="109"/>
        <v>30</v>
      </c>
      <c r="AI222" s="11">
        <f>IF('A12'!D221="--",6,'A12'!D221)</f>
        <v>47.6</v>
      </c>
      <c r="AJ222" s="11">
        <f t="shared" si="110"/>
        <v>48</v>
      </c>
      <c r="AK222" s="11">
        <f t="shared" si="111"/>
        <v>0</v>
      </c>
      <c r="AL222" s="11">
        <f t="shared" si="112"/>
        <v>0</v>
      </c>
      <c r="AM222" s="11">
        <f t="shared" si="113"/>
        <v>46</v>
      </c>
      <c r="AN222" s="11">
        <f>'A20'!D221</f>
        <v>41.5</v>
      </c>
      <c r="AO222" s="11">
        <f t="shared" si="114"/>
        <v>42</v>
      </c>
      <c r="AP222" s="11">
        <f t="shared" si="115"/>
        <v>0</v>
      </c>
      <c r="AQ222" s="11">
        <f t="shared" si="116"/>
        <v>0</v>
      </c>
      <c r="AR222" s="11">
        <f t="shared" si="117"/>
        <v>40</v>
      </c>
      <c r="AS222" s="12"/>
      <c r="AT222" s="11"/>
    </row>
    <row r="223" spans="1:46" x14ac:dyDescent="0.2">
      <c r="A223" s="12" t="str">
        <f>'N207 50km'!A222</f>
        <v>Z158_A</v>
      </c>
      <c r="B223" s="12" t="str">
        <f>'N207 50km'!B222</f>
        <v>Zuidkade 158</v>
      </c>
      <c r="C223" s="11">
        <f>'N207 50km'!C222</f>
        <v>1.5</v>
      </c>
      <c r="D223" s="11">
        <f>'N207'!D222</f>
        <v>56.8</v>
      </c>
      <c r="E223" s="31">
        <f>IF('N207 50km'!D222="--",6,'N207 50km'!D222)</f>
        <v>38.5</v>
      </c>
      <c r="F223" s="31">
        <f t="shared" si="90"/>
        <v>38</v>
      </c>
      <c r="G223" s="33">
        <f t="shared" si="91"/>
        <v>33</v>
      </c>
      <c r="H223" s="31">
        <f>IF('N207 80km'!D222="--",6,'N207 80km'!D222)</f>
        <v>56.8</v>
      </c>
      <c r="I223" s="31">
        <f t="shared" si="92"/>
        <v>57</v>
      </c>
      <c r="J223" s="33" cm="1">
        <f t="array" ref="J223">_xlfn.IFS(I223=56,53,I223=57,53,OR(I223&gt;57,I223&lt;56),I223-2)</f>
        <v>53</v>
      </c>
      <c r="K223" s="33">
        <f t="shared" si="89"/>
        <v>53.043213737826427</v>
      </c>
      <c r="L223" s="11">
        <f t="shared" si="93"/>
        <v>53</v>
      </c>
      <c r="M223" s="11">
        <f>IF('Brugweg 30km'!D222="--",6,'Brugweg 30km'!D222)</f>
        <v>10.5</v>
      </c>
      <c r="N223" s="11">
        <f t="shared" si="94"/>
        <v>10</v>
      </c>
      <c r="O223" s="11">
        <f t="shared" si="95"/>
        <v>5</v>
      </c>
      <c r="P223" s="11">
        <f>IF('Hefbrug (50 km uur)'!D222="--",6,'Hefbrug (50 km uur)'!D222)</f>
        <v>7.2</v>
      </c>
      <c r="Q223" s="11">
        <f t="shared" si="96"/>
        <v>7</v>
      </c>
      <c r="R223" s="11">
        <f t="shared" si="97"/>
        <v>2</v>
      </c>
      <c r="S223" s="11">
        <f>'Kerkweg oost 50 km'!D222</f>
        <v>14.3</v>
      </c>
      <c r="T223" s="11">
        <f t="shared" si="98"/>
        <v>14</v>
      </c>
      <c r="U223" s="11">
        <f t="shared" si="99"/>
        <v>9</v>
      </c>
      <c r="V223" s="11">
        <f>'N454 Kanaaldijk 50 km'!D222</f>
        <v>26.9</v>
      </c>
      <c r="W223" s="11">
        <f t="shared" si="100"/>
        <v>27</v>
      </c>
      <c r="X223" s="11">
        <f t="shared" si="101"/>
        <v>22</v>
      </c>
      <c r="Y223" s="11">
        <f>'N454 Kanaaldijk 80 km'!D222</f>
        <v>27.5</v>
      </c>
      <c r="Z223" s="11">
        <f t="shared" si="102"/>
        <v>28</v>
      </c>
      <c r="AA223" s="11">
        <f t="shared" si="103"/>
        <v>0</v>
      </c>
      <c r="AB223" s="11">
        <f t="shared" si="104"/>
        <v>0</v>
      </c>
      <c r="AC223" s="11">
        <f t="shared" si="105"/>
        <v>26</v>
      </c>
      <c r="AD223" s="11">
        <f>'N451 80 km'!D222</f>
        <v>30.2</v>
      </c>
      <c r="AE223" s="11">
        <f t="shared" si="106"/>
        <v>30</v>
      </c>
      <c r="AF223" s="11">
        <f t="shared" si="107"/>
        <v>0</v>
      </c>
      <c r="AG223" s="11">
        <f t="shared" si="108"/>
        <v>0</v>
      </c>
      <c r="AH223" s="11">
        <f t="shared" si="109"/>
        <v>28</v>
      </c>
      <c r="AI223" s="11">
        <f>IF('A12'!D222="--",6,'A12'!D222)</f>
        <v>45.3</v>
      </c>
      <c r="AJ223" s="11">
        <f t="shared" si="110"/>
        <v>45</v>
      </c>
      <c r="AK223" s="11">
        <f t="shared" si="111"/>
        <v>0</v>
      </c>
      <c r="AL223" s="11">
        <f t="shared" si="112"/>
        <v>0</v>
      </c>
      <c r="AM223" s="11">
        <f t="shared" si="113"/>
        <v>43</v>
      </c>
      <c r="AN223" s="11">
        <f>'A20'!D222</f>
        <v>38.9</v>
      </c>
      <c r="AO223" s="11">
        <f t="shared" si="114"/>
        <v>39</v>
      </c>
      <c r="AP223" s="11">
        <f t="shared" si="115"/>
        <v>0</v>
      </c>
      <c r="AQ223" s="11">
        <f t="shared" si="116"/>
        <v>0</v>
      </c>
      <c r="AR223" s="11">
        <f t="shared" si="117"/>
        <v>37</v>
      </c>
      <c r="AS223" s="12"/>
      <c r="AT223" s="11"/>
    </row>
    <row r="224" spans="1:46" x14ac:dyDescent="0.2">
      <c r="A224" s="12" t="str">
        <f>'N207 50km'!A223</f>
        <v>Z155_B</v>
      </c>
      <c r="B224" s="12" t="str">
        <f>'N207 50km'!B223</f>
        <v>Zuidkade 155</v>
      </c>
      <c r="C224" s="11">
        <f>'N207 50km'!C223</f>
        <v>4.5</v>
      </c>
      <c r="D224" s="11">
        <f>'N207'!D223</f>
        <v>58.2</v>
      </c>
      <c r="E224" s="31">
        <f>IF('N207 50km'!D223="--",6,'N207 50km'!D223)</f>
        <v>39.1</v>
      </c>
      <c r="F224" s="31">
        <f t="shared" si="90"/>
        <v>39</v>
      </c>
      <c r="G224" s="33">
        <f t="shared" si="91"/>
        <v>34</v>
      </c>
      <c r="H224" s="31">
        <f>IF('N207 80km'!D223="--",6,'N207 80km'!D223)</f>
        <v>58.2</v>
      </c>
      <c r="I224" s="31">
        <f t="shared" si="92"/>
        <v>58</v>
      </c>
      <c r="J224" s="33" cm="1">
        <f t="array" ref="J224">_xlfn.IFS(I224=56,53,I224=57,53,OR(I224&gt;57,I224&lt;56),I224-2)</f>
        <v>56</v>
      </c>
      <c r="K224" s="33">
        <f t="shared" si="89"/>
        <v>56.027316043349387</v>
      </c>
      <c r="L224" s="11">
        <f t="shared" si="93"/>
        <v>56</v>
      </c>
      <c r="M224" s="11">
        <f>IF('Brugweg 30km'!D223="--",6,'Brugweg 30km'!D223)</f>
        <v>12.9</v>
      </c>
      <c r="N224" s="11">
        <f t="shared" si="94"/>
        <v>13</v>
      </c>
      <c r="O224" s="11">
        <f t="shared" si="95"/>
        <v>8</v>
      </c>
      <c r="P224" s="11">
        <f>IF('Hefbrug (50 km uur)'!D223="--",6,'Hefbrug (50 km uur)'!D223)</f>
        <v>7.9</v>
      </c>
      <c r="Q224" s="11">
        <f t="shared" si="96"/>
        <v>8</v>
      </c>
      <c r="R224" s="11">
        <f t="shared" si="97"/>
        <v>3</v>
      </c>
      <c r="S224" s="11">
        <f>'Kerkweg oost 50 km'!D223</f>
        <v>13.5</v>
      </c>
      <c r="T224" s="11">
        <f t="shared" si="98"/>
        <v>14</v>
      </c>
      <c r="U224" s="11">
        <f t="shared" si="99"/>
        <v>9</v>
      </c>
      <c r="V224" s="11">
        <f>'N454 Kanaaldijk 50 km'!D223</f>
        <v>29.7</v>
      </c>
      <c r="W224" s="11">
        <f t="shared" si="100"/>
        <v>30</v>
      </c>
      <c r="X224" s="11">
        <f t="shared" si="101"/>
        <v>25</v>
      </c>
      <c r="Y224" s="11">
        <f>'N454 Kanaaldijk 80 km'!D223</f>
        <v>28.7</v>
      </c>
      <c r="Z224" s="11">
        <f t="shared" si="102"/>
        <v>29</v>
      </c>
      <c r="AA224" s="11">
        <f t="shared" si="103"/>
        <v>0</v>
      </c>
      <c r="AB224" s="11">
        <f t="shared" si="104"/>
        <v>0</v>
      </c>
      <c r="AC224" s="11">
        <f t="shared" si="105"/>
        <v>27</v>
      </c>
      <c r="AD224" s="11">
        <f>'N451 80 km'!D223</f>
        <v>31.4</v>
      </c>
      <c r="AE224" s="11">
        <f t="shared" si="106"/>
        <v>31</v>
      </c>
      <c r="AF224" s="11">
        <f t="shared" si="107"/>
        <v>0</v>
      </c>
      <c r="AG224" s="11">
        <f t="shared" si="108"/>
        <v>0</v>
      </c>
      <c r="AH224" s="11">
        <f t="shared" si="109"/>
        <v>29</v>
      </c>
      <c r="AI224" s="11">
        <f>IF('A12'!D223="--",6,'A12'!D223)</f>
        <v>47.8</v>
      </c>
      <c r="AJ224" s="11">
        <f t="shared" si="110"/>
        <v>48</v>
      </c>
      <c r="AK224" s="11">
        <f t="shared" si="111"/>
        <v>0</v>
      </c>
      <c r="AL224" s="11">
        <f t="shared" si="112"/>
        <v>0</v>
      </c>
      <c r="AM224" s="11">
        <f t="shared" si="113"/>
        <v>46</v>
      </c>
      <c r="AN224" s="11">
        <f>'A20'!D223</f>
        <v>42</v>
      </c>
      <c r="AO224" s="11">
        <f t="shared" si="114"/>
        <v>42</v>
      </c>
      <c r="AP224" s="11">
        <f t="shared" si="115"/>
        <v>0</v>
      </c>
      <c r="AQ224" s="11">
        <f t="shared" si="116"/>
        <v>0</v>
      </c>
      <c r="AR224" s="11">
        <f t="shared" si="117"/>
        <v>40</v>
      </c>
      <c r="AS224" s="12"/>
      <c r="AT224" s="11"/>
    </row>
    <row r="225" spans="1:46" x14ac:dyDescent="0.2">
      <c r="A225" s="12" t="str">
        <f>'N207 50km'!A224</f>
        <v>Z155_A</v>
      </c>
      <c r="B225" s="12" t="str">
        <f>'N207 50km'!B224</f>
        <v>Zuidkade 155</v>
      </c>
      <c r="C225" s="11">
        <f>'N207 50km'!C224</f>
        <v>1.5</v>
      </c>
      <c r="D225" s="11">
        <f>'N207'!D224</f>
        <v>56.9</v>
      </c>
      <c r="E225" s="31">
        <f>IF('N207 50km'!D224="--",6,'N207 50km'!D224)</f>
        <v>39</v>
      </c>
      <c r="F225" s="31">
        <f t="shared" si="90"/>
        <v>39</v>
      </c>
      <c r="G225" s="33">
        <f t="shared" si="91"/>
        <v>34</v>
      </c>
      <c r="H225" s="31">
        <f>IF('N207 80km'!D224="--",6,'N207 80km'!D224)</f>
        <v>56.9</v>
      </c>
      <c r="I225" s="31">
        <f t="shared" si="92"/>
        <v>57</v>
      </c>
      <c r="J225" s="33" cm="1">
        <f t="array" ref="J225">_xlfn.IFS(I225=56,53,I225=57,53,OR(I225&gt;57,I225&lt;56),I225-2)</f>
        <v>53</v>
      </c>
      <c r="K225" s="33">
        <f t="shared" si="89"/>
        <v>53.054333142200463</v>
      </c>
      <c r="L225" s="11">
        <f t="shared" si="93"/>
        <v>53</v>
      </c>
      <c r="M225" s="11">
        <f>IF('Brugweg 30km'!D224="--",6,'Brugweg 30km'!D224)</f>
        <v>10</v>
      </c>
      <c r="N225" s="11">
        <f t="shared" si="94"/>
        <v>10</v>
      </c>
      <c r="O225" s="11">
        <f t="shared" si="95"/>
        <v>5</v>
      </c>
      <c r="P225" s="11">
        <f>IF('Hefbrug (50 km uur)'!D224="--",6,'Hefbrug (50 km uur)'!D224)</f>
        <v>7.4</v>
      </c>
      <c r="Q225" s="11">
        <f t="shared" si="96"/>
        <v>7</v>
      </c>
      <c r="R225" s="11">
        <f t="shared" si="97"/>
        <v>2</v>
      </c>
      <c r="S225" s="11">
        <f>'Kerkweg oost 50 km'!D224</f>
        <v>13.1</v>
      </c>
      <c r="T225" s="11">
        <f t="shared" si="98"/>
        <v>13</v>
      </c>
      <c r="U225" s="11">
        <f t="shared" si="99"/>
        <v>8</v>
      </c>
      <c r="V225" s="11">
        <f>'N454 Kanaaldijk 50 km'!D224</f>
        <v>26.5</v>
      </c>
      <c r="W225" s="11">
        <f t="shared" si="100"/>
        <v>26</v>
      </c>
      <c r="X225" s="11">
        <f t="shared" si="101"/>
        <v>21</v>
      </c>
      <c r="Y225" s="11">
        <f>'N454 Kanaaldijk 80 km'!D224</f>
        <v>27.8</v>
      </c>
      <c r="Z225" s="11">
        <f t="shared" si="102"/>
        <v>28</v>
      </c>
      <c r="AA225" s="11">
        <f t="shared" si="103"/>
        <v>0</v>
      </c>
      <c r="AB225" s="11">
        <f t="shared" si="104"/>
        <v>0</v>
      </c>
      <c r="AC225" s="11">
        <f t="shared" si="105"/>
        <v>26</v>
      </c>
      <c r="AD225" s="11">
        <f>'N451 80 km'!D224</f>
        <v>29.1</v>
      </c>
      <c r="AE225" s="11">
        <f t="shared" si="106"/>
        <v>29</v>
      </c>
      <c r="AF225" s="11">
        <f t="shared" si="107"/>
        <v>0</v>
      </c>
      <c r="AG225" s="11">
        <f t="shared" si="108"/>
        <v>0</v>
      </c>
      <c r="AH225" s="11">
        <f t="shared" si="109"/>
        <v>27</v>
      </c>
      <c r="AI225" s="11">
        <f>IF('A12'!D224="--",6,'A12'!D224)</f>
        <v>45.2</v>
      </c>
      <c r="AJ225" s="11">
        <f t="shared" si="110"/>
        <v>45</v>
      </c>
      <c r="AK225" s="11">
        <f t="shared" si="111"/>
        <v>0</v>
      </c>
      <c r="AL225" s="11">
        <f t="shared" si="112"/>
        <v>0</v>
      </c>
      <c r="AM225" s="11">
        <f t="shared" si="113"/>
        <v>43</v>
      </c>
      <c r="AN225" s="11">
        <f>'A20'!D224</f>
        <v>40.1</v>
      </c>
      <c r="AO225" s="11">
        <f t="shared" si="114"/>
        <v>40</v>
      </c>
      <c r="AP225" s="11">
        <f t="shared" si="115"/>
        <v>0</v>
      </c>
      <c r="AQ225" s="11">
        <f t="shared" si="116"/>
        <v>0</v>
      </c>
      <c r="AR225" s="11">
        <f t="shared" si="117"/>
        <v>38</v>
      </c>
      <c r="AS225" s="12"/>
      <c r="AT225" s="11"/>
    </row>
    <row r="226" spans="1:46" x14ac:dyDescent="0.2">
      <c r="A226" s="12" t="str">
        <f>'N207 50km'!A225</f>
        <v>Z144_C</v>
      </c>
      <c r="B226" s="12" t="str">
        <f>'N207 50km'!B225</f>
        <v>Zuidkade 144 bov garage</v>
      </c>
      <c r="C226" s="11">
        <f>'N207 50km'!C225</f>
        <v>7.5</v>
      </c>
      <c r="D226" s="11">
        <f>'N207'!D225</f>
        <v>58.3</v>
      </c>
      <c r="E226" s="31">
        <f>IF('N207 50km'!D225="--",6,'N207 50km'!D225)</f>
        <v>33.5</v>
      </c>
      <c r="F226" s="31">
        <f t="shared" si="90"/>
        <v>34</v>
      </c>
      <c r="G226" s="33">
        <f t="shared" si="91"/>
        <v>29</v>
      </c>
      <c r="H226" s="31">
        <f>IF('N207 80km'!D225="--",6,'N207 80km'!D225)</f>
        <v>58.3</v>
      </c>
      <c r="I226" s="31">
        <f t="shared" si="92"/>
        <v>58</v>
      </c>
      <c r="J226" s="33" cm="1">
        <f t="array" ref="J226">_xlfn.IFS(I226=56,53,I226=57,53,OR(I226&gt;57,I226&lt;56),I226-2)</f>
        <v>56</v>
      </c>
      <c r="K226" s="33">
        <f t="shared" si="89"/>
        <v>56.008656680827933</v>
      </c>
      <c r="L226" s="11">
        <f t="shared" si="93"/>
        <v>56</v>
      </c>
      <c r="M226" s="11">
        <f>IF('Brugweg 30km'!D225="--",6,'Brugweg 30km'!D225)</f>
        <v>15.2</v>
      </c>
      <c r="N226" s="11">
        <f t="shared" si="94"/>
        <v>15</v>
      </c>
      <c r="O226" s="11">
        <f t="shared" si="95"/>
        <v>10</v>
      </c>
      <c r="P226" s="11">
        <f>IF('Hefbrug (50 km uur)'!D225="--",6,'Hefbrug (50 km uur)'!D225)</f>
        <v>8.1999999999999993</v>
      </c>
      <c r="Q226" s="11">
        <f t="shared" si="96"/>
        <v>8</v>
      </c>
      <c r="R226" s="11">
        <f t="shared" si="97"/>
        <v>3</v>
      </c>
      <c r="S226" s="11">
        <f>'Kerkweg oost 50 km'!D225</f>
        <v>15.3</v>
      </c>
      <c r="T226" s="11">
        <f t="shared" si="98"/>
        <v>15</v>
      </c>
      <c r="U226" s="11">
        <f t="shared" si="99"/>
        <v>10</v>
      </c>
      <c r="V226" s="11">
        <f>'N454 Kanaaldijk 50 km'!D225</f>
        <v>30.9</v>
      </c>
      <c r="W226" s="11">
        <f t="shared" si="100"/>
        <v>31</v>
      </c>
      <c r="X226" s="11">
        <f t="shared" si="101"/>
        <v>26</v>
      </c>
      <c r="Y226" s="11">
        <f>'N454 Kanaaldijk 80 km'!D225</f>
        <v>31.7</v>
      </c>
      <c r="Z226" s="11">
        <f t="shared" si="102"/>
        <v>32</v>
      </c>
      <c r="AA226" s="11">
        <f t="shared" si="103"/>
        <v>0</v>
      </c>
      <c r="AB226" s="11">
        <f t="shared" si="104"/>
        <v>0</v>
      </c>
      <c r="AC226" s="11">
        <f t="shared" si="105"/>
        <v>30</v>
      </c>
      <c r="AD226" s="11">
        <f>'N451 80 km'!D225</f>
        <v>30.4</v>
      </c>
      <c r="AE226" s="11">
        <f t="shared" si="106"/>
        <v>30</v>
      </c>
      <c r="AF226" s="11">
        <f t="shared" si="107"/>
        <v>0</v>
      </c>
      <c r="AG226" s="11">
        <f t="shared" si="108"/>
        <v>0</v>
      </c>
      <c r="AH226" s="11">
        <f t="shared" si="109"/>
        <v>28</v>
      </c>
      <c r="AI226" s="11">
        <f>IF('A12'!D225="--",6,'A12'!D225)</f>
        <v>47.8</v>
      </c>
      <c r="AJ226" s="11">
        <f t="shared" si="110"/>
        <v>48</v>
      </c>
      <c r="AK226" s="11">
        <f t="shared" si="111"/>
        <v>0</v>
      </c>
      <c r="AL226" s="11">
        <f t="shared" si="112"/>
        <v>0</v>
      </c>
      <c r="AM226" s="11">
        <f t="shared" si="113"/>
        <v>46</v>
      </c>
      <c r="AN226" s="11">
        <f>'A20'!D225</f>
        <v>42.8</v>
      </c>
      <c r="AO226" s="11">
        <f t="shared" si="114"/>
        <v>43</v>
      </c>
      <c r="AP226" s="11">
        <f t="shared" si="115"/>
        <v>0</v>
      </c>
      <c r="AQ226" s="11">
        <f t="shared" si="116"/>
        <v>0</v>
      </c>
      <c r="AR226" s="11">
        <f t="shared" si="117"/>
        <v>41</v>
      </c>
      <c r="AS226" s="12"/>
      <c r="AT226" s="11"/>
    </row>
    <row r="227" spans="1:46" x14ac:dyDescent="0.2">
      <c r="A227" s="12" t="str">
        <f>'N207 50km'!A226</f>
        <v>Z144_B</v>
      </c>
      <c r="B227" s="12" t="str">
        <f>'N207 50km'!B226</f>
        <v>Zuidkade 144 bov garage</v>
      </c>
      <c r="C227" s="11">
        <f>'N207 50km'!C226</f>
        <v>4.5</v>
      </c>
      <c r="D227" s="11">
        <f>'N207'!D226</f>
        <v>57.6</v>
      </c>
      <c r="E227" s="31">
        <f>IF('N207 50km'!D226="--",6,'N207 50km'!D226)</f>
        <v>24.7</v>
      </c>
      <c r="F227" s="31">
        <f t="shared" si="90"/>
        <v>25</v>
      </c>
      <c r="G227" s="33">
        <f t="shared" si="91"/>
        <v>20</v>
      </c>
      <c r="H227" s="31">
        <f>IF('N207 80km'!D226="--",6,'N207 80km'!D226)</f>
        <v>57.6</v>
      </c>
      <c r="I227" s="31">
        <f t="shared" si="92"/>
        <v>58</v>
      </c>
      <c r="J227" s="33" cm="1">
        <f t="array" ref="J227">_xlfn.IFS(I227=56,53,I227=57,53,OR(I227&gt;57,I227&lt;56),I227-2)</f>
        <v>56</v>
      </c>
      <c r="K227" s="33">
        <f t="shared" si="89"/>
        <v>56.001090761428657</v>
      </c>
      <c r="L227" s="11">
        <f t="shared" si="93"/>
        <v>56</v>
      </c>
      <c r="M227" s="11">
        <f>IF('Brugweg 30km'!D226="--",6,'Brugweg 30km'!D226)</f>
        <v>15.2</v>
      </c>
      <c r="N227" s="11">
        <f t="shared" si="94"/>
        <v>15</v>
      </c>
      <c r="O227" s="11">
        <f t="shared" si="95"/>
        <v>10</v>
      </c>
      <c r="P227" s="11">
        <f>IF('Hefbrug (50 km uur)'!D226="--",6,'Hefbrug (50 km uur)'!D226)</f>
        <v>7.6</v>
      </c>
      <c r="Q227" s="11">
        <f t="shared" si="96"/>
        <v>8</v>
      </c>
      <c r="R227" s="11">
        <f t="shared" si="97"/>
        <v>3</v>
      </c>
      <c r="S227" s="11">
        <f>'Kerkweg oost 50 km'!D226</f>
        <v>14.5</v>
      </c>
      <c r="T227" s="11">
        <f t="shared" si="98"/>
        <v>14</v>
      </c>
      <c r="U227" s="11">
        <f t="shared" si="99"/>
        <v>9</v>
      </c>
      <c r="V227" s="11">
        <f>'N454 Kanaaldijk 50 km'!D226</f>
        <v>29.7</v>
      </c>
      <c r="W227" s="11">
        <f t="shared" si="100"/>
        <v>30</v>
      </c>
      <c r="X227" s="11">
        <f t="shared" si="101"/>
        <v>25</v>
      </c>
      <c r="Y227" s="11">
        <f>'N454 Kanaaldijk 80 km'!D226</f>
        <v>30.5</v>
      </c>
      <c r="Z227" s="11">
        <f t="shared" si="102"/>
        <v>30</v>
      </c>
      <c r="AA227" s="11">
        <f t="shared" si="103"/>
        <v>0</v>
      </c>
      <c r="AB227" s="11">
        <f t="shared" si="104"/>
        <v>0</v>
      </c>
      <c r="AC227" s="11">
        <f t="shared" si="105"/>
        <v>28</v>
      </c>
      <c r="AD227" s="11">
        <f>'N451 80 km'!D226</f>
        <v>31.4</v>
      </c>
      <c r="AE227" s="11">
        <f t="shared" si="106"/>
        <v>31</v>
      </c>
      <c r="AF227" s="11">
        <f t="shared" si="107"/>
        <v>0</v>
      </c>
      <c r="AG227" s="11">
        <f t="shared" si="108"/>
        <v>0</v>
      </c>
      <c r="AH227" s="11">
        <f t="shared" si="109"/>
        <v>29</v>
      </c>
      <c r="AI227" s="11">
        <f>IF('A12'!D226="--",6,'A12'!D226)</f>
        <v>48.3</v>
      </c>
      <c r="AJ227" s="11">
        <f t="shared" si="110"/>
        <v>48</v>
      </c>
      <c r="AK227" s="11">
        <f t="shared" si="111"/>
        <v>0</v>
      </c>
      <c r="AL227" s="11">
        <f t="shared" si="112"/>
        <v>0</v>
      </c>
      <c r="AM227" s="11">
        <f t="shared" si="113"/>
        <v>46</v>
      </c>
      <c r="AN227" s="11">
        <f>'A20'!D226</f>
        <v>42.7</v>
      </c>
      <c r="AO227" s="11">
        <f t="shared" si="114"/>
        <v>43</v>
      </c>
      <c r="AP227" s="11">
        <f t="shared" si="115"/>
        <v>0</v>
      </c>
      <c r="AQ227" s="11">
        <f t="shared" si="116"/>
        <v>0</v>
      </c>
      <c r="AR227" s="11">
        <f t="shared" si="117"/>
        <v>41</v>
      </c>
      <c r="AS227" s="12"/>
      <c r="AT227" s="11"/>
    </row>
    <row r="228" spans="1:46" x14ac:dyDescent="0.2">
      <c r="A228" s="12" t="str">
        <f>'N207 50km'!A227</f>
        <v>Z144_B</v>
      </c>
      <c r="B228" s="12" t="str">
        <f>'N207 50km'!B227</f>
        <v>Zuidkade 144</v>
      </c>
      <c r="C228" s="11">
        <f>'N207 50km'!C227</f>
        <v>4.5</v>
      </c>
      <c r="D228" s="11">
        <f>'N207'!D227</f>
        <v>58</v>
      </c>
      <c r="E228" s="31">
        <f>IF('N207 50km'!D227="--",6,'N207 50km'!D227)</f>
        <v>40.1</v>
      </c>
      <c r="F228" s="31">
        <f t="shared" si="90"/>
        <v>40</v>
      </c>
      <c r="G228" s="33">
        <f t="shared" si="91"/>
        <v>35</v>
      </c>
      <c r="H228" s="31">
        <f>IF('N207 80km'!D227="--",6,'N207 80km'!D227)</f>
        <v>58</v>
      </c>
      <c r="I228" s="31">
        <f t="shared" si="92"/>
        <v>58</v>
      </c>
      <c r="J228" s="33" cm="1">
        <f t="array" ref="J228">_xlfn.IFS(I228=56,53,I228=57,53,OR(I228&gt;57,I228&lt;56),I228-2)</f>
        <v>56</v>
      </c>
      <c r="K228" s="33">
        <f t="shared" si="89"/>
        <v>56.034360947517285</v>
      </c>
      <c r="L228" s="11">
        <f t="shared" si="93"/>
        <v>56</v>
      </c>
      <c r="M228" s="11">
        <f>IF('Brugweg 30km'!D227="--",6,'Brugweg 30km'!D227)</f>
        <v>14.8</v>
      </c>
      <c r="N228" s="11">
        <f t="shared" si="94"/>
        <v>15</v>
      </c>
      <c r="O228" s="11">
        <f t="shared" si="95"/>
        <v>10</v>
      </c>
      <c r="P228" s="11">
        <f>IF('Hefbrug (50 km uur)'!D227="--",6,'Hefbrug (50 km uur)'!D227)</f>
        <v>8.1999999999999993</v>
      </c>
      <c r="Q228" s="11">
        <f t="shared" si="96"/>
        <v>8</v>
      </c>
      <c r="R228" s="11">
        <f t="shared" si="97"/>
        <v>3</v>
      </c>
      <c r="S228" s="11">
        <f>'Kerkweg oost 50 km'!D227</f>
        <v>15.8</v>
      </c>
      <c r="T228" s="11">
        <f t="shared" si="98"/>
        <v>16</v>
      </c>
      <c r="U228" s="11">
        <f t="shared" si="99"/>
        <v>11</v>
      </c>
      <c r="V228" s="11">
        <f>'N454 Kanaaldijk 50 km'!D227</f>
        <v>30.4</v>
      </c>
      <c r="W228" s="11">
        <f t="shared" si="100"/>
        <v>30</v>
      </c>
      <c r="X228" s="11">
        <f t="shared" si="101"/>
        <v>25</v>
      </c>
      <c r="Y228" s="11">
        <f>'N454 Kanaaldijk 80 km'!D227</f>
        <v>27.8</v>
      </c>
      <c r="Z228" s="11">
        <f t="shared" si="102"/>
        <v>28</v>
      </c>
      <c r="AA228" s="11">
        <f t="shared" si="103"/>
        <v>0</v>
      </c>
      <c r="AB228" s="11">
        <f t="shared" si="104"/>
        <v>0</v>
      </c>
      <c r="AC228" s="11">
        <f t="shared" si="105"/>
        <v>26</v>
      </c>
      <c r="AD228" s="11">
        <f>'N451 80 km'!D227</f>
        <v>31.3</v>
      </c>
      <c r="AE228" s="11">
        <f t="shared" si="106"/>
        <v>31</v>
      </c>
      <c r="AF228" s="11">
        <f t="shared" si="107"/>
        <v>0</v>
      </c>
      <c r="AG228" s="11">
        <f t="shared" si="108"/>
        <v>0</v>
      </c>
      <c r="AH228" s="11">
        <f t="shared" si="109"/>
        <v>29</v>
      </c>
      <c r="AI228" s="11">
        <f>IF('A12'!D227="--",6,'A12'!D227)</f>
        <v>48</v>
      </c>
      <c r="AJ228" s="11">
        <f t="shared" si="110"/>
        <v>48</v>
      </c>
      <c r="AK228" s="11">
        <f t="shared" si="111"/>
        <v>0</v>
      </c>
      <c r="AL228" s="11">
        <f t="shared" si="112"/>
        <v>0</v>
      </c>
      <c r="AM228" s="11">
        <f t="shared" si="113"/>
        <v>46</v>
      </c>
      <c r="AN228" s="11">
        <f>'A20'!D227</f>
        <v>42.5</v>
      </c>
      <c r="AO228" s="11">
        <f t="shared" si="114"/>
        <v>42</v>
      </c>
      <c r="AP228" s="11">
        <f t="shared" si="115"/>
        <v>0</v>
      </c>
      <c r="AQ228" s="11">
        <f t="shared" si="116"/>
        <v>0</v>
      </c>
      <c r="AR228" s="11">
        <f t="shared" si="117"/>
        <v>40</v>
      </c>
      <c r="AS228" s="12"/>
      <c r="AT228" s="11"/>
    </row>
    <row r="229" spans="1:46" x14ac:dyDescent="0.2">
      <c r="A229" s="12" t="str">
        <f>'N207 50km'!A228</f>
        <v>Z144_A</v>
      </c>
      <c r="B229" s="12" t="str">
        <f>'N207 50km'!B228</f>
        <v>Zuidkade 144 bov garage</v>
      </c>
      <c r="C229" s="11">
        <f>'N207 50km'!C228</f>
        <v>1.5</v>
      </c>
      <c r="D229" s="11">
        <f>'N207'!D228</f>
        <v>56.4</v>
      </c>
      <c r="E229" s="31">
        <f>IF('N207 50km'!D228="--",6,'N207 50km'!D228)</f>
        <v>20.8</v>
      </c>
      <c r="F229" s="31">
        <f t="shared" si="90"/>
        <v>21</v>
      </c>
      <c r="G229" s="33">
        <f t="shared" si="91"/>
        <v>16</v>
      </c>
      <c r="H229" s="31">
        <f>IF('N207 80km'!D228="--",6,'N207 80km'!D228)</f>
        <v>56.4</v>
      </c>
      <c r="I229" s="31">
        <f t="shared" si="92"/>
        <v>56</v>
      </c>
      <c r="J229" s="33" cm="1">
        <f t="array" ref="J229">_xlfn.IFS(I229=56,53,I229=57,53,OR(I229&gt;57,I229&lt;56),I229-2)</f>
        <v>53</v>
      </c>
      <c r="K229" s="33">
        <f t="shared" si="89"/>
        <v>53.000866444976964</v>
      </c>
      <c r="L229" s="11">
        <f t="shared" si="93"/>
        <v>53</v>
      </c>
      <c r="M229" s="11">
        <f>IF('Brugweg 30km'!D228="--",6,'Brugweg 30km'!D228)</f>
        <v>14.1</v>
      </c>
      <c r="N229" s="11">
        <f t="shared" si="94"/>
        <v>14</v>
      </c>
      <c r="O229" s="11">
        <f t="shared" si="95"/>
        <v>9</v>
      </c>
      <c r="P229" s="11">
        <f>IF('Hefbrug (50 km uur)'!D228="--",6,'Hefbrug (50 km uur)'!D228)</f>
        <v>5.6</v>
      </c>
      <c r="Q229" s="11">
        <f t="shared" si="96"/>
        <v>6</v>
      </c>
      <c r="R229" s="11">
        <f t="shared" si="97"/>
        <v>1</v>
      </c>
      <c r="S229" s="11">
        <f>'Kerkweg oost 50 km'!D228</f>
        <v>11.6</v>
      </c>
      <c r="T229" s="11">
        <f t="shared" si="98"/>
        <v>12</v>
      </c>
      <c r="U229" s="11">
        <f t="shared" si="99"/>
        <v>7</v>
      </c>
      <c r="V229" s="11">
        <f>'N454 Kanaaldijk 50 km'!D228</f>
        <v>27.2</v>
      </c>
      <c r="W229" s="11">
        <f t="shared" si="100"/>
        <v>27</v>
      </c>
      <c r="X229" s="11">
        <f t="shared" si="101"/>
        <v>22</v>
      </c>
      <c r="Y229" s="11">
        <f>'N454 Kanaaldijk 80 km'!D228</f>
        <v>29.2</v>
      </c>
      <c r="Z229" s="11">
        <f t="shared" si="102"/>
        <v>29</v>
      </c>
      <c r="AA229" s="11">
        <f t="shared" si="103"/>
        <v>0</v>
      </c>
      <c r="AB229" s="11">
        <f t="shared" si="104"/>
        <v>0</v>
      </c>
      <c r="AC229" s="11">
        <f t="shared" si="105"/>
        <v>27</v>
      </c>
      <c r="AD229" s="11">
        <f>'N451 80 km'!D228</f>
        <v>30.6</v>
      </c>
      <c r="AE229" s="11">
        <f t="shared" si="106"/>
        <v>31</v>
      </c>
      <c r="AF229" s="11">
        <f t="shared" si="107"/>
        <v>0</v>
      </c>
      <c r="AG229" s="11">
        <f t="shared" si="108"/>
        <v>0</v>
      </c>
      <c r="AH229" s="11">
        <f t="shared" si="109"/>
        <v>29</v>
      </c>
      <c r="AI229" s="11">
        <f>IF('A12'!D228="--",6,'A12'!D228)</f>
        <v>47</v>
      </c>
      <c r="AJ229" s="11">
        <f t="shared" si="110"/>
        <v>47</v>
      </c>
      <c r="AK229" s="11">
        <f t="shared" si="111"/>
        <v>0</v>
      </c>
      <c r="AL229" s="11">
        <f t="shared" si="112"/>
        <v>0</v>
      </c>
      <c r="AM229" s="11">
        <f t="shared" si="113"/>
        <v>45</v>
      </c>
      <c r="AN229" s="11">
        <f>'A20'!D228</f>
        <v>40.9</v>
      </c>
      <c r="AO229" s="11">
        <f t="shared" si="114"/>
        <v>41</v>
      </c>
      <c r="AP229" s="11">
        <f t="shared" si="115"/>
        <v>0</v>
      </c>
      <c r="AQ229" s="11">
        <f t="shared" si="116"/>
        <v>0</v>
      </c>
      <c r="AR229" s="11">
        <f t="shared" si="117"/>
        <v>39</v>
      </c>
      <c r="AS229" s="12"/>
      <c r="AT229" s="11"/>
    </row>
    <row r="230" spans="1:46" x14ac:dyDescent="0.2">
      <c r="A230" s="12" t="str">
        <f>'N207 50km'!A229</f>
        <v>Z144_A</v>
      </c>
      <c r="B230" s="12" t="str">
        <f>'N207 50km'!B229</f>
        <v>Zuidkade 144</v>
      </c>
      <c r="C230" s="11">
        <f>'N207 50km'!C229</f>
        <v>1.5</v>
      </c>
      <c r="D230" s="11">
        <f>'N207'!D229</f>
        <v>56.8</v>
      </c>
      <c r="E230" s="31">
        <f>IF('N207 50km'!D229="--",6,'N207 50km'!D229)</f>
        <v>40</v>
      </c>
      <c r="F230" s="31">
        <f t="shared" si="90"/>
        <v>40</v>
      </c>
      <c r="G230" s="33">
        <f t="shared" si="91"/>
        <v>35</v>
      </c>
      <c r="H230" s="31">
        <f>IF('N207 80km'!D229="--",6,'N207 80km'!D229)</f>
        <v>56.7</v>
      </c>
      <c r="I230" s="31">
        <f t="shared" si="92"/>
        <v>57</v>
      </c>
      <c r="J230" s="33" cm="1">
        <f t="array" ref="J230">_xlfn.IFS(I230=56,53,I230=57,53,OR(I230&gt;57,I230&lt;56),I230-2)</f>
        <v>53</v>
      </c>
      <c r="K230" s="33">
        <f t="shared" si="89"/>
        <v>53.068291283124537</v>
      </c>
      <c r="L230" s="11">
        <f t="shared" si="93"/>
        <v>53</v>
      </c>
      <c r="M230" s="11">
        <f>IF('Brugweg 30km'!D229="--",6,'Brugweg 30km'!D229)</f>
        <v>14.4</v>
      </c>
      <c r="N230" s="11">
        <f t="shared" si="94"/>
        <v>14</v>
      </c>
      <c r="O230" s="11">
        <f t="shared" si="95"/>
        <v>9</v>
      </c>
      <c r="P230" s="11">
        <f>IF('Hefbrug (50 km uur)'!D229="--",6,'Hefbrug (50 km uur)'!D229)</f>
        <v>7.7</v>
      </c>
      <c r="Q230" s="11">
        <f t="shared" si="96"/>
        <v>8</v>
      </c>
      <c r="R230" s="11">
        <f t="shared" si="97"/>
        <v>3</v>
      </c>
      <c r="S230" s="11">
        <f>'Kerkweg oost 50 km'!D229</f>
        <v>14.9</v>
      </c>
      <c r="T230" s="11">
        <f t="shared" si="98"/>
        <v>15</v>
      </c>
      <c r="U230" s="11">
        <f t="shared" si="99"/>
        <v>10</v>
      </c>
      <c r="V230" s="11">
        <f>'N454 Kanaaldijk 50 km'!D229</f>
        <v>28.7</v>
      </c>
      <c r="W230" s="11">
        <f t="shared" si="100"/>
        <v>29</v>
      </c>
      <c r="X230" s="11">
        <f t="shared" si="101"/>
        <v>24</v>
      </c>
      <c r="Y230" s="11">
        <f>'N454 Kanaaldijk 80 km'!D229</f>
        <v>26.9</v>
      </c>
      <c r="Z230" s="11">
        <f t="shared" si="102"/>
        <v>27</v>
      </c>
      <c r="AA230" s="11">
        <f t="shared" si="103"/>
        <v>0</v>
      </c>
      <c r="AB230" s="11">
        <f t="shared" si="104"/>
        <v>0</v>
      </c>
      <c r="AC230" s="11">
        <f t="shared" si="105"/>
        <v>25</v>
      </c>
      <c r="AD230" s="11">
        <f>'N451 80 km'!D229</f>
        <v>30.7</v>
      </c>
      <c r="AE230" s="11">
        <f t="shared" si="106"/>
        <v>31</v>
      </c>
      <c r="AF230" s="11">
        <f t="shared" si="107"/>
        <v>0</v>
      </c>
      <c r="AG230" s="11">
        <f t="shared" si="108"/>
        <v>0</v>
      </c>
      <c r="AH230" s="11">
        <f t="shared" si="109"/>
        <v>29</v>
      </c>
      <c r="AI230" s="11">
        <f>IF('A12'!D229="--",6,'A12'!D229)</f>
        <v>47.1</v>
      </c>
      <c r="AJ230" s="11">
        <f t="shared" si="110"/>
        <v>47</v>
      </c>
      <c r="AK230" s="11">
        <f t="shared" si="111"/>
        <v>0</v>
      </c>
      <c r="AL230" s="11">
        <f t="shared" si="112"/>
        <v>0</v>
      </c>
      <c r="AM230" s="11">
        <f t="shared" si="113"/>
        <v>45</v>
      </c>
      <c r="AN230" s="11">
        <f>'A20'!D229</f>
        <v>41.1</v>
      </c>
      <c r="AO230" s="11">
        <f t="shared" si="114"/>
        <v>41</v>
      </c>
      <c r="AP230" s="11">
        <f t="shared" si="115"/>
        <v>0</v>
      </c>
      <c r="AQ230" s="11">
        <f t="shared" si="116"/>
        <v>0</v>
      </c>
      <c r="AR230" s="11">
        <f t="shared" si="117"/>
        <v>39</v>
      </c>
      <c r="AS230" s="12"/>
      <c r="AT230" s="11"/>
    </row>
    <row r="231" spans="1:46" x14ac:dyDescent="0.2">
      <c r="A231" s="12" t="str">
        <f>'N207 50km'!A230</f>
        <v>Z143_C</v>
      </c>
      <c r="B231" s="12" t="str">
        <f>'N207 50km'!B230</f>
        <v>Zuidkade 143 zijgevel</v>
      </c>
      <c r="C231" s="11">
        <f>'N207 50km'!C230</f>
        <v>7.5</v>
      </c>
      <c r="D231" s="11">
        <f>'N207'!D230</f>
        <v>56.5</v>
      </c>
      <c r="E231" s="31">
        <f>IF('N207 50km'!D230="--",6,'N207 50km'!D230)</f>
        <v>40.200000000000003</v>
      </c>
      <c r="F231" s="31">
        <f t="shared" si="90"/>
        <v>40</v>
      </c>
      <c r="G231" s="33">
        <f t="shared" si="91"/>
        <v>35</v>
      </c>
      <c r="H231" s="31">
        <f>IF('N207 80km'!D230="--",6,'N207 80km'!D230)</f>
        <v>56.4</v>
      </c>
      <c r="I231" s="31">
        <f t="shared" si="92"/>
        <v>56</v>
      </c>
      <c r="J231" s="33" cm="1">
        <f t="array" ref="J231">_xlfn.IFS(I231=56,53,I231=57,53,OR(I231&gt;57,I231&lt;56),I231-2)</f>
        <v>53</v>
      </c>
      <c r="K231" s="33">
        <f t="shared" si="89"/>
        <v>53.068291283124537</v>
      </c>
      <c r="L231" s="11">
        <f t="shared" si="93"/>
        <v>53</v>
      </c>
      <c r="M231" s="11">
        <f>IF('Brugweg 30km'!D230="--",6,'Brugweg 30km'!D230)</f>
        <v>14.3</v>
      </c>
      <c r="N231" s="11">
        <f t="shared" si="94"/>
        <v>14</v>
      </c>
      <c r="O231" s="11">
        <f t="shared" si="95"/>
        <v>9</v>
      </c>
      <c r="P231" s="11">
        <f>IF('Hefbrug (50 km uur)'!D230="--",6,'Hefbrug (50 km uur)'!D230)</f>
        <v>8.3000000000000007</v>
      </c>
      <c r="Q231" s="11">
        <f t="shared" si="96"/>
        <v>8</v>
      </c>
      <c r="R231" s="11">
        <f t="shared" si="97"/>
        <v>3</v>
      </c>
      <c r="S231" s="11">
        <f>'Kerkweg oost 50 km'!D230</f>
        <v>15.3</v>
      </c>
      <c r="T231" s="11">
        <f t="shared" si="98"/>
        <v>15</v>
      </c>
      <c r="U231" s="11">
        <f t="shared" si="99"/>
        <v>10</v>
      </c>
      <c r="V231" s="11">
        <f>'N454 Kanaaldijk 50 km'!D230</f>
        <v>34</v>
      </c>
      <c r="W231" s="11">
        <f t="shared" si="100"/>
        <v>34</v>
      </c>
      <c r="X231" s="11">
        <f t="shared" si="101"/>
        <v>29</v>
      </c>
      <c r="Y231" s="11">
        <f>'N454 Kanaaldijk 80 km'!D230</f>
        <v>24.6</v>
      </c>
      <c r="Z231" s="11">
        <f t="shared" si="102"/>
        <v>25</v>
      </c>
      <c r="AA231" s="11">
        <f t="shared" si="103"/>
        <v>0</v>
      </c>
      <c r="AB231" s="11">
        <f t="shared" si="104"/>
        <v>0</v>
      </c>
      <c r="AC231" s="11">
        <f t="shared" si="105"/>
        <v>23</v>
      </c>
      <c r="AD231" s="11">
        <f>'N451 80 km'!D230</f>
        <v>24.5</v>
      </c>
      <c r="AE231" s="11">
        <f t="shared" si="106"/>
        <v>24</v>
      </c>
      <c r="AF231" s="11">
        <f t="shared" si="107"/>
        <v>0</v>
      </c>
      <c r="AG231" s="11">
        <f t="shared" si="108"/>
        <v>0</v>
      </c>
      <c r="AH231" s="11">
        <f t="shared" si="109"/>
        <v>22</v>
      </c>
      <c r="AI231" s="11">
        <f>IF('A12'!D230="--",6,'A12'!D230)</f>
        <v>43.8</v>
      </c>
      <c r="AJ231" s="11">
        <f t="shared" si="110"/>
        <v>44</v>
      </c>
      <c r="AK231" s="11">
        <f t="shared" si="111"/>
        <v>0</v>
      </c>
      <c r="AL231" s="11">
        <f t="shared" si="112"/>
        <v>0</v>
      </c>
      <c r="AM231" s="11">
        <f t="shared" si="113"/>
        <v>42</v>
      </c>
      <c r="AN231" s="11">
        <f>'A20'!D230</f>
        <v>40.700000000000003</v>
      </c>
      <c r="AO231" s="11">
        <f t="shared" si="114"/>
        <v>41</v>
      </c>
      <c r="AP231" s="11">
        <f t="shared" si="115"/>
        <v>0</v>
      </c>
      <c r="AQ231" s="11">
        <f t="shared" si="116"/>
        <v>0</v>
      </c>
      <c r="AR231" s="11">
        <f t="shared" si="117"/>
        <v>39</v>
      </c>
      <c r="AS231" s="12"/>
      <c r="AT231" s="11"/>
    </row>
    <row r="232" spans="1:46" x14ac:dyDescent="0.2">
      <c r="A232" s="12" t="str">
        <f>'N207 50km'!A231</f>
        <v>Z143_B</v>
      </c>
      <c r="B232" s="12" t="str">
        <f>'N207 50km'!B231</f>
        <v>Zuidkade 143 zijgevel</v>
      </c>
      <c r="C232" s="11">
        <f>'N207 50km'!C231</f>
        <v>4.5</v>
      </c>
      <c r="D232" s="11">
        <f>'N207'!D231</f>
        <v>55.7</v>
      </c>
      <c r="E232" s="31">
        <f>IF('N207 50km'!D231="--",6,'N207 50km'!D231)</f>
        <v>40.299999999999997</v>
      </c>
      <c r="F232" s="31">
        <f t="shared" si="90"/>
        <v>40</v>
      </c>
      <c r="G232" s="33">
        <f t="shared" si="91"/>
        <v>35</v>
      </c>
      <c r="H232" s="31">
        <f>IF('N207 80km'!D231="--",6,'N207 80km'!D231)</f>
        <v>55.6</v>
      </c>
      <c r="I232" s="31">
        <f t="shared" si="92"/>
        <v>56</v>
      </c>
      <c r="J232" s="33" cm="1">
        <f t="array" ref="J232">_xlfn.IFS(I232=56,53,I232=57,53,OR(I232&gt;57,I232&lt;56),I232-2)</f>
        <v>53</v>
      </c>
      <c r="K232" s="33">
        <f t="shared" si="89"/>
        <v>53.068291283124537</v>
      </c>
      <c r="L232" s="11">
        <f t="shared" si="93"/>
        <v>53</v>
      </c>
      <c r="M232" s="11">
        <f>IF('Brugweg 30km'!D231="--",6,'Brugweg 30km'!D231)</f>
        <v>14.3</v>
      </c>
      <c r="N232" s="11">
        <f t="shared" si="94"/>
        <v>14</v>
      </c>
      <c r="O232" s="11">
        <f t="shared" si="95"/>
        <v>9</v>
      </c>
      <c r="P232" s="11">
        <f>IF('Hefbrug (50 km uur)'!D231="--",6,'Hefbrug (50 km uur)'!D231)</f>
        <v>8.1</v>
      </c>
      <c r="Q232" s="11">
        <f t="shared" si="96"/>
        <v>8</v>
      </c>
      <c r="R232" s="11">
        <f t="shared" si="97"/>
        <v>3</v>
      </c>
      <c r="S232" s="11">
        <f>'Kerkweg oost 50 km'!D231</f>
        <v>9.6999999999999993</v>
      </c>
      <c r="T232" s="11">
        <f t="shared" si="98"/>
        <v>10</v>
      </c>
      <c r="U232" s="11">
        <f t="shared" si="99"/>
        <v>5</v>
      </c>
      <c r="V232" s="11">
        <f>'N454 Kanaaldijk 50 km'!D231</f>
        <v>30.4</v>
      </c>
      <c r="W232" s="11">
        <f t="shared" si="100"/>
        <v>30</v>
      </c>
      <c r="X232" s="11">
        <f t="shared" si="101"/>
        <v>25</v>
      </c>
      <c r="Y232" s="11">
        <f>'N454 Kanaaldijk 80 km'!D231</f>
        <v>22.8</v>
      </c>
      <c r="Z232" s="11">
        <f t="shared" si="102"/>
        <v>23</v>
      </c>
      <c r="AA232" s="11">
        <f t="shared" si="103"/>
        <v>0</v>
      </c>
      <c r="AB232" s="11">
        <f t="shared" si="104"/>
        <v>0</v>
      </c>
      <c r="AC232" s="11">
        <f t="shared" si="105"/>
        <v>21</v>
      </c>
      <c r="AD232" s="11">
        <f>'N451 80 km'!D231</f>
        <v>26.2</v>
      </c>
      <c r="AE232" s="11">
        <f t="shared" si="106"/>
        <v>26</v>
      </c>
      <c r="AF232" s="11">
        <f t="shared" si="107"/>
        <v>0</v>
      </c>
      <c r="AG232" s="11">
        <f t="shared" si="108"/>
        <v>0</v>
      </c>
      <c r="AH232" s="11">
        <f t="shared" si="109"/>
        <v>24</v>
      </c>
      <c r="AI232" s="11">
        <f>IF('A12'!D231="--",6,'A12'!D231)</f>
        <v>44.7</v>
      </c>
      <c r="AJ232" s="11">
        <f t="shared" si="110"/>
        <v>45</v>
      </c>
      <c r="AK232" s="11">
        <f t="shared" si="111"/>
        <v>0</v>
      </c>
      <c r="AL232" s="11">
        <f t="shared" si="112"/>
        <v>0</v>
      </c>
      <c r="AM232" s="11">
        <f t="shared" si="113"/>
        <v>43</v>
      </c>
      <c r="AN232" s="11">
        <f>'A20'!D231</f>
        <v>39.1</v>
      </c>
      <c r="AO232" s="11">
        <f t="shared" si="114"/>
        <v>39</v>
      </c>
      <c r="AP232" s="11">
        <f t="shared" si="115"/>
        <v>0</v>
      </c>
      <c r="AQ232" s="11">
        <f t="shared" si="116"/>
        <v>0</v>
      </c>
      <c r="AR232" s="11">
        <f t="shared" si="117"/>
        <v>37</v>
      </c>
      <c r="AS232" s="12"/>
      <c r="AT232" s="11"/>
    </row>
    <row r="233" spans="1:46" x14ac:dyDescent="0.2">
      <c r="A233" s="12" t="str">
        <f>'N207 50km'!A232</f>
        <v>Z143_B</v>
      </c>
      <c r="B233" s="12" t="str">
        <f>'N207 50km'!B232</f>
        <v>Zuidkade 143</v>
      </c>
      <c r="C233" s="11">
        <f>'N207 50km'!C232</f>
        <v>4.5</v>
      </c>
      <c r="D233" s="11">
        <f>'N207'!D232</f>
        <v>58</v>
      </c>
      <c r="E233" s="31">
        <f>IF('N207 50km'!D232="--",6,'N207 50km'!D232)</f>
        <v>40.200000000000003</v>
      </c>
      <c r="F233" s="31">
        <f t="shared" si="90"/>
        <v>40</v>
      </c>
      <c r="G233" s="33">
        <f t="shared" si="91"/>
        <v>35</v>
      </c>
      <c r="H233" s="31">
        <f>IF('N207 80km'!D232="--",6,'N207 80km'!D232)</f>
        <v>58</v>
      </c>
      <c r="I233" s="31">
        <f t="shared" si="92"/>
        <v>58</v>
      </c>
      <c r="J233" s="33" cm="1">
        <f t="array" ref="J233">_xlfn.IFS(I233=56,53,I233=57,53,OR(I233&gt;57,I233&lt;56),I233-2)</f>
        <v>56</v>
      </c>
      <c r="K233" s="33">
        <f t="shared" si="89"/>
        <v>56.034360947517285</v>
      </c>
      <c r="L233" s="11">
        <f t="shared" si="93"/>
        <v>56</v>
      </c>
      <c r="M233" s="11">
        <f>IF('Brugweg 30km'!D232="--",6,'Brugweg 30km'!D232)</f>
        <v>15.2</v>
      </c>
      <c r="N233" s="11">
        <f t="shared" si="94"/>
        <v>15</v>
      </c>
      <c r="O233" s="11">
        <f t="shared" si="95"/>
        <v>10</v>
      </c>
      <c r="P233" s="11">
        <f>IF('Hefbrug (50 km uur)'!D232="--",6,'Hefbrug (50 km uur)'!D232)</f>
        <v>8.3000000000000007</v>
      </c>
      <c r="Q233" s="11">
        <f t="shared" si="96"/>
        <v>8</v>
      </c>
      <c r="R233" s="11">
        <f t="shared" si="97"/>
        <v>3</v>
      </c>
      <c r="S233" s="11">
        <f>'Kerkweg oost 50 km'!D232</f>
        <v>15.8</v>
      </c>
      <c r="T233" s="11">
        <f t="shared" si="98"/>
        <v>16</v>
      </c>
      <c r="U233" s="11">
        <f t="shared" si="99"/>
        <v>11</v>
      </c>
      <c r="V233" s="11">
        <f>'N454 Kanaaldijk 50 km'!D232</f>
        <v>29.6</v>
      </c>
      <c r="W233" s="11">
        <f t="shared" si="100"/>
        <v>30</v>
      </c>
      <c r="X233" s="11">
        <f t="shared" si="101"/>
        <v>25</v>
      </c>
      <c r="Y233" s="11">
        <f>'N454 Kanaaldijk 80 km'!D232</f>
        <v>27.7</v>
      </c>
      <c r="Z233" s="11">
        <f t="shared" si="102"/>
        <v>28</v>
      </c>
      <c r="AA233" s="11">
        <f t="shared" si="103"/>
        <v>0</v>
      </c>
      <c r="AB233" s="11">
        <f t="shared" si="104"/>
        <v>0</v>
      </c>
      <c r="AC233" s="11">
        <f t="shared" si="105"/>
        <v>26</v>
      </c>
      <c r="AD233" s="11">
        <f>'N451 80 km'!D232</f>
        <v>31.4</v>
      </c>
      <c r="AE233" s="11">
        <f t="shared" si="106"/>
        <v>31</v>
      </c>
      <c r="AF233" s="11">
        <f t="shared" si="107"/>
        <v>0</v>
      </c>
      <c r="AG233" s="11">
        <f t="shared" si="108"/>
        <v>0</v>
      </c>
      <c r="AH233" s="11">
        <f t="shared" si="109"/>
        <v>29</v>
      </c>
      <c r="AI233" s="11">
        <f>IF('A12'!D232="--",6,'A12'!D232)</f>
        <v>48.2</v>
      </c>
      <c r="AJ233" s="11">
        <f t="shared" si="110"/>
        <v>48</v>
      </c>
      <c r="AK233" s="11">
        <f t="shared" si="111"/>
        <v>0</v>
      </c>
      <c r="AL233" s="11">
        <f t="shared" si="112"/>
        <v>0</v>
      </c>
      <c r="AM233" s="11">
        <f t="shared" si="113"/>
        <v>46</v>
      </c>
      <c r="AN233" s="11">
        <f>'A20'!D232</f>
        <v>42.6</v>
      </c>
      <c r="AO233" s="11">
        <f t="shared" si="114"/>
        <v>43</v>
      </c>
      <c r="AP233" s="11">
        <f t="shared" si="115"/>
        <v>0</v>
      </c>
      <c r="AQ233" s="11">
        <f t="shared" si="116"/>
        <v>0</v>
      </c>
      <c r="AR233" s="11">
        <f t="shared" si="117"/>
        <v>41</v>
      </c>
      <c r="AS233" s="12"/>
      <c r="AT233" s="11"/>
    </row>
    <row r="234" spans="1:46" x14ac:dyDescent="0.2">
      <c r="A234" s="12" t="str">
        <f>'N207 50km'!A233</f>
        <v>Z143_A</v>
      </c>
      <c r="B234" s="12" t="str">
        <f>'N207 50km'!B233</f>
        <v>Zuidkade 143 zijgevel</v>
      </c>
      <c r="C234" s="11">
        <f>'N207 50km'!C233</f>
        <v>1.5</v>
      </c>
      <c r="D234" s="11">
        <f>'N207'!D233</f>
        <v>54.4</v>
      </c>
      <c r="E234" s="31">
        <f>IF('N207 50km'!D233="--",6,'N207 50km'!D233)</f>
        <v>40.1</v>
      </c>
      <c r="F234" s="31">
        <f t="shared" si="90"/>
        <v>40</v>
      </c>
      <c r="G234" s="33">
        <f t="shared" si="91"/>
        <v>35</v>
      </c>
      <c r="H234" s="31">
        <f>IF('N207 80km'!D233="--",6,'N207 80km'!D233)</f>
        <v>54.3</v>
      </c>
      <c r="I234" s="31">
        <f t="shared" si="92"/>
        <v>54</v>
      </c>
      <c r="J234" s="33" cm="1">
        <f t="array" ref="J234">_xlfn.IFS(I234=56,53,I234=57,53,OR(I234&gt;57,I234&lt;56),I234-2)</f>
        <v>52</v>
      </c>
      <c r="K234" s="33">
        <f t="shared" si="89"/>
        <v>52.085799992300366</v>
      </c>
      <c r="L234" s="11">
        <f t="shared" si="93"/>
        <v>52</v>
      </c>
      <c r="M234" s="11">
        <f>IF('Brugweg 30km'!D233="--",6,'Brugweg 30km'!D233)</f>
        <v>13.1</v>
      </c>
      <c r="N234" s="11">
        <f t="shared" si="94"/>
        <v>13</v>
      </c>
      <c r="O234" s="11">
        <f t="shared" si="95"/>
        <v>8</v>
      </c>
      <c r="P234" s="11">
        <f>IF('Hefbrug (50 km uur)'!D233="--",6,'Hefbrug (50 km uur)'!D233)</f>
        <v>7.6</v>
      </c>
      <c r="Q234" s="11">
        <f t="shared" si="96"/>
        <v>8</v>
      </c>
      <c r="R234" s="11">
        <f t="shared" si="97"/>
        <v>3</v>
      </c>
      <c r="S234" s="11">
        <f>'Kerkweg oost 50 km'!D233</f>
        <v>7.7</v>
      </c>
      <c r="T234" s="11">
        <f t="shared" si="98"/>
        <v>8</v>
      </c>
      <c r="U234" s="11">
        <f t="shared" si="99"/>
        <v>3</v>
      </c>
      <c r="V234" s="11">
        <f>'N454 Kanaaldijk 50 km'!D233</f>
        <v>26.2</v>
      </c>
      <c r="W234" s="11">
        <f t="shared" si="100"/>
        <v>26</v>
      </c>
      <c r="X234" s="11">
        <f t="shared" si="101"/>
        <v>21</v>
      </c>
      <c r="Y234" s="11">
        <f>'N454 Kanaaldijk 80 km'!D233</f>
        <v>20.3</v>
      </c>
      <c r="Z234" s="11">
        <f t="shared" si="102"/>
        <v>20</v>
      </c>
      <c r="AA234" s="11">
        <f t="shared" si="103"/>
        <v>0</v>
      </c>
      <c r="AB234" s="11">
        <f t="shared" si="104"/>
        <v>0</v>
      </c>
      <c r="AC234" s="11">
        <f t="shared" si="105"/>
        <v>18</v>
      </c>
      <c r="AD234" s="11">
        <f>'N451 80 km'!D233</f>
        <v>25.2</v>
      </c>
      <c r="AE234" s="11">
        <f t="shared" si="106"/>
        <v>25</v>
      </c>
      <c r="AF234" s="11">
        <f t="shared" si="107"/>
        <v>0</v>
      </c>
      <c r="AG234" s="11">
        <f t="shared" si="108"/>
        <v>0</v>
      </c>
      <c r="AH234" s="11">
        <f t="shared" si="109"/>
        <v>23</v>
      </c>
      <c r="AI234" s="11">
        <f>IF('A12'!D233="--",6,'A12'!D233)</f>
        <v>43.6</v>
      </c>
      <c r="AJ234" s="11">
        <f t="shared" si="110"/>
        <v>44</v>
      </c>
      <c r="AK234" s="11">
        <f t="shared" si="111"/>
        <v>0</v>
      </c>
      <c r="AL234" s="11">
        <f t="shared" si="112"/>
        <v>0</v>
      </c>
      <c r="AM234" s="11">
        <f t="shared" si="113"/>
        <v>42</v>
      </c>
      <c r="AN234" s="11">
        <f>'A20'!D233</f>
        <v>37.799999999999997</v>
      </c>
      <c r="AO234" s="11">
        <f t="shared" si="114"/>
        <v>38</v>
      </c>
      <c r="AP234" s="11">
        <f t="shared" si="115"/>
        <v>0</v>
      </c>
      <c r="AQ234" s="11">
        <f t="shared" si="116"/>
        <v>0</v>
      </c>
      <c r="AR234" s="11">
        <f t="shared" si="117"/>
        <v>36</v>
      </c>
      <c r="AS234" s="12"/>
      <c r="AT234" s="11"/>
    </row>
    <row r="235" spans="1:46" x14ac:dyDescent="0.2">
      <c r="A235" s="12" t="str">
        <f>'N207 50km'!A234</f>
        <v>Z143_A</v>
      </c>
      <c r="B235" s="12" t="str">
        <f>'N207 50km'!B234</f>
        <v>Zuidkade 143</v>
      </c>
      <c r="C235" s="11">
        <f>'N207 50km'!C234</f>
        <v>1.5</v>
      </c>
      <c r="D235" s="11">
        <f>'N207'!D234</f>
        <v>56.8</v>
      </c>
      <c r="E235" s="31">
        <f>IF('N207 50km'!D234="--",6,'N207 50km'!D234)</f>
        <v>40.1</v>
      </c>
      <c r="F235" s="31">
        <f t="shared" si="90"/>
        <v>40</v>
      </c>
      <c r="G235" s="33">
        <f t="shared" si="91"/>
        <v>35</v>
      </c>
      <c r="H235" s="31">
        <f>IF('N207 80km'!D234="--",6,'N207 80km'!D234)</f>
        <v>56.7</v>
      </c>
      <c r="I235" s="31">
        <f t="shared" si="92"/>
        <v>57</v>
      </c>
      <c r="J235" s="33" cm="1">
        <f t="array" ref="J235">_xlfn.IFS(I235=56,53,I235=57,53,OR(I235&gt;57,I235&lt;56),I235-2)</f>
        <v>53</v>
      </c>
      <c r="K235" s="33">
        <f t="shared" si="89"/>
        <v>53.068291283124537</v>
      </c>
      <c r="L235" s="11">
        <f t="shared" si="93"/>
        <v>53</v>
      </c>
      <c r="M235" s="11">
        <f>IF('Brugweg 30km'!D234="--",6,'Brugweg 30km'!D234)</f>
        <v>14.9</v>
      </c>
      <c r="N235" s="11">
        <f t="shared" si="94"/>
        <v>15</v>
      </c>
      <c r="O235" s="11">
        <f t="shared" si="95"/>
        <v>10</v>
      </c>
      <c r="P235" s="11">
        <f>IF('Hefbrug (50 km uur)'!D234="--",6,'Hefbrug (50 km uur)'!D234)</f>
        <v>7.8</v>
      </c>
      <c r="Q235" s="11">
        <f t="shared" si="96"/>
        <v>8</v>
      </c>
      <c r="R235" s="11">
        <f t="shared" si="97"/>
        <v>3</v>
      </c>
      <c r="S235" s="11">
        <f>'Kerkweg oost 50 km'!D234</f>
        <v>15</v>
      </c>
      <c r="T235" s="11">
        <f t="shared" si="98"/>
        <v>15</v>
      </c>
      <c r="U235" s="11">
        <f t="shared" si="99"/>
        <v>10</v>
      </c>
      <c r="V235" s="11">
        <f>'N454 Kanaaldijk 50 km'!D234</f>
        <v>27.9</v>
      </c>
      <c r="W235" s="11">
        <f t="shared" si="100"/>
        <v>28</v>
      </c>
      <c r="X235" s="11">
        <f t="shared" si="101"/>
        <v>23</v>
      </c>
      <c r="Y235" s="11">
        <f>'N454 Kanaaldijk 80 km'!D234</f>
        <v>26.9</v>
      </c>
      <c r="Z235" s="11">
        <f t="shared" si="102"/>
        <v>27</v>
      </c>
      <c r="AA235" s="11">
        <f t="shared" si="103"/>
        <v>0</v>
      </c>
      <c r="AB235" s="11">
        <f t="shared" si="104"/>
        <v>0</v>
      </c>
      <c r="AC235" s="11">
        <f t="shared" si="105"/>
        <v>25</v>
      </c>
      <c r="AD235" s="11">
        <f>'N451 80 km'!D234</f>
        <v>30.8</v>
      </c>
      <c r="AE235" s="11">
        <f t="shared" si="106"/>
        <v>31</v>
      </c>
      <c r="AF235" s="11">
        <f t="shared" si="107"/>
        <v>0</v>
      </c>
      <c r="AG235" s="11">
        <f t="shared" si="108"/>
        <v>0</v>
      </c>
      <c r="AH235" s="11">
        <f t="shared" si="109"/>
        <v>29</v>
      </c>
      <c r="AI235" s="11">
        <f>IF('A12'!D234="--",6,'A12'!D234)</f>
        <v>47.3</v>
      </c>
      <c r="AJ235" s="11">
        <f t="shared" si="110"/>
        <v>47</v>
      </c>
      <c r="AK235" s="11">
        <f t="shared" si="111"/>
        <v>0</v>
      </c>
      <c r="AL235" s="11">
        <f t="shared" si="112"/>
        <v>0</v>
      </c>
      <c r="AM235" s="11">
        <f t="shared" si="113"/>
        <v>45</v>
      </c>
      <c r="AN235" s="11">
        <f>'A20'!D234</f>
        <v>41.3</v>
      </c>
      <c r="AO235" s="11">
        <f t="shared" si="114"/>
        <v>41</v>
      </c>
      <c r="AP235" s="11">
        <f t="shared" si="115"/>
        <v>0</v>
      </c>
      <c r="AQ235" s="11">
        <f t="shared" si="116"/>
        <v>0</v>
      </c>
      <c r="AR235" s="11">
        <f t="shared" si="117"/>
        <v>39</v>
      </c>
      <c r="AS235" s="12"/>
      <c r="AT235" s="11"/>
    </row>
    <row r="236" spans="1:46" x14ac:dyDescent="0.2">
      <c r="A236" s="12" t="str">
        <f>'N207 50km'!A235</f>
        <v>Z140_B</v>
      </c>
      <c r="B236" s="12" t="str">
        <f>'N207 50km'!B235</f>
        <v>Zuidkade 140</v>
      </c>
      <c r="C236" s="11">
        <f>'N207 50km'!C235</f>
        <v>4.5</v>
      </c>
      <c r="D236" s="11">
        <f>'N207'!D235</f>
        <v>58</v>
      </c>
      <c r="E236" s="31">
        <f>IF('N207 50km'!D235="--",6,'N207 50km'!D235)</f>
        <v>40.5</v>
      </c>
      <c r="F236" s="31">
        <f t="shared" si="90"/>
        <v>40</v>
      </c>
      <c r="G236" s="33">
        <f t="shared" si="91"/>
        <v>35</v>
      </c>
      <c r="H236" s="31">
        <f>IF('N207 80km'!D235="--",6,'N207 80km'!D235)</f>
        <v>57.9</v>
      </c>
      <c r="I236" s="31">
        <f t="shared" si="92"/>
        <v>58</v>
      </c>
      <c r="J236" s="33" cm="1">
        <f t="array" ref="J236">_xlfn.IFS(I236=56,53,I236=57,53,OR(I236&gt;57,I236&lt;56),I236-2)</f>
        <v>56</v>
      </c>
      <c r="K236" s="33">
        <f t="shared" si="89"/>
        <v>56.034360947517285</v>
      </c>
      <c r="L236" s="11">
        <f t="shared" si="93"/>
        <v>56</v>
      </c>
      <c r="M236" s="11">
        <f>IF('Brugweg 30km'!D235="--",6,'Brugweg 30km'!D235)</f>
        <v>15.2</v>
      </c>
      <c r="N236" s="11">
        <f t="shared" si="94"/>
        <v>15</v>
      </c>
      <c r="O236" s="11">
        <f t="shared" si="95"/>
        <v>10</v>
      </c>
      <c r="P236" s="11">
        <f>IF('Hefbrug (50 km uur)'!D235="--",6,'Hefbrug (50 km uur)'!D235)</f>
        <v>8.4</v>
      </c>
      <c r="Q236" s="11">
        <f t="shared" si="96"/>
        <v>8</v>
      </c>
      <c r="R236" s="11">
        <f t="shared" si="97"/>
        <v>3</v>
      </c>
      <c r="S236" s="11">
        <f>'Kerkweg oost 50 km'!D235</f>
        <v>15.5</v>
      </c>
      <c r="T236" s="11">
        <f t="shared" si="98"/>
        <v>16</v>
      </c>
      <c r="U236" s="11">
        <f t="shared" si="99"/>
        <v>11</v>
      </c>
      <c r="V236" s="11">
        <f>'N454 Kanaaldijk 50 km'!D235</f>
        <v>29</v>
      </c>
      <c r="W236" s="11">
        <f t="shared" si="100"/>
        <v>29</v>
      </c>
      <c r="X236" s="11">
        <f t="shared" si="101"/>
        <v>24</v>
      </c>
      <c r="Y236" s="11">
        <f>'N454 Kanaaldijk 80 km'!D235</f>
        <v>28.5</v>
      </c>
      <c r="Z236" s="11">
        <f t="shared" si="102"/>
        <v>28</v>
      </c>
      <c r="AA236" s="11">
        <f t="shared" si="103"/>
        <v>0</v>
      </c>
      <c r="AB236" s="11">
        <f t="shared" si="104"/>
        <v>0</v>
      </c>
      <c r="AC236" s="11">
        <f t="shared" si="105"/>
        <v>26</v>
      </c>
      <c r="AD236" s="11">
        <f>'N451 80 km'!D235</f>
        <v>31</v>
      </c>
      <c r="AE236" s="11">
        <f t="shared" si="106"/>
        <v>31</v>
      </c>
      <c r="AF236" s="11">
        <f t="shared" si="107"/>
        <v>0</v>
      </c>
      <c r="AG236" s="11">
        <f t="shared" si="108"/>
        <v>0</v>
      </c>
      <c r="AH236" s="11">
        <f t="shared" si="109"/>
        <v>29</v>
      </c>
      <c r="AI236" s="11">
        <f>IF('A12'!D235="--",6,'A12'!D235)</f>
        <v>48</v>
      </c>
      <c r="AJ236" s="11">
        <f t="shared" si="110"/>
        <v>48</v>
      </c>
      <c r="AK236" s="11">
        <f t="shared" si="111"/>
        <v>0</v>
      </c>
      <c r="AL236" s="11">
        <f t="shared" si="112"/>
        <v>0</v>
      </c>
      <c r="AM236" s="11">
        <f t="shared" si="113"/>
        <v>46</v>
      </c>
      <c r="AN236" s="11">
        <f>'A20'!D235</f>
        <v>42.5</v>
      </c>
      <c r="AO236" s="11">
        <f t="shared" si="114"/>
        <v>42</v>
      </c>
      <c r="AP236" s="11">
        <f t="shared" si="115"/>
        <v>0</v>
      </c>
      <c r="AQ236" s="11">
        <f t="shared" si="116"/>
        <v>0</v>
      </c>
      <c r="AR236" s="11">
        <f t="shared" si="117"/>
        <v>40</v>
      </c>
      <c r="AS236" s="12"/>
      <c r="AT236" s="11"/>
    </row>
    <row r="237" spans="1:46" x14ac:dyDescent="0.2">
      <c r="A237" s="12" t="str">
        <f>'N207 50km'!A236</f>
        <v>Z140_A</v>
      </c>
      <c r="B237" s="12" t="str">
        <f>'N207 50km'!B236</f>
        <v>Zuidkade 140</v>
      </c>
      <c r="C237" s="11">
        <f>'N207 50km'!C236</f>
        <v>1.5</v>
      </c>
      <c r="D237" s="11">
        <f>'N207'!D236</f>
        <v>56.8</v>
      </c>
      <c r="E237" s="31">
        <f>IF('N207 50km'!D236="--",6,'N207 50km'!D236)</f>
        <v>40.5</v>
      </c>
      <c r="F237" s="31">
        <f t="shared" si="90"/>
        <v>40</v>
      </c>
      <c r="G237" s="33">
        <f t="shared" si="91"/>
        <v>35</v>
      </c>
      <c r="H237" s="31">
        <f>IF('N207 80km'!D236="--",6,'N207 80km'!D236)</f>
        <v>56.7</v>
      </c>
      <c r="I237" s="31">
        <f t="shared" si="92"/>
        <v>57</v>
      </c>
      <c r="J237" s="33" cm="1">
        <f t="array" ref="J237">_xlfn.IFS(I237=56,53,I237=57,53,OR(I237&gt;57,I237&lt;56),I237-2)</f>
        <v>53</v>
      </c>
      <c r="K237" s="33">
        <f t="shared" si="89"/>
        <v>53.068291283124537</v>
      </c>
      <c r="L237" s="11">
        <f t="shared" si="93"/>
        <v>53</v>
      </c>
      <c r="M237" s="11">
        <f>IF('Brugweg 30km'!D236="--",6,'Brugweg 30km'!D236)</f>
        <v>13.8</v>
      </c>
      <c r="N237" s="11">
        <f t="shared" si="94"/>
        <v>14</v>
      </c>
      <c r="O237" s="11">
        <f t="shared" si="95"/>
        <v>9</v>
      </c>
      <c r="P237" s="11">
        <f>IF('Hefbrug (50 km uur)'!D236="--",6,'Hefbrug (50 km uur)'!D236)</f>
        <v>8</v>
      </c>
      <c r="Q237" s="11">
        <f t="shared" si="96"/>
        <v>8</v>
      </c>
      <c r="R237" s="11">
        <f t="shared" si="97"/>
        <v>3</v>
      </c>
      <c r="S237" s="11">
        <f>'Kerkweg oost 50 km'!D236</f>
        <v>14.9</v>
      </c>
      <c r="T237" s="11">
        <f t="shared" si="98"/>
        <v>15</v>
      </c>
      <c r="U237" s="11">
        <f t="shared" si="99"/>
        <v>10</v>
      </c>
      <c r="V237" s="11">
        <f>'N454 Kanaaldijk 50 km'!D236</f>
        <v>27.4</v>
      </c>
      <c r="W237" s="11">
        <f t="shared" si="100"/>
        <v>27</v>
      </c>
      <c r="X237" s="11">
        <f t="shared" si="101"/>
        <v>22</v>
      </c>
      <c r="Y237" s="11">
        <f>'N454 Kanaaldijk 80 km'!D236</f>
        <v>27.7</v>
      </c>
      <c r="Z237" s="11">
        <f t="shared" si="102"/>
        <v>28</v>
      </c>
      <c r="AA237" s="11">
        <f t="shared" si="103"/>
        <v>0</v>
      </c>
      <c r="AB237" s="11">
        <f t="shared" si="104"/>
        <v>0</v>
      </c>
      <c r="AC237" s="11">
        <f t="shared" si="105"/>
        <v>26</v>
      </c>
      <c r="AD237" s="11">
        <f>'N451 80 km'!D236</f>
        <v>30.4</v>
      </c>
      <c r="AE237" s="11">
        <f t="shared" si="106"/>
        <v>30</v>
      </c>
      <c r="AF237" s="11">
        <f t="shared" si="107"/>
        <v>0</v>
      </c>
      <c r="AG237" s="11">
        <f t="shared" si="108"/>
        <v>0</v>
      </c>
      <c r="AH237" s="11">
        <f t="shared" si="109"/>
        <v>28</v>
      </c>
      <c r="AI237" s="11">
        <f>IF('A12'!D236="--",6,'A12'!D236)</f>
        <v>46.7</v>
      </c>
      <c r="AJ237" s="11">
        <f t="shared" si="110"/>
        <v>47</v>
      </c>
      <c r="AK237" s="11">
        <f t="shared" si="111"/>
        <v>0</v>
      </c>
      <c r="AL237" s="11">
        <f t="shared" si="112"/>
        <v>0</v>
      </c>
      <c r="AM237" s="11">
        <f t="shared" si="113"/>
        <v>45</v>
      </c>
      <c r="AN237" s="11">
        <f>'A20'!D236</f>
        <v>40.799999999999997</v>
      </c>
      <c r="AO237" s="11">
        <f t="shared" si="114"/>
        <v>41</v>
      </c>
      <c r="AP237" s="11">
        <f t="shared" si="115"/>
        <v>0</v>
      </c>
      <c r="AQ237" s="11">
        <f t="shared" si="116"/>
        <v>0</v>
      </c>
      <c r="AR237" s="11">
        <f t="shared" si="117"/>
        <v>39</v>
      </c>
      <c r="AS237" s="12"/>
      <c r="AT237" s="11"/>
    </row>
    <row r="238" spans="1:46" x14ac:dyDescent="0.2">
      <c r="A238" s="12" t="str">
        <f>'N207 50km'!A237</f>
        <v>Z13_C</v>
      </c>
      <c r="B238" s="12" t="str">
        <f>'N207 50km'!B237</f>
        <v>Zuidkade 13</v>
      </c>
      <c r="C238" s="11">
        <f>'N207 50km'!C237</f>
        <v>7.5</v>
      </c>
      <c r="D238" s="11">
        <f>'N207'!D237</f>
        <v>59.8</v>
      </c>
      <c r="E238" s="31">
        <f>IF('N207 50km'!D237="--",6,'N207 50km'!D237)</f>
        <v>59.8</v>
      </c>
      <c r="F238" s="31">
        <f t="shared" si="90"/>
        <v>60</v>
      </c>
      <c r="G238" s="33">
        <f t="shared" si="91"/>
        <v>55</v>
      </c>
      <c r="H238" s="31">
        <f>IF('N207 80km'!D237="--",6,'N207 80km'!D237)</f>
        <v>37.1</v>
      </c>
      <c r="I238" s="31">
        <f t="shared" si="92"/>
        <v>37</v>
      </c>
      <c r="J238" s="33" cm="1">
        <f t="array" ref="J238">_xlfn.IFS(I238=56,53,I238=57,53,OR(I238&gt;57,I238&lt;56),I238-2)</f>
        <v>35</v>
      </c>
      <c r="K238" s="33">
        <f t="shared" si="89"/>
        <v>55.043213737826434</v>
      </c>
      <c r="L238" s="11">
        <f t="shared" si="93"/>
        <v>55</v>
      </c>
      <c r="M238" s="11">
        <f>IF('Brugweg 30km'!D237="--",6,'Brugweg 30km'!D237)</f>
        <v>33.5</v>
      </c>
      <c r="N238" s="11">
        <f t="shared" si="94"/>
        <v>34</v>
      </c>
      <c r="O238" s="11">
        <f t="shared" si="95"/>
        <v>29</v>
      </c>
      <c r="P238" s="11">
        <f>IF('Hefbrug (50 km uur)'!D237="--",6,'Hefbrug (50 km uur)'!D237)</f>
        <v>40.799999999999997</v>
      </c>
      <c r="Q238" s="11">
        <f t="shared" si="96"/>
        <v>41</v>
      </c>
      <c r="R238" s="11">
        <f t="shared" si="97"/>
        <v>36</v>
      </c>
      <c r="S238" s="11">
        <f>'Kerkweg oost 50 km'!D237</f>
        <v>17.100000000000001</v>
      </c>
      <c r="T238" s="11">
        <f t="shared" si="98"/>
        <v>17</v>
      </c>
      <c r="U238" s="11">
        <f t="shared" si="99"/>
        <v>12</v>
      </c>
      <c r="V238" s="11">
        <f>'N454 Kanaaldijk 50 km'!D237</f>
        <v>18.5</v>
      </c>
      <c r="W238" s="11">
        <f t="shared" si="100"/>
        <v>18</v>
      </c>
      <c r="X238" s="11">
        <f t="shared" si="101"/>
        <v>13</v>
      </c>
      <c r="Y238" s="11">
        <f>'N454 Kanaaldijk 80 km'!D237</f>
        <v>18.899999999999999</v>
      </c>
      <c r="Z238" s="11">
        <f t="shared" si="102"/>
        <v>19</v>
      </c>
      <c r="AA238" s="11">
        <f t="shared" si="103"/>
        <v>0</v>
      </c>
      <c r="AB238" s="11">
        <f t="shared" si="104"/>
        <v>0</v>
      </c>
      <c r="AC238" s="11">
        <f t="shared" si="105"/>
        <v>17</v>
      </c>
      <c r="AD238" s="11">
        <f>'N451 80 km'!D237</f>
        <v>21.7</v>
      </c>
      <c r="AE238" s="11">
        <f t="shared" si="106"/>
        <v>22</v>
      </c>
      <c r="AF238" s="11">
        <f t="shared" si="107"/>
        <v>0</v>
      </c>
      <c r="AG238" s="11">
        <f t="shared" si="108"/>
        <v>0</v>
      </c>
      <c r="AH238" s="11">
        <f t="shared" si="109"/>
        <v>20</v>
      </c>
      <c r="AI238" s="11">
        <f>IF('A12'!D237="--",6,'A12'!D237)</f>
        <v>40.200000000000003</v>
      </c>
      <c r="AJ238" s="11">
        <f t="shared" si="110"/>
        <v>40</v>
      </c>
      <c r="AK238" s="11">
        <f t="shared" si="111"/>
        <v>0</v>
      </c>
      <c r="AL238" s="11">
        <f t="shared" si="112"/>
        <v>0</v>
      </c>
      <c r="AM238" s="11">
        <f t="shared" si="113"/>
        <v>38</v>
      </c>
      <c r="AN238" s="11">
        <f>'A20'!D237</f>
        <v>36.4</v>
      </c>
      <c r="AO238" s="11">
        <f t="shared" si="114"/>
        <v>36</v>
      </c>
      <c r="AP238" s="11">
        <f t="shared" si="115"/>
        <v>0</v>
      </c>
      <c r="AQ238" s="11">
        <f t="shared" si="116"/>
        <v>0</v>
      </c>
      <c r="AR238" s="11">
        <f t="shared" si="117"/>
        <v>34</v>
      </c>
      <c r="AS238" s="12"/>
      <c r="AT238" s="11"/>
    </row>
    <row r="239" spans="1:46" x14ac:dyDescent="0.2">
      <c r="A239" s="12" t="str">
        <f>'N207 50km'!A238</f>
        <v>Z13_B</v>
      </c>
      <c r="B239" s="12" t="str">
        <f>'N207 50km'!B238</f>
        <v>Zuidkade 13</v>
      </c>
      <c r="C239" s="11">
        <f>'N207 50km'!C238</f>
        <v>4.5</v>
      </c>
      <c r="D239" s="11">
        <f>'N207'!D238</f>
        <v>59.5</v>
      </c>
      <c r="E239" s="31">
        <f>IF('N207 50km'!D238="--",6,'N207 50km'!D238)</f>
        <v>59.5</v>
      </c>
      <c r="F239" s="31">
        <f t="shared" si="90"/>
        <v>60</v>
      </c>
      <c r="G239" s="33">
        <f t="shared" si="91"/>
        <v>55</v>
      </c>
      <c r="H239" s="31">
        <f>IF('N207 80km'!D238="--",6,'N207 80km'!D238)</f>
        <v>35.799999999999997</v>
      </c>
      <c r="I239" s="31">
        <f t="shared" si="92"/>
        <v>36</v>
      </c>
      <c r="J239" s="33" cm="1">
        <f t="array" ref="J239">_xlfn.IFS(I239=56,53,I239=57,53,OR(I239&gt;57,I239&lt;56),I239-2)</f>
        <v>34</v>
      </c>
      <c r="K239" s="33">
        <f t="shared" si="89"/>
        <v>55.034360947517285</v>
      </c>
      <c r="L239" s="11">
        <f t="shared" si="93"/>
        <v>55</v>
      </c>
      <c r="M239" s="11">
        <f>IF('Brugweg 30km'!D238="--",6,'Brugweg 30km'!D238)</f>
        <v>32.700000000000003</v>
      </c>
      <c r="N239" s="11">
        <f t="shared" si="94"/>
        <v>33</v>
      </c>
      <c r="O239" s="11">
        <f t="shared" si="95"/>
        <v>28</v>
      </c>
      <c r="P239" s="11">
        <f>IF('Hefbrug (50 km uur)'!D238="--",6,'Hefbrug (50 km uur)'!D238)</f>
        <v>40</v>
      </c>
      <c r="Q239" s="11">
        <f t="shared" si="96"/>
        <v>40</v>
      </c>
      <c r="R239" s="11">
        <f t="shared" si="97"/>
        <v>35</v>
      </c>
      <c r="S239" s="11">
        <f>'Kerkweg oost 50 km'!D238</f>
        <v>16.8</v>
      </c>
      <c r="T239" s="11">
        <f t="shared" si="98"/>
        <v>17</v>
      </c>
      <c r="U239" s="11">
        <f t="shared" si="99"/>
        <v>12</v>
      </c>
      <c r="V239" s="11">
        <f>'N454 Kanaaldijk 50 km'!D238</f>
        <v>17.8</v>
      </c>
      <c r="W239" s="11">
        <f t="shared" si="100"/>
        <v>18</v>
      </c>
      <c r="X239" s="11">
        <f t="shared" si="101"/>
        <v>13</v>
      </c>
      <c r="Y239" s="11">
        <f>'N454 Kanaaldijk 80 km'!D238</f>
        <v>17.399999999999999</v>
      </c>
      <c r="Z239" s="11">
        <f t="shared" si="102"/>
        <v>17</v>
      </c>
      <c r="AA239" s="11">
        <f t="shared" si="103"/>
        <v>0</v>
      </c>
      <c r="AB239" s="11">
        <f t="shared" si="104"/>
        <v>0</v>
      </c>
      <c r="AC239" s="11">
        <f t="shared" si="105"/>
        <v>15</v>
      </c>
      <c r="AD239" s="11">
        <f>'N451 80 km'!D238</f>
        <v>20.5</v>
      </c>
      <c r="AE239" s="11">
        <f t="shared" si="106"/>
        <v>20</v>
      </c>
      <c r="AF239" s="11">
        <f t="shared" si="107"/>
        <v>0</v>
      </c>
      <c r="AG239" s="11">
        <f t="shared" si="108"/>
        <v>0</v>
      </c>
      <c r="AH239" s="11">
        <f t="shared" si="109"/>
        <v>18</v>
      </c>
      <c r="AI239" s="11">
        <f>IF('A12'!D238="--",6,'A12'!D238)</f>
        <v>39.299999999999997</v>
      </c>
      <c r="AJ239" s="11">
        <f t="shared" si="110"/>
        <v>39</v>
      </c>
      <c r="AK239" s="11">
        <f t="shared" si="111"/>
        <v>0</v>
      </c>
      <c r="AL239" s="11">
        <f t="shared" si="112"/>
        <v>0</v>
      </c>
      <c r="AM239" s="11">
        <f t="shared" si="113"/>
        <v>37</v>
      </c>
      <c r="AN239" s="11">
        <f>'A20'!D238</f>
        <v>35.200000000000003</v>
      </c>
      <c r="AO239" s="11">
        <f t="shared" si="114"/>
        <v>35</v>
      </c>
      <c r="AP239" s="11">
        <f t="shared" si="115"/>
        <v>0</v>
      </c>
      <c r="AQ239" s="11">
        <f t="shared" si="116"/>
        <v>0</v>
      </c>
      <c r="AR239" s="11">
        <f t="shared" si="117"/>
        <v>33</v>
      </c>
      <c r="AS239" s="12"/>
      <c r="AT239" s="11"/>
    </row>
    <row r="240" spans="1:46" x14ac:dyDescent="0.2">
      <c r="A240" s="12" t="str">
        <f>'N207 50km'!A239</f>
        <v>Z13_A</v>
      </c>
      <c r="B240" s="12" t="str">
        <f>'N207 50km'!B239</f>
        <v>Zuidkade 13</v>
      </c>
      <c r="C240" s="11">
        <f>'N207 50km'!C239</f>
        <v>1.5</v>
      </c>
      <c r="D240" s="11">
        <f>'N207'!D239</f>
        <v>58.1</v>
      </c>
      <c r="E240" s="31">
        <f>IF('N207 50km'!D239="--",6,'N207 50km'!D239)</f>
        <v>58.1</v>
      </c>
      <c r="F240" s="31">
        <f t="shared" si="90"/>
        <v>58</v>
      </c>
      <c r="G240" s="33">
        <f t="shared" si="91"/>
        <v>53</v>
      </c>
      <c r="H240" s="31">
        <f>IF('N207 80km'!D239="--",6,'N207 80km'!D239)</f>
        <v>35.1</v>
      </c>
      <c r="I240" s="31">
        <f t="shared" si="92"/>
        <v>35</v>
      </c>
      <c r="J240" s="33" cm="1">
        <f t="array" ref="J240">_xlfn.IFS(I240=56,53,I240=57,53,OR(I240&gt;57,I240&lt;56),I240-2)</f>
        <v>33</v>
      </c>
      <c r="K240" s="33">
        <f t="shared" si="89"/>
        <v>53.043213737826427</v>
      </c>
      <c r="L240" s="11">
        <f t="shared" si="93"/>
        <v>53</v>
      </c>
      <c r="M240" s="11">
        <f>IF('Brugweg 30km'!D239="--",6,'Brugweg 30km'!D239)</f>
        <v>32.799999999999997</v>
      </c>
      <c r="N240" s="11">
        <f t="shared" si="94"/>
        <v>33</v>
      </c>
      <c r="O240" s="11">
        <f t="shared" si="95"/>
        <v>28</v>
      </c>
      <c r="P240" s="11">
        <f>IF('Hefbrug (50 km uur)'!D239="--",6,'Hefbrug (50 km uur)'!D239)</f>
        <v>40.700000000000003</v>
      </c>
      <c r="Q240" s="11">
        <f t="shared" si="96"/>
        <v>41</v>
      </c>
      <c r="R240" s="11">
        <f t="shared" si="97"/>
        <v>36</v>
      </c>
      <c r="S240" s="11">
        <f>'Kerkweg oost 50 km'!D239</f>
        <v>20.3</v>
      </c>
      <c r="T240" s="11">
        <f t="shared" si="98"/>
        <v>20</v>
      </c>
      <c r="U240" s="11">
        <f t="shared" si="99"/>
        <v>15</v>
      </c>
      <c r="V240" s="11">
        <f>'N454 Kanaaldijk 50 km'!D239</f>
        <v>16.600000000000001</v>
      </c>
      <c r="W240" s="11">
        <f t="shared" si="100"/>
        <v>17</v>
      </c>
      <c r="X240" s="11">
        <f t="shared" si="101"/>
        <v>12</v>
      </c>
      <c r="Y240" s="11">
        <f>'N454 Kanaaldijk 80 km'!D239</f>
        <v>15.1</v>
      </c>
      <c r="Z240" s="11">
        <f t="shared" si="102"/>
        <v>15</v>
      </c>
      <c r="AA240" s="11">
        <f t="shared" si="103"/>
        <v>0</v>
      </c>
      <c r="AB240" s="11">
        <f t="shared" si="104"/>
        <v>0</v>
      </c>
      <c r="AC240" s="11">
        <f t="shared" si="105"/>
        <v>13</v>
      </c>
      <c r="AD240" s="11">
        <f>'N451 80 km'!D239</f>
        <v>17</v>
      </c>
      <c r="AE240" s="11">
        <f t="shared" si="106"/>
        <v>17</v>
      </c>
      <c r="AF240" s="11">
        <f t="shared" si="107"/>
        <v>0</v>
      </c>
      <c r="AG240" s="11">
        <f t="shared" si="108"/>
        <v>0</v>
      </c>
      <c r="AH240" s="11">
        <f t="shared" si="109"/>
        <v>15</v>
      </c>
      <c r="AI240" s="11">
        <f>IF('A12'!D239="--",6,'A12'!D239)</f>
        <v>37.200000000000003</v>
      </c>
      <c r="AJ240" s="11">
        <f t="shared" si="110"/>
        <v>37</v>
      </c>
      <c r="AK240" s="11">
        <f t="shared" si="111"/>
        <v>0</v>
      </c>
      <c r="AL240" s="11">
        <f t="shared" si="112"/>
        <v>0</v>
      </c>
      <c r="AM240" s="11">
        <f t="shared" si="113"/>
        <v>35</v>
      </c>
      <c r="AN240" s="11">
        <f>'A20'!D239</f>
        <v>33.6</v>
      </c>
      <c r="AO240" s="11">
        <f t="shared" si="114"/>
        <v>34</v>
      </c>
      <c r="AP240" s="11">
        <f t="shared" si="115"/>
        <v>0</v>
      </c>
      <c r="AQ240" s="11">
        <f t="shared" si="116"/>
        <v>0</v>
      </c>
      <c r="AR240" s="11">
        <f t="shared" si="117"/>
        <v>32</v>
      </c>
      <c r="AS240" s="12"/>
      <c r="AT240" s="11"/>
    </row>
    <row r="241" spans="1:46" x14ac:dyDescent="0.2">
      <c r="A241" s="12" t="str">
        <f>'N207 50km'!A240</f>
        <v>Z138_B</v>
      </c>
      <c r="B241" s="12" t="str">
        <f>'N207 50km'!B240</f>
        <v>Zuidkade 138</v>
      </c>
      <c r="C241" s="11">
        <f>'N207 50km'!C240</f>
        <v>4.5</v>
      </c>
      <c r="D241" s="11">
        <f>'N207'!D240</f>
        <v>58</v>
      </c>
      <c r="E241" s="31">
        <f>IF('N207 50km'!D240="--",6,'N207 50km'!D240)</f>
        <v>40.799999999999997</v>
      </c>
      <c r="F241" s="31">
        <f t="shared" si="90"/>
        <v>41</v>
      </c>
      <c r="G241" s="33">
        <f t="shared" si="91"/>
        <v>36</v>
      </c>
      <c r="H241" s="31">
        <f>IF('N207 80km'!D240="--",6,'N207 80km'!D240)</f>
        <v>57.9</v>
      </c>
      <c r="I241" s="31">
        <f t="shared" si="92"/>
        <v>58</v>
      </c>
      <c r="J241" s="33" cm="1">
        <f t="array" ref="J241">_xlfn.IFS(I241=56,53,I241=57,53,OR(I241&gt;57,I241&lt;56),I241-2)</f>
        <v>56</v>
      </c>
      <c r="K241" s="33">
        <f t="shared" si="89"/>
        <v>56.043213737826427</v>
      </c>
      <c r="L241" s="11">
        <f t="shared" si="93"/>
        <v>56</v>
      </c>
      <c r="M241" s="11">
        <f>IF('Brugweg 30km'!D240="--",6,'Brugweg 30km'!D240)</f>
        <v>14.5</v>
      </c>
      <c r="N241" s="11">
        <f t="shared" si="94"/>
        <v>14</v>
      </c>
      <c r="O241" s="11">
        <f t="shared" si="95"/>
        <v>9</v>
      </c>
      <c r="P241" s="11">
        <f>IF('Hefbrug (50 km uur)'!D240="--",6,'Hefbrug (50 km uur)'!D240)</f>
        <v>8.5</v>
      </c>
      <c r="Q241" s="11">
        <f t="shared" si="96"/>
        <v>8</v>
      </c>
      <c r="R241" s="11">
        <f t="shared" si="97"/>
        <v>3</v>
      </c>
      <c r="S241" s="11">
        <f>'Kerkweg oost 50 km'!D240</f>
        <v>15.4</v>
      </c>
      <c r="T241" s="11">
        <f t="shared" si="98"/>
        <v>15</v>
      </c>
      <c r="U241" s="11">
        <f t="shared" si="99"/>
        <v>10</v>
      </c>
      <c r="V241" s="11">
        <f>'N454 Kanaaldijk 50 km'!D240</f>
        <v>27.1</v>
      </c>
      <c r="W241" s="11">
        <f t="shared" si="100"/>
        <v>27</v>
      </c>
      <c r="X241" s="11">
        <f t="shared" si="101"/>
        <v>22</v>
      </c>
      <c r="Y241" s="11">
        <f>'N454 Kanaaldijk 80 km'!D240</f>
        <v>28.5</v>
      </c>
      <c r="Z241" s="11">
        <f t="shared" si="102"/>
        <v>28</v>
      </c>
      <c r="AA241" s="11">
        <f t="shared" si="103"/>
        <v>0</v>
      </c>
      <c r="AB241" s="11">
        <f t="shared" si="104"/>
        <v>0</v>
      </c>
      <c r="AC241" s="11">
        <f t="shared" si="105"/>
        <v>26</v>
      </c>
      <c r="AD241" s="11">
        <f>'N451 80 km'!D240</f>
        <v>31.2</v>
      </c>
      <c r="AE241" s="11">
        <f t="shared" si="106"/>
        <v>31</v>
      </c>
      <c r="AF241" s="11">
        <f t="shared" si="107"/>
        <v>0</v>
      </c>
      <c r="AG241" s="11">
        <f t="shared" si="108"/>
        <v>0</v>
      </c>
      <c r="AH241" s="11">
        <f t="shared" si="109"/>
        <v>29</v>
      </c>
      <c r="AI241" s="11">
        <f>IF('A12'!D240="--",6,'A12'!D240)</f>
        <v>48.3</v>
      </c>
      <c r="AJ241" s="11">
        <f t="shared" si="110"/>
        <v>48</v>
      </c>
      <c r="AK241" s="11">
        <f t="shared" si="111"/>
        <v>0</v>
      </c>
      <c r="AL241" s="11">
        <f t="shared" si="112"/>
        <v>0</v>
      </c>
      <c r="AM241" s="11">
        <f t="shared" si="113"/>
        <v>46</v>
      </c>
      <c r="AN241" s="11">
        <f>'A20'!D240</f>
        <v>43.2</v>
      </c>
      <c r="AO241" s="11">
        <f t="shared" si="114"/>
        <v>43</v>
      </c>
      <c r="AP241" s="11">
        <f t="shared" si="115"/>
        <v>0</v>
      </c>
      <c r="AQ241" s="11">
        <f t="shared" si="116"/>
        <v>0</v>
      </c>
      <c r="AR241" s="11">
        <f t="shared" si="117"/>
        <v>41</v>
      </c>
      <c r="AS241" s="12"/>
      <c r="AT241" s="11"/>
    </row>
    <row r="242" spans="1:46" x14ac:dyDescent="0.2">
      <c r="A242" s="12" t="str">
        <f>'N207 50km'!A241</f>
        <v>Z138_A</v>
      </c>
      <c r="B242" s="12" t="str">
        <f>'N207 50km'!B241</f>
        <v>Zuidkade 138</v>
      </c>
      <c r="C242" s="11">
        <f>'N207 50km'!C241</f>
        <v>1.5</v>
      </c>
      <c r="D242" s="11">
        <f>'N207'!D241</f>
        <v>56.8</v>
      </c>
      <c r="E242" s="31">
        <f>IF('N207 50km'!D241="--",6,'N207 50km'!D241)</f>
        <v>40.799999999999997</v>
      </c>
      <c r="F242" s="31">
        <f t="shared" si="90"/>
        <v>41</v>
      </c>
      <c r="G242" s="33">
        <f t="shared" si="91"/>
        <v>36</v>
      </c>
      <c r="H242" s="31">
        <f>IF('N207 80km'!D241="--",6,'N207 80km'!D241)</f>
        <v>56.7</v>
      </c>
      <c r="I242" s="31">
        <f t="shared" si="92"/>
        <v>57</v>
      </c>
      <c r="J242" s="33" cm="1">
        <f t="array" ref="J242">_xlfn.IFS(I242=56,53,I242=57,53,OR(I242&gt;57,I242&lt;56),I242-2)</f>
        <v>53</v>
      </c>
      <c r="K242" s="33">
        <f t="shared" si="89"/>
        <v>53.085799992300366</v>
      </c>
      <c r="L242" s="11">
        <f t="shared" si="93"/>
        <v>53</v>
      </c>
      <c r="M242" s="11">
        <f>IF('Brugweg 30km'!D241="--",6,'Brugweg 30km'!D241)</f>
        <v>12.4</v>
      </c>
      <c r="N242" s="11">
        <f t="shared" si="94"/>
        <v>12</v>
      </c>
      <c r="O242" s="11">
        <f t="shared" si="95"/>
        <v>7</v>
      </c>
      <c r="P242" s="11">
        <f>IF('Hefbrug (50 km uur)'!D241="--",6,'Hefbrug (50 km uur)'!D241)</f>
        <v>8.1999999999999993</v>
      </c>
      <c r="Q242" s="11">
        <f t="shared" si="96"/>
        <v>8</v>
      </c>
      <c r="R242" s="11">
        <f t="shared" si="97"/>
        <v>3</v>
      </c>
      <c r="S242" s="11">
        <f>'Kerkweg oost 50 km'!D241</f>
        <v>15</v>
      </c>
      <c r="T242" s="11">
        <f t="shared" si="98"/>
        <v>15</v>
      </c>
      <c r="U242" s="11">
        <f t="shared" si="99"/>
        <v>10</v>
      </c>
      <c r="V242" s="11">
        <f>'N454 Kanaaldijk 50 km'!D241</f>
        <v>25.7</v>
      </c>
      <c r="W242" s="11">
        <f t="shared" si="100"/>
        <v>26</v>
      </c>
      <c r="X242" s="11">
        <f t="shared" si="101"/>
        <v>21</v>
      </c>
      <c r="Y242" s="11">
        <f>'N454 Kanaaldijk 80 km'!D241</f>
        <v>27.9</v>
      </c>
      <c r="Z242" s="11">
        <f t="shared" si="102"/>
        <v>28</v>
      </c>
      <c r="AA242" s="11">
        <f t="shared" si="103"/>
        <v>0</v>
      </c>
      <c r="AB242" s="11">
        <f t="shared" si="104"/>
        <v>0</v>
      </c>
      <c r="AC242" s="11">
        <f t="shared" si="105"/>
        <v>26</v>
      </c>
      <c r="AD242" s="11">
        <f>'N451 80 km'!D241</f>
        <v>30.2</v>
      </c>
      <c r="AE242" s="11">
        <f t="shared" si="106"/>
        <v>30</v>
      </c>
      <c r="AF242" s="11">
        <f t="shared" si="107"/>
        <v>0</v>
      </c>
      <c r="AG242" s="11">
        <f t="shared" si="108"/>
        <v>0</v>
      </c>
      <c r="AH242" s="11">
        <f t="shared" si="109"/>
        <v>28</v>
      </c>
      <c r="AI242" s="11">
        <f>IF('A12'!D241="--",6,'A12'!D241)</f>
        <v>46.4</v>
      </c>
      <c r="AJ242" s="11">
        <f t="shared" si="110"/>
        <v>46</v>
      </c>
      <c r="AK242" s="11">
        <f t="shared" si="111"/>
        <v>0</v>
      </c>
      <c r="AL242" s="11">
        <f t="shared" si="112"/>
        <v>0</v>
      </c>
      <c r="AM242" s="11">
        <f t="shared" si="113"/>
        <v>44</v>
      </c>
      <c r="AN242" s="11">
        <f>'A20'!D241</f>
        <v>40.700000000000003</v>
      </c>
      <c r="AO242" s="11">
        <f t="shared" si="114"/>
        <v>41</v>
      </c>
      <c r="AP242" s="11">
        <f t="shared" si="115"/>
        <v>0</v>
      </c>
      <c r="AQ242" s="11">
        <f t="shared" si="116"/>
        <v>0</v>
      </c>
      <c r="AR242" s="11">
        <f t="shared" si="117"/>
        <v>39</v>
      </c>
      <c r="AS242" s="12"/>
      <c r="AT242" s="11"/>
    </row>
    <row r="243" spans="1:46" x14ac:dyDescent="0.2">
      <c r="A243" s="12" t="str">
        <f>'N207 50km'!A242</f>
        <v>Z137_B</v>
      </c>
      <c r="B243" s="12" t="str">
        <f>'N207 50km'!B242</f>
        <v>Zuidkade 137</v>
      </c>
      <c r="C243" s="11">
        <f>'N207 50km'!C242</f>
        <v>4.5</v>
      </c>
      <c r="D243" s="11">
        <f>'N207'!D242</f>
        <v>57.9</v>
      </c>
      <c r="E243" s="31">
        <f>IF('N207 50km'!D242="--",6,'N207 50km'!D242)</f>
        <v>40.9</v>
      </c>
      <c r="F243" s="31">
        <f t="shared" si="90"/>
        <v>41</v>
      </c>
      <c r="G243" s="33">
        <f t="shared" si="91"/>
        <v>36</v>
      </c>
      <c r="H243" s="31">
        <f>IF('N207 80km'!D242="--",6,'N207 80km'!D242)</f>
        <v>57.8</v>
      </c>
      <c r="I243" s="31">
        <f t="shared" si="92"/>
        <v>58</v>
      </c>
      <c r="J243" s="33" cm="1">
        <f t="array" ref="J243">_xlfn.IFS(I243=56,53,I243=57,53,OR(I243&gt;57,I243&lt;56),I243-2)</f>
        <v>56</v>
      </c>
      <c r="K243" s="33">
        <f t="shared" si="89"/>
        <v>56.043213737826427</v>
      </c>
      <c r="L243" s="11">
        <f t="shared" si="93"/>
        <v>56</v>
      </c>
      <c r="M243" s="11">
        <f>IF('Brugweg 30km'!D242="--",6,'Brugweg 30km'!D242)</f>
        <v>14.7</v>
      </c>
      <c r="N243" s="11">
        <f t="shared" si="94"/>
        <v>15</v>
      </c>
      <c r="O243" s="11">
        <f t="shared" si="95"/>
        <v>10</v>
      </c>
      <c r="P243" s="11">
        <f>IF('Hefbrug (50 km uur)'!D242="--",6,'Hefbrug (50 km uur)'!D242)</f>
        <v>8.6</v>
      </c>
      <c r="Q243" s="11">
        <f t="shared" si="96"/>
        <v>9</v>
      </c>
      <c r="R243" s="11">
        <f t="shared" si="97"/>
        <v>4</v>
      </c>
      <c r="S243" s="11">
        <f>'Kerkweg oost 50 km'!D242</f>
        <v>15.5</v>
      </c>
      <c r="T243" s="11">
        <f t="shared" si="98"/>
        <v>16</v>
      </c>
      <c r="U243" s="11">
        <f t="shared" si="99"/>
        <v>11</v>
      </c>
      <c r="V243" s="11">
        <f>'N454 Kanaaldijk 50 km'!D242</f>
        <v>27.1</v>
      </c>
      <c r="W243" s="11">
        <f t="shared" si="100"/>
        <v>27</v>
      </c>
      <c r="X243" s="11">
        <f t="shared" si="101"/>
        <v>22</v>
      </c>
      <c r="Y243" s="11">
        <f>'N454 Kanaaldijk 80 km'!D242</f>
        <v>27.5</v>
      </c>
      <c r="Z243" s="11">
        <f t="shared" si="102"/>
        <v>28</v>
      </c>
      <c r="AA243" s="11">
        <f t="shared" si="103"/>
        <v>0</v>
      </c>
      <c r="AB243" s="11">
        <f t="shared" si="104"/>
        <v>0</v>
      </c>
      <c r="AC243" s="11">
        <f t="shared" si="105"/>
        <v>26</v>
      </c>
      <c r="AD243" s="11">
        <f>'N451 80 km'!D242</f>
        <v>31</v>
      </c>
      <c r="AE243" s="11">
        <f t="shared" si="106"/>
        <v>31</v>
      </c>
      <c r="AF243" s="11">
        <f t="shared" si="107"/>
        <v>0</v>
      </c>
      <c r="AG243" s="11">
        <f t="shared" si="108"/>
        <v>0</v>
      </c>
      <c r="AH243" s="11">
        <f t="shared" si="109"/>
        <v>29</v>
      </c>
      <c r="AI243" s="11">
        <f>IF('A12'!D242="--",6,'A12'!D242)</f>
        <v>48.1</v>
      </c>
      <c r="AJ243" s="11">
        <f t="shared" si="110"/>
        <v>48</v>
      </c>
      <c r="AK243" s="11">
        <f t="shared" si="111"/>
        <v>0</v>
      </c>
      <c r="AL243" s="11">
        <f t="shared" si="112"/>
        <v>0</v>
      </c>
      <c r="AM243" s="11">
        <f t="shared" si="113"/>
        <v>46</v>
      </c>
      <c r="AN243" s="11">
        <f>'A20'!D242</f>
        <v>42.9</v>
      </c>
      <c r="AO243" s="11">
        <f t="shared" si="114"/>
        <v>43</v>
      </c>
      <c r="AP243" s="11">
        <f t="shared" si="115"/>
        <v>0</v>
      </c>
      <c r="AQ243" s="11">
        <f t="shared" si="116"/>
        <v>0</v>
      </c>
      <c r="AR243" s="11">
        <f t="shared" si="117"/>
        <v>41</v>
      </c>
      <c r="AS243" s="12"/>
      <c r="AT243" s="11"/>
    </row>
    <row r="244" spans="1:46" x14ac:dyDescent="0.2">
      <c r="A244" s="12" t="str">
        <f>'N207 50km'!A243</f>
        <v>Z137_A</v>
      </c>
      <c r="B244" s="12" t="str">
        <f>'N207 50km'!B243</f>
        <v>Zuidkade 137</v>
      </c>
      <c r="C244" s="11">
        <f>'N207 50km'!C243</f>
        <v>1.5</v>
      </c>
      <c r="D244" s="11">
        <f>'N207'!D243</f>
        <v>56.7</v>
      </c>
      <c r="E244" s="31">
        <f>IF('N207 50km'!D243="--",6,'N207 50km'!D243)</f>
        <v>40.9</v>
      </c>
      <c r="F244" s="31">
        <f t="shared" si="90"/>
        <v>41</v>
      </c>
      <c r="G244" s="33">
        <f t="shared" si="91"/>
        <v>36</v>
      </c>
      <c r="H244" s="31">
        <f>IF('N207 80km'!D243="--",6,'N207 80km'!D243)</f>
        <v>56.6</v>
      </c>
      <c r="I244" s="31">
        <f t="shared" si="92"/>
        <v>57</v>
      </c>
      <c r="J244" s="33" cm="1">
        <f t="array" ref="J244">_xlfn.IFS(I244=56,53,I244=57,53,OR(I244&gt;57,I244&lt;56),I244-2)</f>
        <v>53</v>
      </c>
      <c r="K244" s="33">
        <f t="shared" si="89"/>
        <v>53.085799992300366</v>
      </c>
      <c r="L244" s="11">
        <f t="shared" si="93"/>
        <v>53</v>
      </c>
      <c r="M244" s="11">
        <f>IF('Brugweg 30km'!D243="--",6,'Brugweg 30km'!D243)</f>
        <v>13.1</v>
      </c>
      <c r="N244" s="11">
        <f t="shared" si="94"/>
        <v>13</v>
      </c>
      <c r="O244" s="11">
        <f t="shared" si="95"/>
        <v>8</v>
      </c>
      <c r="P244" s="11">
        <f>IF('Hefbrug (50 km uur)'!D243="--",6,'Hefbrug (50 km uur)'!D243)</f>
        <v>8.1999999999999993</v>
      </c>
      <c r="Q244" s="11">
        <f t="shared" si="96"/>
        <v>8</v>
      </c>
      <c r="R244" s="11">
        <f t="shared" si="97"/>
        <v>3</v>
      </c>
      <c r="S244" s="11">
        <f>'Kerkweg oost 50 km'!D243</f>
        <v>15.1</v>
      </c>
      <c r="T244" s="11">
        <f t="shared" si="98"/>
        <v>15</v>
      </c>
      <c r="U244" s="11">
        <f t="shared" si="99"/>
        <v>10</v>
      </c>
      <c r="V244" s="11">
        <f>'N454 Kanaaldijk 50 km'!D243</f>
        <v>25.5</v>
      </c>
      <c r="W244" s="11">
        <f t="shared" si="100"/>
        <v>26</v>
      </c>
      <c r="X244" s="11">
        <f t="shared" si="101"/>
        <v>21</v>
      </c>
      <c r="Y244" s="11">
        <f>'N454 Kanaaldijk 80 km'!D243</f>
        <v>26.8</v>
      </c>
      <c r="Z244" s="11">
        <f t="shared" si="102"/>
        <v>27</v>
      </c>
      <c r="AA244" s="11">
        <f t="shared" si="103"/>
        <v>0</v>
      </c>
      <c r="AB244" s="11">
        <f t="shared" si="104"/>
        <v>0</v>
      </c>
      <c r="AC244" s="11">
        <f t="shared" si="105"/>
        <v>25</v>
      </c>
      <c r="AD244" s="11">
        <f>'N451 80 km'!D243</f>
        <v>30</v>
      </c>
      <c r="AE244" s="11">
        <f t="shared" si="106"/>
        <v>30</v>
      </c>
      <c r="AF244" s="11">
        <f t="shared" si="107"/>
        <v>0</v>
      </c>
      <c r="AG244" s="11">
        <f t="shared" si="108"/>
        <v>0</v>
      </c>
      <c r="AH244" s="11">
        <f t="shared" si="109"/>
        <v>28</v>
      </c>
      <c r="AI244" s="11">
        <f>IF('A12'!D243="--",6,'A12'!D243)</f>
        <v>46.1</v>
      </c>
      <c r="AJ244" s="11">
        <f t="shared" si="110"/>
        <v>46</v>
      </c>
      <c r="AK244" s="11">
        <f t="shared" si="111"/>
        <v>0</v>
      </c>
      <c r="AL244" s="11">
        <f t="shared" si="112"/>
        <v>0</v>
      </c>
      <c r="AM244" s="11">
        <f t="shared" si="113"/>
        <v>44</v>
      </c>
      <c r="AN244" s="11">
        <f>'A20'!D243</f>
        <v>40.5</v>
      </c>
      <c r="AO244" s="11">
        <f t="shared" si="114"/>
        <v>40</v>
      </c>
      <c r="AP244" s="11">
        <f t="shared" si="115"/>
        <v>0</v>
      </c>
      <c r="AQ244" s="11">
        <f t="shared" si="116"/>
        <v>0</v>
      </c>
      <c r="AR244" s="11">
        <f t="shared" si="117"/>
        <v>38</v>
      </c>
      <c r="AS244" s="12"/>
      <c r="AT244" s="11"/>
    </row>
    <row r="245" spans="1:46" x14ac:dyDescent="0.2">
      <c r="A245" s="12" t="str">
        <f>'N207 50km'!A244</f>
        <v>Z12_C</v>
      </c>
      <c r="B245" s="12" t="str">
        <f>'N207 50km'!B244</f>
        <v>Zuidkade 12</v>
      </c>
      <c r="C245" s="11">
        <f>'N207 50km'!C244</f>
        <v>7.5</v>
      </c>
      <c r="D245" s="11">
        <f>'N207'!D244</f>
        <v>60.4</v>
      </c>
      <c r="E245" s="31">
        <f>IF('N207 50km'!D244="--",6,'N207 50km'!D244)</f>
        <v>60.3</v>
      </c>
      <c r="F245" s="31">
        <f t="shared" si="90"/>
        <v>60</v>
      </c>
      <c r="G245" s="33">
        <f t="shared" si="91"/>
        <v>55</v>
      </c>
      <c r="H245" s="31">
        <f>IF('N207 80km'!D244="--",6,'N207 80km'!D244)</f>
        <v>42</v>
      </c>
      <c r="I245" s="31">
        <f t="shared" si="92"/>
        <v>42</v>
      </c>
      <c r="J245" s="33" cm="1">
        <f t="array" ref="J245">_xlfn.IFS(I245=56,53,I245=57,53,OR(I245&gt;57,I245&lt;56),I245-2)</f>
        <v>40</v>
      </c>
      <c r="K245" s="33">
        <f t="shared" si="89"/>
        <v>55.135209221080387</v>
      </c>
      <c r="L245" s="11">
        <f t="shared" si="93"/>
        <v>55</v>
      </c>
      <c r="M245" s="11">
        <f>IF('Brugweg 30km'!D244="--",6,'Brugweg 30km'!D244)</f>
        <v>34.299999999999997</v>
      </c>
      <c r="N245" s="11">
        <f t="shared" si="94"/>
        <v>34</v>
      </c>
      <c r="O245" s="11">
        <f t="shared" si="95"/>
        <v>29</v>
      </c>
      <c r="P245" s="11">
        <f>IF('Hefbrug (50 km uur)'!D244="--",6,'Hefbrug (50 km uur)'!D244)</f>
        <v>45.2</v>
      </c>
      <c r="Q245" s="11">
        <f t="shared" si="96"/>
        <v>45</v>
      </c>
      <c r="R245" s="11">
        <f t="shared" si="97"/>
        <v>40</v>
      </c>
      <c r="S245" s="11">
        <f>'Kerkweg oost 50 km'!D244</f>
        <v>21.3</v>
      </c>
      <c r="T245" s="11">
        <f t="shared" si="98"/>
        <v>21</v>
      </c>
      <c r="U245" s="11">
        <f t="shared" si="99"/>
        <v>16</v>
      </c>
      <c r="V245" s="11">
        <f>'N454 Kanaaldijk 50 km'!D244</f>
        <v>16.399999999999999</v>
      </c>
      <c r="W245" s="11">
        <f t="shared" si="100"/>
        <v>16</v>
      </c>
      <c r="X245" s="11">
        <f t="shared" si="101"/>
        <v>11</v>
      </c>
      <c r="Y245" s="11">
        <f>'N454 Kanaaldijk 80 km'!D244</f>
        <v>16.399999999999999</v>
      </c>
      <c r="Z245" s="11">
        <f t="shared" si="102"/>
        <v>16</v>
      </c>
      <c r="AA245" s="11">
        <f t="shared" si="103"/>
        <v>0</v>
      </c>
      <c r="AB245" s="11">
        <f t="shared" si="104"/>
        <v>0</v>
      </c>
      <c r="AC245" s="11">
        <f t="shared" si="105"/>
        <v>14</v>
      </c>
      <c r="AD245" s="11">
        <f>'N451 80 km'!D244</f>
        <v>21.5</v>
      </c>
      <c r="AE245" s="11">
        <f t="shared" si="106"/>
        <v>22</v>
      </c>
      <c r="AF245" s="11">
        <f t="shared" si="107"/>
        <v>0</v>
      </c>
      <c r="AG245" s="11">
        <f t="shared" si="108"/>
        <v>0</v>
      </c>
      <c r="AH245" s="11">
        <f t="shared" si="109"/>
        <v>20</v>
      </c>
      <c r="AI245" s="11">
        <f>IF('A12'!D244="--",6,'A12'!D244)</f>
        <v>39.9</v>
      </c>
      <c r="AJ245" s="11">
        <f t="shared" si="110"/>
        <v>40</v>
      </c>
      <c r="AK245" s="11">
        <f t="shared" si="111"/>
        <v>0</v>
      </c>
      <c r="AL245" s="11">
        <f t="shared" si="112"/>
        <v>0</v>
      </c>
      <c r="AM245" s="11">
        <f t="shared" si="113"/>
        <v>38</v>
      </c>
      <c r="AN245" s="11">
        <f>'A20'!D244</f>
        <v>35.299999999999997</v>
      </c>
      <c r="AO245" s="11">
        <f t="shared" si="114"/>
        <v>35</v>
      </c>
      <c r="AP245" s="11">
        <f t="shared" si="115"/>
        <v>0</v>
      </c>
      <c r="AQ245" s="11">
        <f t="shared" si="116"/>
        <v>0</v>
      </c>
      <c r="AR245" s="11">
        <f t="shared" si="117"/>
        <v>33</v>
      </c>
      <c r="AS245" s="12"/>
      <c r="AT245" s="11"/>
    </row>
    <row r="246" spans="1:46" x14ac:dyDescent="0.2">
      <c r="A246" s="12" t="str">
        <f>'N207 50km'!A245</f>
        <v>Z12_B</v>
      </c>
      <c r="B246" s="12" t="str">
        <f>'N207 50km'!B245</f>
        <v>Zuidkade 12</v>
      </c>
      <c r="C246" s="11">
        <f>'N207 50km'!C245</f>
        <v>4.5</v>
      </c>
      <c r="D246" s="11">
        <f>'N207'!D245</f>
        <v>60.1</v>
      </c>
      <c r="E246" s="31">
        <f>IF('N207 50km'!D245="--",6,'N207 50km'!D245)</f>
        <v>60</v>
      </c>
      <c r="F246" s="31">
        <f t="shared" si="90"/>
        <v>60</v>
      </c>
      <c r="G246" s="33">
        <f t="shared" si="91"/>
        <v>55</v>
      </c>
      <c r="H246" s="31">
        <f>IF('N207 80km'!D245="--",6,'N207 80km'!D245)</f>
        <v>42.2</v>
      </c>
      <c r="I246" s="31">
        <f t="shared" si="92"/>
        <v>42</v>
      </c>
      <c r="J246" s="33" cm="1">
        <f t="array" ref="J246">_xlfn.IFS(I246=56,53,I246=57,53,OR(I246&gt;57,I246&lt;56),I246-2)</f>
        <v>40</v>
      </c>
      <c r="K246" s="33">
        <f t="shared" si="89"/>
        <v>55.135209221080387</v>
      </c>
      <c r="L246" s="11">
        <f t="shared" si="93"/>
        <v>55</v>
      </c>
      <c r="M246" s="11">
        <f>IF('Brugweg 30km'!D245="--",6,'Brugweg 30km'!D245)</f>
        <v>33.6</v>
      </c>
      <c r="N246" s="11">
        <f t="shared" si="94"/>
        <v>34</v>
      </c>
      <c r="O246" s="11">
        <f t="shared" si="95"/>
        <v>29</v>
      </c>
      <c r="P246" s="11">
        <f>IF('Hefbrug (50 km uur)'!D245="--",6,'Hefbrug (50 km uur)'!D245)</f>
        <v>44.4</v>
      </c>
      <c r="Q246" s="11">
        <f t="shared" si="96"/>
        <v>44</v>
      </c>
      <c r="R246" s="11">
        <f t="shared" si="97"/>
        <v>39</v>
      </c>
      <c r="S246" s="11">
        <f>'Kerkweg oost 50 km'!D245</f>
        <v>20.5</v>
      </c>
      <c r="T246" s="11">
        <f t="shared" si="98"/>
        <v>20</v>
      </c>
      <c r="U246" s="11">
        <f t="shared" si="99"/>
        <v>15</v>
      </c>
      <c r="V246" s="11">
        <f>'N454 Kanaaldijk 50 km'!D245</f>
        <v>16.3</v>
      </c>
      <c r="W246" s="11">
        <f t="shared" si="100"/>
        <v>16</v>
      </c>
      <c r="X246" s="11">
        <f t="shared" si="101"/>
        <v>11</v>
      </c>
      <c r="Y246" s="11">
        <f>'N454 Kanaaldijk 80 km'!D245</f>
        <v>16.399999999999999</v>
      </c>
      <c r="Z246" s="11">
        <f t="shared" si="102"/>
        <v>16</v>
      </c>
      <c r="AA246" s="11">
        <f t="shared" si="103"/>
        <v>0</v>
      </c>
      <c r="AB246" s="11">
        <f t="shared" si="104"/>
        <v>0</v>
      </c>
      <c r="AC246" s="11">
        <f t="shared" si="105"/>
        <v>14</v>
      </c>
      <c r="AD246" s="11">
        <f>'N451 80 km'!D245</f>
        <v>20.399999999999999</v>
      </c>
      <c r="AE246" s="11">
        <f t="shared" si="106"/>
        <v>20</v>
      </c>
      <c r="AF246" s="11">
        <f t="shared" si="107"/>
        <v>0</v>
      </c>
      <c r="AG246" s="11">
        <f t="shared" si="108"/>
        <v>0</v>
      </c>
      <c r="AH246" s="11">
        <f t="shared" si="109"/>
        <v>18</v>
      </c>
      <c r="AI246" s="11">
        <f>IF('A12'!D245="--",6,'A12'!D245)</f>
        <v>38.6</v>
      </c>
      <c r="AJ246" s="11">
        <f t="shared" si="110"/>
        <v>39</v>
      </c>
      <c r="AK246" s="11">
        <f t="shared" si="111"/>
        <v>0</v>
      </c>
      <c r="AL246" s="11">
        <f t="shared" si="112"/>
        <v>0</v>
      </c>
      <c r="AM246" s="11">
        <f t="shared" si="113"/>
        <v>37</v>
      </c>
      <c r="AN246" s="11">
        <f>'A20'!D245</f>
        <v>33.9</v>
      </c>
      <c r="AO246" s="11">
        <f t="shared" si="114"/>
        <v>34</v>
      </c>
      <c r="AP246" s="11">
        <f t="shared" si="115"/>
        <v>0</v>
      </c>
      <c r="AQ246" s="11">
        <f t="shared" si="116"/>
        <v>0</v>
      </c>
      <c r="AR246" s="11">
        <f t="shared" si="117"/>
        <v>32</v>
      </c>
      <c r="AS246" s="12"/>
      <c r="AT246" s="11"/>
    </row>
    <row r="247" spans="1:46" x14ac:dyDescent="0.2">
      <c r="A247" s="12" t="str">
        <f>'N207 50km'!A246</f>
        <v>Z12_A</v>
      </c>
      <c r="B247" s="12" t="str">
        <f>'N207 50km'!B246</f>
        <v>Zuidkade 12</v>
      </c>
      <c r="C247" s="11">
        <f>'N207 50km'!C246</f>
        <v>1.5</v>
      </c>
      <c r="D247" s="11">
        <f>'N207'!D246</f>
        <v>58.7</v>
      </c>
      <c r="E247" s="31">
        <f>IF('N207 50km'!D246="--",6,'N207 50km'!D246)</f>
        <v>58.6</v>
      </c>
      <c r="F247" s="31">
        <f t="shared" si="90"/>
        <v>59</v>
      </c>
      <c r="G247" s="33">
        <f t="shared" si="91"/>
        <v>54</v>
      </c>
      <c r="H247" s="31">
        <f>IF('N207 80km'!D246="--",6,'N207 80km'!D246)</f>
        <v>42.3</v>
      </c>
      <c r="I247" s="31">
        <f t="shared" si="92"/>
        <v>42</v>
      </c>
      <c r="J247" s="33" cm="1">
        <f t="array" ref="J247">_xlfn.IFS(I247=56,53,I247=57,53,OR(I247&gt;57,I247&lt;56),I247-2)</f>
        <v>40</v>
      </c>
      <c r="K247" s="33">
        <f t="shared" si="89"/>
        <v>54.169542892795342</v>
      </c>
      <c r="L247" s="11">
        <f t="shared" si="93"/>
        <v>54</v>
      </c>
      <c r="M247" s="11">
        <f>IF('Brugweg 30km'!D246="--",6,'Brugweg 30km'!D246)</f>
        <v>33.5</v>
      </c>
      <c r="N247" s="11">
        <f t="shared" si="94"/>
        <v>34</v>
      </c>
      <c r="O247" s="11">
        <f t="shared" si="95"/>
        <v>29</v>
      </c>
      <c r="P247" s="11">
        <f>IF('Hefbrug (50 km uur)'!D246="--",6,'Hefbrug (50 km uur)'!D246)</f>
        <v>44</v>
      </c>
      <c r="Q247" s="11">
        <f t="shared" si="96"/>
        <v>44</v>
      </c>
      <c r="R247" s="11">
        <f t="shared" si="97"/>
        <v>39</v>
      </c>
      <c r="S247" s="11">
        <f>'Kerkweg oost 50 km'!D246</f>
        <v>19</v>
      </c>
      <c r="T247" s="11">
        <f t="shared" si="98"/>
        <v>19</v>
      </c>
      <c r="U247" s="11">
        <f t="shared" si="99"/>
        <v>14</v>
      </c>
      <c r="V247" s="11">
        <f>'N454 Kanaaldijk 50 km'!D246</f>
        <v>15.9</v>
      </c>
      <c r="W247" s="11">
        <f t="shared" si="100"/>
        <v>16</v>
      </c>
      <c r="X247" s="11">
        <f t="shared" si="101"/>
        <v>11</v>
      </c>
      <c r="Y247" s="11">
        <f>'N454 Kanaaldijk 80 km'!D246</f>
        <v>15.3</v>
      </c>
      <c r="Z247" s="11">
        <f t="shared" si="102"/>
        <v>15</v>
      </c>
      <c r="AA247" s="11">
        <f t="shared" si="103"/>
        <v>0</v>
      </c>
      <c r="AB247" s="11">
        <f t="shared" si="104"/>
        <v>0</v>
      </c>
      <c r="AC247" s="11">
        <f t="shared" si="105"/>
        <v>13</v>
      </c>
      <c r="AD247" s="11">
        <f>'N451 80 km'!D246</f>
        <v>18.3</v>
      </c>
      <c r="AE247" s="11">
        <f t="shared" si="106"/>
        <v>18</v>
      </c>
      <c r="AF247" s="11">
        <f t="shared" si="107"/>
        <v>0</v>
      </c>
      <c r="AG247" s="11">
        <f t="shared" si="108"/>
        <v>0</v>
      </c>
      <c r="AH247" s="11">
        <f t="shared" si="109"/>
        <v>16</v>
      </c>
      <c r="AI247" s="11">
        <f>IF('A12'!D246="--",6,'A12'!D246)</f>
        <v>37</v>
      </c>
      <c r="AJ247" s="11">
        <f t="shared" si="110"/>
        <v>37</v>
      </c>
      <c r="AK247" s="11">
        <f t="shared" si="111"/>
        <v>0</v>
      </c>
      <c r="AL247" s="11">
        <f t="shared" si="112"/>
        <v>0</v>
      </c>
      <c r="AM247" s="11">
        <f t="shared" si="113"/>
        <v>35</v>
      </c>
      <c r="AN247" s="11">
        <f>'A20'!D246</f>
        <v>32.9</v>
      </c>
      <c r="AO247" s="11">
        <f t="shared" si="114"/>
        <v>33</v>
      </c>
      <c r="AP247" s="11">
        <f t="shared" si="115"/>
        <v>0</v>
      </c>
      <c r="AQ247" s="11">
        <f t="shared" si="116"/>
        <v>0</v>
      </c>
      <c r="AR247" s="11">
        <f t="shared" si="117"/>
        <v>31</v>
      </c>
      <c r="AS247" s="12"/>
      <c r="AT247" s="11"/>
    </row>
    <row r="248" spans="1:46" x14ac:dyDescent="0.2">
      <c r="A248" s="12" t="str">
        <f>'N207 50km'!A247</f>
        <v>Z11_C</v>
      </c>
      <c r="B248" s="12" t="str">
        <f>'N207 50km'!B247</f>
        <v>Zuidkade 11A , 11B en 11C</v>
      </c>
      <c r="C248" s="11">
        <f>'N207 50km'!C247</f>
        <v>7.5</v>
      </c>
      <c r="D248" s="11">
        <f>'N207'!D247</f>
        <v>60.5</v>
      </c>
      <c r="E248" s="31">
        <f>IF('N207 50km'!D247="--",6,'N207 50km'!D247)</f>
        <v>60.5</v>
      </c>
      <c r="F248" s="31">
        <f t="shared" si="90"/>
        <v>60</v>
      </c>
      <c r="G248" s="33">
        <f t="shared" si="91"/>
        <v>55</v>
      </c>
      <c r="H248" s="31">
        <f>IF('N207 80km'!D247="--",6,'N207 80km'!D247)</f>
        <v>42</v>
      </c>
      <c r="I248" s="31">
        <f t="shared" si="92"/>
        <v>42</v>
      </c>
      <c r="J248" s="33" cm="1">
        <f t="array" ref="J248">_xlfn.IFS(I248=56,53,I248=57,53,OR(I248&gt;57,I248&lt;56),I248-2)</f>
        <v>40</v>
      </c>
      <c r="K248" s="33">
        <f t="shared" si="89"/>
        <v>55.135209221080387</v>
      </c>
      <c r="L248" s="11">
        <f t="shared" si="93"/>
        <v>55</v>
      </c>
      <c r="M248" s="11">
        <f>IF('Brugweg 30km'!D247="--",6,'Brugweg 30km'!D247)</f>
        <v>35.200000000000003</v>
      </c>
      <c r="N248" s="11">
        <f t="shared" si="94"/>
        <v>35</v>
      </c>
      <c r="O248" s="11">
        <f t="shared" si="95"/>
        <v>30</v>
      </c>
      <c r="P248" s="11">
        <f>IF('Hefbrug (50 km uur)'!D247="--",6,'Hefbrug (50 km uur)'!D247)</f>
        <v>46.2</v>
      </c>
      <c r="Q248" s="11">
        <f t="shared" si="96"/>
        <v>46</v>
      </c>
      <c r="R248" s="11">
        <f t="shared" si="97"/>
        <v>41</v>
      </c>
      <c r="S248" s="11">
        <f>'Kerkweg oost 50 km'!D247</f>
        <v>23.1</v>
      </c>
      <c r="T248" s="11">
        <f t="shared" si="98"/>
        <v>23</v>
      </c>
      <c r="U248" s="11">
        <f t="shared" si="99"/>
        <v>18</v>
      </c>
      <c r="V248" s="11">
        <f>'N454 Kanaaldijk 50 km'!D247</f>
        <v>15.3</v>
      </c>
      <c r="W248" s="11">
        <f t="shared" si="100"/>
        <v>15</v>
      </c>
      <c r="X248" s="11">
        <f t="shared" si="101"/>
        <v>10</v>
      </c>
      <c r="Y248" s="11">
        <f>'N454 Kanaaldijk 80 km'!D247</f>
        <v>16.399999999999999</v>
      </c>
      <c r="Z248" s="11">
        <f t="shared" si="102"/>
        <v>16</v>
      </c>
      <c r="AA248" s="11">
        <f t="shared" si="103"/>
        <v>0</v>
      </c>
      <c r="AB248" s="11">
        <f t="shared" si="104"/>
        <v>0</v>
      </c>
      <c r="AC248" s="11">
        <f t="shared" si="105"/>
        <v>14</v>
      </c>
      <c r="AD248" s="11">
        <f>'N451 80 km'!D247</f>
        <v>21.2</v>
      </c>
      <c r="AE248" s="11">
        <f t="shared" si="106"/>
        <v>21</v>
      </c>
      <c r="AF248" s="11">
        <f t="shared" si="107"/>
        <v>0</v>
      </c>
      <c r="AG248" s="11">
        <f t="shared" si="108"/>
        <v>0</v>
      </c>
      <c r="AH248" s="11">
        <f t="shared" si="109"/>
        <v>19</v>
      </c>
      <c r="AI248" s="11">
        <f>IF('A12'!D247="--",6,'A12'!D247)</f>
        <v>39.4</v>
      </c>
      <c r="AJ248" s="11">
        <f t="shared" si="110"/>
        <v>39</v>
      </c>
      <c r="AK248" s="11">
        <f t="shared" si="111"/>
        <v>0</v>
      </c>
      <c r="AL248" s="11">
        <f t="shared" si="112"/>
        <v>0</v>
      </c>
      <c r="AM248" s="11">
        <f t="shared" si="113"/>
        <v>37</v>
      </c>
      <c r="AN248" s="11">
        <f>'A20'!D247</f>
        <v>35</v>
      </c>
      <c r="AO248" s="11">
        <f t="shared" si="114"/>
        <v>35</v>
      </c>
      <c r="AP248" s="11">
        <f t="shared" si="115"/>
        <v>0</v>
      </c>
      <c r="AQ248" s="11">
        <f t="shared" si="116"/>
        <v>0</v>
      </c>
      <c r="AR248" s="11">
        <f t="shared" si="117"/>
        <v>33</v>
      </c>
      <c r="AS248" s="12"/>
      <c r="AT248" s="11"/>
    </row>
    <row r="249" spans="1:46" x14ac:dyDescent="0.2">
      <c r="A249" s="12" t="str">
        <f>'N207 50km'!A248</f>
        <v>Z11_B</v>
      </c>
      <c r="B249" s="12" t="str">
        <f>'N207 50km'!B248</f>
        <v>Zuidkade 11A , 11B en 11C</v>
      </c>
      <c r="C249" s="11">
        <f>'N207 50km'!C248</f>
        <v>4.5</v>
      </c>
      <c r="D249" s="11">
        <f>'N207'!D248</f>
        <v>60.2</v>
      </c>
      <c r="E249" s="31">
        <f>IF('N207 50km'!D248="--",6,'N207 50km'!D248)</f>
        <v>60.1</v>
      </c>
      <c r="F249" s="31">
        <f t="shared" si="90"/>
        <v>60</v>
      </c>
      <c r="G249" s="33">
        <f t="shared" si="91"/>
        <v>55</v>
      </c>
      <c r="H249" s="31">
        <f>IF('N207 80km'!D248="--",6,'N207 80km'!D248)</f>
        <v>42.2</v>
      </c>
      <c r="I249" s="31">
        <f t="shared" si="92"/>
        <v>42</v>
      </c>
      <c r="J249" s="33" cm="1">
        <f t="array" ref="J249">_xlfn.IFS(I249=56,53,I249=57,53,OR(I249&gt;57,I249&lt;56),I249-2)</f>
        <v>40</v>
      </c>
      <c r="K249" s="33">
        <f t="shared" si="89"/>
        <v>55.135209221080387</v>
      </c>
      <c r="L249" s="11">
        <f t="shared" si="93"/>
        <v>55</v>
      </c>
      <c r="M249" s="11">
        <f>IF('Brugweg 30km'!D248="--",6,'Brugweg 30km'!D248)</f>
        <v>34.5</v>
      </c>
      <c r="N249" s="11">
        <f t="shared" si="94"/>
        <v>34</v>
      </c>
      <c r="O249" s="11">
        <f t="shared" si="95"/>
        <v>29</v>
      </c>
      <c r="P249" s="11">
        <f>IF('Hefbrug (50 km uur)'!D248="--",6,'Hefbrug (50 km uur)'!D248)</f>
        <v>45.5</v>
      </c>
      <c r="Q249" s="11">
        <f t="shared" si="96"/>
        <v>46</v>
      </c>
      <c r="R249" s="11">
        <f t="shared" si="97"/>
        <v>41</v>
      </c>
      <c r="S249" s="11">
        <f>'Kerkweg oost 50 km'!D248</f>
        <v>22.3</v>
      </c>
      <c r="T249" s="11">
        <f t="shared" si="98"/>
        <v>22</v>
      </c>
      <c r="U249" s="11">
        <f t="shared" si="99"/>
        <v>17</v>
      </c>
      <c r="V249" s="11">
        <f>'N454 Kanaaldijk 50 km'!D248</f>
        <v>15.2</v>
      </c>
      <c r="W249" s="11">
        <f t="shared" si="100"/>
        <v>15</v>
      </c>
      <c r="X249" s="11">
        <f t="shared" si="101"/>
        <v>10</v>
      </c>
      <c r="Y249" s="11">
        <f>'N454 Kanaaldijk 80 km'!D248</f>
        <v>16.600000000000001</v>
      </c>
      <c r="Z249" s="11">
        <f t="shared" si="102"/>
        <v>17</v>
      </c>
      <c r="AA249" s="11">
        <f t="shared" si="103"/>
        <v>0</v>
      </c>
      <c r="AB249" s="11">
        <f t="shared" si="104"/>
        <v>0</v>
      </c>
      <c r="AC249" s="11">
        <f t="shared" si="105"/>
        <v>15</v>
      </c>
      <c r="AD249" s="11">
        <f>'N451 80 km'!D248</f>
        <v>20</v>
      </c>
      <c r="AE249" s="11">
        <f t="shared" si="106"/>
        <v>20</v>
      </c>
      <c r="AF249" s="11">
        <f t="shared" si="107"/>
        <v>0</v>
      </c>
      <c r="AG249" s="11">
        <f t="shared" si="108"/>
        <v>0</v>
      </c>
      <c r="AH249" s="11">
        <f t="shared" si="109"/>
        <v>18</v>
      </c>
      <c r="AI249" s="11">
        <f>IF('A12'!D248="--",6,'A12'!D248)</f>
        <v>38</v>
      </c>
      <c r="AJ249" s="11">
        <f t="shared" si="110"/>
        <v>38</v>
      </c>
      <c r="AK249" s="11">
        <f t="shared" si="111"/>
        <v>0</v>
      </c>
      <c r="AL249" s="11">
        <f t="shared" si="112"/>
        <v>0</v>
      </c>
      <c r="AM249" s="11">
        <f t="shared" si="113"/>
        <v>36</v>
      </c>
      <c r="AN249" s="11">
        <f>'A20'!D248</f>
        <v>33.700000000000003</v>
      </c>
      <c r="AO249" s="11">
        <f t="shared" si="114"/>
        <v>34</v>
      </c>
      <c r="AP249" s="11">
        <f t="shared" si="115"/>
        <v>0</v>
      </c>
      <c r="AQ249" s="11">
        <f t="shared" si="116"/>
        <v>0</v>
      </c>
      <c r="AR249" s="11">
        <f t="shared" si="117"/>
        <v>32</v>
      </c>
      <c r="AS249" s="12"/>
      <c r="AT249" s="11"/>
    </row>
    <row r="250" spans="1:46" x14ac:dyDescent="0.2">
      <c r="A250" s="12" t="str">
        <f>'N207 50km'!A249</f>
        <v>Z11_A</v>
      </c>
      <c r="B250" s="12" t="str">
        <f>'N207 50km'!B249</f>
        <v>Zuidkade 11A , 11B en 11C</v>
      </c>
      <c r="C250" s="11">
        <f>'N207 50km'!C249</f>
        <v>1.5</v>
      </c>
      <c r="D250" s="11">
        <f>'N207'!D249</f>
        <v>58.9</v>
      </c>
      <c r="E250" s="31">
        <f>IF('N207 50km'!D249="--",6,'N207 50km'!D249)</f>
        <v>58.8</v>
      </c>
      <c r="F250" s="31">
        <f t="shared" si="90"/>
        <v>59</v>
      </c>
      <c r="G250" s="33">
        <f t="shared" si="91"/>
        <v>54</v>
      </c>
      <c r="H250" s="31">
        <f>IF('N207 80km'!D249="--",6,'N207 80km'!D249)</f>
        <v>42.3</v>
      </c>
      <c r="I250" s="31">
        <f t="shared" si="92"/>
        <v>42</v>
      </c>
      <c r="J250" s="33" cm="1">
        <f t="array" ref="J250">_xlfn.IFS(I250=56,53,I250=57,53,OR(I250&gt;57,I250&lt;56),I250-2)</f>
        <v>40</v>
      </c>
      <c r="K250" s="33">
        <f t="shared" si="89"/>
        <v>54.169542892795342</v>
      </c>
      <c r="L250" s="11">
        <f t="shared" si="93"/>
        <v>54</v>
      </c>
      <c r="M250" s="11">
        <f>IF('Brugweg 30km'!D249="--",6,'Brugweg 30km'!D249)</f>
        <v>34.1</v>
      </c>
      <c r="N250" s="11">
        <f t="shared" si="94"/>
        <v>34</v>
      </c>
      <c r="O250" s="11">
        <f t="shared" si="95"/>
        <v>29</v>
      </c>
      <c r="P250" s="11">
        <f>IF('Hefbrug (50 km uur)'!D249="--",6,'Hefbrug (50 km uur)'!D249)</f>
        <v>44.9</v>
      </c>
      <c r="Q250" s="11">
        <f t="shared" si="96"/>
        <v>45</v>
      </c>
      <c r="R250" s="11">
        <f t="shared" si="97"/>
        <v>40</v>
      </c>
      <c r="S250" s="11">
        <f>'Kerkweg oost 50 km'!D249</f>
        <v>20.399999999999999</v>
      </c>
      <c r="T250" s="11">
        <f t="shared" si="98"/>
        <v>20</v>
      </c>
      <c r="U250" s="11">
        <f t="shared" si="99"/>
        <v>15</v>
      </c>
      <c r="V250" s="11">
        <f>'N454 Kanaaldijk 50 km'!D249</f>
        <v>14.9</v>
      </c>
      <c r="W250" s="11">
        <f t="shared" si="100"/>
        <v>15</v>
      </c>
      <c r="X250" s="11">
        <f t="shared" si="101"/>
        <v>10</v>
      </c>
      <c r="Y250" s="11">
        <f>'N454 Kanaaldijk 80 km'!D249</f>
        <v>15.8</v>
      </c>
      <c r="Z250" s="11">
        <f t="shared" si="102"/>
        <v>16</v>
      </c>
      <c r="AA250" s="11">
        <f t="shared" si="103"/>
        <v>0</v>
      </c>
      <c r="AB250" s="11">
        <f t="shared" si="104"/>
        <v>0</v>
      </c>
      <c r="AC250" s="11">
        <f t="shared" si="105"/>
        <v>14</v>
      </c>
      <c r="AD250" s="11">
        <f>'N451 80 km'!D249</f>
        <v>18.100000000000001</v>
      </c>
      <c r="AE250" s="11">
        <f t="shared" si="106"/>
        <v>18</v>
      </c>
      <c r="AF250" s="11">
        <f t="shared" si="107"/>
        <v>0</v>
      </c>
      <c r="AG250" s="11">
        <f t="shared" si="108"/>
        <v>0</v>
      </c>
      <c r="AH250" s="11">
        <f t="shared" si="109"/>
        <v>16</v>
      </c>
      <c r="AI250" s="11">
        <f>IF('A12'!D249="--",6,'A12'!D249)</f>
        <v>36.299999999999997</v>
      </c>
      <c r="AJ250" s="11">
        <f t="shared" si="110"/>
        <v>36</v>
      </c>
      <c r="AK250" s="11">
        <f t="shared" si="111"/>
        <v>0</v>
      </c>
      <c r="AL250" s="11">
        <f t="shared" si="112"/>
        <v>0</v>
      </c>
      <c r="AM250" s="11">
        <f t="shared" si="113"/>
        <v>34</v>
      </c>
      <c r="AN250" s="11">
        <f>'A20'!D249</f>
        <v>32.6</v>
      </c>
      <c r="AO250" s="11">
        <f t="shared" si="114"/>
        <v>33</v>
      </c>
      <c r="AP250" s="11">
        <f t="shared" si="115"/>
        <v>0</v>
      </c>
      <c r="AQ250" s="11">
        <f t="shared" si="116"/>
        <v>0</v>
      </c>
      <c r="AR250" s="11">
        <f t="shared" si="117"/>
        <v>31</v>
      </c>
      <c r="AS250" s="12"/>
      <c r="AT250" s="11"/>
    </row>
    <row r="251" spans="1:46" x14ac:dyDescent="0.2">
      <c r="A251" s="12" t="str">
        <f>'N207 50km'!A250</f>
        <v>Z10_C</v>
      </c>
      <c r="B251" s="12" t="str">
        <f>'N207 50km'!B250</f>
        <v>Zuidkade 10</v>
      </c>
      <c r="C251" s="11">
        <f>'N207 50km'!C250</f>
        <v>7.5</v>
      </c>
      <c r="D251" s="11">
        <f>'N207'!D250</f>
        <v>60.6</v>
      </c>
      <c r="E251" s="31">
        <f>IF('N207 50km'!D250="--",6,'N207 50km'!D250)</f>
        <v>60.5</v>
      </c>
      <c r="F251" s="31">
        <f t="shared" si="90"/>
        <v>60</v>
      </c>
      <c r="G251" s="33">
        <f t="shared" si="91"/>
        <v>55</v>
      </c>
      <c r="H251" s="31">
        <f>IF('N207 80km'!D250="--",6,'N207 80km'!D250)</f>
        <v>42.2</v>
      </c>
      <c r="I251" s="31">
        <f t="shared" si="92"/>
        <v>42</v>
      </c>
      <c r="J251" s="33" cm="1">
        <f t="array" ref="J251">_xlfn.IFS(I251=56,53,I251=57,53,OR(I251&gt;57,I251&lt;56),I251-2)</f>
        <v>40</v>
      </c>
      <c r="K251" s="33">
        <f t="shared" si="89"/>
        <v>55.135209221080387</v>
      </c>
      <c r="L251" s="11">
        <f t="shared" si="93"/>
        <v>55</v>
      </c>
      <c r="M251" s="11">
        <f>IF('Brugweg 30km'!D250="--",6,'Brugweg 30km'!D250)</f>
        <v>35.200000000000003</v>
      </c>
      <c r="N251" s="11">
        <f t="shared" si="94"/>
        <v>35</v>
      </c>
      <c r="O251" s="11">
        <f t="shared" si="95"/>
        <v>30</v>
      </c>
      <c r="P251" s="11">
        <f>IF('Hefbrug (50 km uur)'!D250="--",6,'Hefbrug (50 km uur)'!D250)</f>
        <v>46.7</v>
      </c>
      <c r="Q251" s="11">
        <f t="shared" si="96"/>
        <v>47</v>
      </c>
      <c r="R251" s="11">
        <f t="shared" si="97"/>
        <v>42</v>
      </c>
      <c r="S251" s="11">
        <f>'Kerkweg oost 50 km'!D250</f>
        <v>19.600000000000001</v>
      </c>
      <c r="T251" s="11">
        <f t="shared" si="98"/>
        <v>20</v>
      </c>
      <c r="U251" s="11">
        <f t="shared" si="99"/>
        <v>15</v>
      </c>
      <c r="V251" s="11">
        <f>'N454 Kanaaldijk 50 km'!D250</f>
        <v>14</v>
      </c>
      <c r="W251" s="11">
        <f t="shared" si="100"/>
        <v>14</v>
      </c>
      <c r="X251" s="11">
        <f t="shared" si="101"/>
        <v>9</v>
      </c>
      <c r="Y251" s="11">
        <f>'N454 Kanaaldijk 80 km'!D250</f>
        <v>17</v>
      </c>
      <c r="Z251" s="11">
        <f t="shared" si="102"/>
        <v>17</v>
      </c>
      <c r="AA251" s="11">
        <f t="shared" si="103"/>
        <v>0</v>
      </c>
      <c r="AB251" s="11">
        <f t="shared" si="104"/>
        <v>0</v>
      </c>
      <c r="AC251" s="11">
        <f t="shared" si="105"/>
        <v>15</v>
      </c>
      <c r="AD251" s="11">
        <f>'N451 80 km'!D250</f>
        <v>21.3</v>
      </c>
      <c r="AE251" s="11">
        <f t="shared" si="106"/>
        <v>21</v>
      </c>
      <c r="AF251" s="11">
        <f t="shared" si="107"/>
        <v>0</v>
      </c>
      <c r="AG251" s="11">
        <f t="shared" si="108"/>
        <v>0</v>
      </c>
      <c r="AH251" s="11">
        <f t="shared" si="109"/>
        <v>19</v>
      </c>
      <c r="AI251" s="11">
        <f>IF('A12'!D250="--",6,'A12'!D250)</f>
        <v>39.1</v>
      </c>
      <c r="AJ251" s="11">
        <f t="shared" si="110"/>
        <v>39</v>
      </c>
      <c r="AK251" s="11">
        <f t="shared" si="111"/>
        <v>0</v>
      </c>
      <c r="AL251" s="11">
        <f t="shared" si="112"/>
        <v>0</v>
      </c>
      <c r="AM251" s="11">
        <f t="shared" si="113"/>
        <v>37</v>
      </c>
      <c r="AN251" s="11">
        <f>'A20'!D250</f>
        <v>34.6</v>
      </c>
      <c r="AO251" s="11">
        <f t="shared" si="114"/>
        <v>35</v>
      </c>
      <c r="AP251" s="11">
        <f t="shared" si="115"/>
        <v>0</v>
      </c>
      <c r="AQ251" s="11">
        <f t="shared" si="116"/>
        <v>0</v>
      </c>
      <c r="AR251" s="11">
        <f t="shared" si="117"/>
        <v>33</v>
      </c>
      <c r="AS251" s="12"/>
      <c r="AT251" s="11"/>
    </row>
    <row r="252" spans="1:46" x14ac:dyDescent="0.2">
      <c r="A252" s="12" t="str">
        <f>'N207 50km'!A251</f>
        <v>Z10_B</v>
      </c>
      <c r="B252" s="12" t="str">
        <f>'N207 50km'!B251</f>
        <v>Zuidkade 10</v>
      </c>
      <c r="C252" s="11">
        <f>'N207 50km'!C251</f>
        <v>4.5</v>
      </c>
      <c r="D252" s="11">
        <f>'N207'!D251</f>
        <v>60.2</v>
      </c>
      <c r="E252" s="31">
        <f>IF('N207 50km'!D251="--",6,'N207 50km'!D251)</f>
        <v>60.1</v>
      </c>
      <c r="F252" s="31">
        <f t="shared" si="90"/>
        <v>60</v>
      </c>
      <c r="G252" s="33">
        <f t="shared" si="91"/>
        <v>55</v>
      </c>
      <c r="H252" s="31">
        <f>IF('N207 80km'!D251="--",6,'N207 80km'!D251)</f>
        <v>42.4</v>
      </c>
      <c r="I252" s="31">
        <f t="shared" si="92"/>
        <v>42</v>
      </c>
      <c r="J252" s="33" cm="1">
        <f t="array" ref="J252">_xlfn.IFS(I252=56,53,I252=57,53,OR(I252&gt;57,I252&lt;56),I252-2)</f>
        <v>40</v>
      </c>
      <c r="K252" s="33">
        <f t="shared" si="89"/>
        <v>55.135209221080387</v>
      </c>
      <c r="L252" s="11">
        <f t="shared" si="93"/>
        <v>55</v>
      </c>
      <c r="M252" s="11">
        <f>IF('Brugweg 30km'!D251="--",6,'Brugweg 30km'!D251)</f>
        <v>34.4</v>
      </c>
      <c r="N252" s="11">
        <f t="shared" si="94"/>
        <v>34</v>
      </c>
      <c r="O252" s="11">
        <f t="shared" si="95"/>
        <v>29</v>
      </c>
      <c r="P252" s="11">
        <f>IF('Hefbrug (50 km uur)'!D251="--",6,'Hefbrug (50 km uur)'!D251)</f>
        <v>45.9</v>
      </c>
      <c r="Q252" s="11">
        <f t="shared" si="96"/>
        <v>46</v>
      </c>
      <c r="R252" s="11">
        <f t="shared" si="97"/>
        <v>41</v>
      </c>
      <c r="S252" s="11">
        <f>'Kerkweg oost 50 km'!D251</f>
        <v>19.8</v>
      </c>
      <c r="T252" s="11">
        <f t="shared" si="98"/>
        <v>20</v>
      </c>
      <c r="U252" s="11">
        <f t="shared" si="99"/>
        <v>15</v>
      </c>
      <c r="V252" s="11">
        <f>'N454 Kanaaldijk 50 km'!D251</f>
        <v>13.8</v>
      </c>
      <c r="W252" s="11">
        <f t="shared" si="100"/>
        <v>14</v>
      </c>
      <c r="X252" s="11">
        <f t="shared" si="101"/>
        <v>9</v>
      </c>
      <c r="Y252" s="11">
        <f>'N454 Kanaaldijk 80 km'!D251</f>
        <v>16.8</v>
      </c>
      <c r="Z252" s="11">
        <f t="shared" si="102"/>
        <v>17</v>
      </c>
      <c r="AA252" s="11">
        <f t="shared" si="103"/>
        <v>0</v>
      </c>
      <c r="AB252" s="11">
        <f t="shared" si="104"/>
        <v>0</v>
      </c>
      <c r="AC252" s="11">
        <f t="shared" si="105"/>
        <v>15</v>
      </c>
      <c r="AD252" s="11">
        <f>'N451 80 km'!D251</f>
        <v>20.100000000000001</v>
      </c>
      <c r="AE252" s="11">
        <f t="shared" si="106"/>
        <v>20</v>
      </c>
      <c r="AF252" s="11">
        <f t="shared" si="107"/>
        <v>0</v>
      </c>
      <c r="AG252" s="11">
        <f t="shared" si="108"/>
        <v>0</v>
      </c>
      <c r="AH252" s="11">
        <f t="shared" si="109"/>
        <v>18</v>
      </c>
      <c r="AI252" s="11">
        <f>IF('A12'!D251="--",6,'A12'!D251)</f>
        <v>37.700000000000003</v>
      </c>
      <c r="AJ252" s="11">
        <f t="shared" si="110"/>
        <v>38</v>
      </c>
      <c r="AK252" s="11">
        <f t="shared" si="111"/>
        <v>0</v>
      </c>
      <c r="AL252" s="11">
        <f t="shared" si="112"/>
        <v>0</v>
      </c>
      <c r="AM252" s="11">
        <f t="shared" si="113"/>
        <v>36</v>
      </c>
      <c r="AN252" s="11">
        <f>'A20'!D251</f>
        <v>33.4</v>
      </c>
      <c r="AO252" s="11">
        <f t="shared" si="114"/>
        <v>33</v>
      </c>
      <c r="AP252" s="11">
        <f t="shared" si="115"/>
        <v>0</v>
      </c>
      <c r="AQ252" s="11">
        <f t="shared" si="116"/>
        <v>0</v>
      </c>
      <c r="AR252" s="11">
        <f t="shared" si="117"/>
        <v>31</v>
      </c>
      <c r="AS252" s="12"/>
      <c r="AT252" s="11"/>
    </row>
    <row r="253" spans="1:46" x14ac:dyDescent="0.2">
      <c r="A253" s="12" t="str">
        <f>'N207 50km'!A252</f>
        <v>Z10_A</v>
      </c>
      <c r="B253" s="12" t="str">
        <f>'N207 50km'!B252</f>
        <v>Zuidkade 10</v>
      </c>
      <c r="C253" s="11">
        <f>'N207 50km'!C252</f>
        <v>1.5</v>
      </c>
      <c r="D253" s="11">
        <f>'N207'!D252</f>
        <v>58.9</v>
      </c>
      <c r="E253" s="31">
        <f>IF('N207 50km'!D252="--",6,'N207 50km'!D252)</f>
        <v>58.8</v>
      </c>
      <c r="F253" s="31">
        <f t="shared" si="90"/>
        <v>59</v>
      </c>
      <c r="G253" s="33">
        <f t="shared" si="91"/>
        <v>54</v>
      </c>
      <c r="H253" s="31">
        <f>IF('N207 80km'!D252="--",6,'N207 80km'!D252)</f>
        <v>42.4</v>
      </c>
      <c r="I253" s="31">
        <f t="shared" si="92"/>
        <v>42</v>
      </c>
      <c r="J253" s="33" cm="1">
        <f t="array" ref="J253">_xlfn.IFS(I253=56,53,I253=57,53,OR(I253&gt;57,I253&lt;56),I253-2)</f>
        <v>40</v>
      </c>
      <c r="K253" s="33">
        <f t="shared" si="89"/>
        <v>54.169542892795342</v>
      </c>
      <c r="L253" s="11">
        <f t="shared" si="93"/>
        <v>54</v>
      </c>
      <c r="M253" s="11">
        <f>IF('Brugweg 30km'!D252="--",6,'Brugweg 30km'!D252)</f>
        <v>33.6</v>
      </c>
      <c r="N253" s="11">
        <f t="shared" si="94"/>
        <v>34</v>
      </c>
      <c r="O253" s="11">
        <f t="shared" si="95"/>
        <v>29</v>
      </c>
      <c r="P253" s="11">
        <f>IF('Hefbrug (50 km uur)'!D252="--",6,'Hefbrug (50 km uur)'!D252)</f>
        <v>45.3</v>
      </c>
      <c r="Q253" s="11">
        <f t="shared" si="96"/>
        <v>45</v>
      </c>
      <c r="R253" s="11">
        <f t="shared" si="97"/>
        <v>40</v>
      </c>
      <c r="S253" s="11">
        <f>'Kerkweg oost 50 km'!D252</f>
        <v>17.399999999999999</v>
      </c>
      <c r="T253" s="11">
        <f t="shared" si="98"/>
        <v>17</v>
      </c>
      <c r="U253" s="11">
        <f t="shared" si="99"/>
        <v>12</v>
      </c>
      <c r="V253" s="11">
        <f>'N454 Kanaaldijk 50 km'!D252</f>
        <v>13.3</v>
      </c>
      <c r="W253" s="11">
        <f t="shared" si="100"/>
        <v>13</v>
      </c>
      <c r="X253" s="11">
        <f t="shared" si="101"/>
        <v>8</v>
      </c>
      <c r="Y253" s="11">
        <f>'N454 Kanaaldijk 80 km'!D252</f>
        <v>15.9</v>
      </c>
      <c r="Z253" s="11">
        <f t="shared" si="102"/>
        <v>16</v>
      </c>
      <c r="AA253" s="11">
        <f t="shared" si="103"/>
        <v>0</v>
      </c>
      <c r="AB253" s="11">
        <f t="shared" si="104"/>
        <v>0</v>
      </c>
      <c r="AC253" s="11">
        <f t="shared" si="105"/>
        <v>14</v>
      </c>
      <c r="AD253" s="11">
        <f>'N451 80 km'!D252</f>
        <v>18.3</v>
      </c>
      <c r="AE253" s="11">
        <f t="shared" si="106"/>
        <v>18</v>
      </c>
      <c r="AF253" s="11">
        <f t="shared" si="107"/>
        <v>0</v>
      </c>
      <c r="AG253" s="11">
        <f t="shared" si="108"/>
        <v>0</v>
      </c>
      <c r="AH253" s="11">
        <f t="shared" si="109"/>
        <v>16</v>
      </c>
      <c r="AI253" s="11">
        <f>IF('A12'!D252="--",6,'A12'!D252)</f>
        <v>35.6</v>
      </c>
      <c r="AJ253" s="11">
        <f t="shared" si="110"/>
        <v>36</v>
      </c>
      <c r="AK253" s="11">
        <f t="shared" si="111"/>
        <v>0</v>
      </c>
      <c r="AL253" s="11">
        <f t="shared" si="112"/>
        <v>0</v>
      </c>
      <c r="AM253" s="11">
        <f t="shared" si="113"/>
        <v>34</v>
      </c>
      <c r="AN253" s="11">
        <f>'A20'!D252</f>
        <v>31.8</v>
      </c>
      <c r="AO253" s="11">
        <f t="shared" si="114"/>
        <v>32</v>
      </c>
      <c r="AP253" s="11">
        <f t="shared" si="115"/>
        <v>0</v>
      </c>
      <c r="AQ253" s="11">
        <f t="shared" si="116"/>
        <v>0</v>
      </c>
      <c r="AR253" s="11">
        <f t="shared" si="117"/>
        <v>30</v>
      </c>
      <c r="AS253" s="12"/>
      <c r="AT253" s="11"/>
    </row>
    <row r="254" spans="1:46" x14ac:dyDescent="0.2">
      <c r="A254" s="12" t="str">
        <f>'N207 50km'!A253</f>
        <v>N95_B</v>
      </c>
      <c r="B254" s="12" t="str">
        <f>'N207 50km'!B253</f>
        <v xml:space="preserve">Noordkade 95 </v>
      </c>
      <c r="C254" s="11">
        <f>'N207 50km'!C253</f>
        <v>4.5</v>
      </c>
      <c r="D254" s="11">
        <f>'N207'!D253</f>
        <v>58.1</v>
      </c>
      <c r="E254" s="31">
        <f>IF('N207 50km'!D253="--",6,'N207 50km'!D253)</f>
        <v>42.9</v>
      </c>
      <c r="F254" s="31">
        <f t="shared" si="90"/>
        <v>43</v>
      </c>
      <c r="G254" s="33">
        <f t="shared" si="91"/>
        <v>38</v>
      </c>
      <c r="H254" s="31">
        <f>IF('N207 80km'!D253="--",6,'N207 80km'!D253)</f>
        <v>57.9</v>
      </c>
      <c r="I254" s="31">
        <f t="shared" si="92"/>
        <v>58</v>
      </c>
      <c r="J254" s="33" cm="1">
        <f t="array" ref="J254">_xlfn.IFS(I254=56,53,I254=57,53,OR(I254&gt;57,I254&lt;56),I254-2)</f>
        <v>56</v>
      </c>
      <c r="K254" s="33">
        <f t="shared" si="89"/>
        <v>56.068291283124523</v>
      </c>
      <c r="L254" s="11">
        <f t="shared" si="93"/>
        <v>56</v>
      </c>
      <c r="M254" s="11">
        <f>IF('Brugweg 30km'!D253="--",6,'Brugweg 30km'!D253)</f>
        <v>23.3</v>
      </c>
      <c r="N254" s="11">
        <f t="shared" si="94"/>
        <v>23</v>
      </c>
      <c r="O254" s="11">
        <f t="shared" si="95"/>
        <v>18</v>
      </c>
      <c r="P254" s="11">
        <f>IF('Hefbrug (50 km uur)'!D253="--",6,'Hefbrug (50 km uur)'!D253)</f>
        <v>32.299999999999997</v>
      </c>
      <c r="Q254" s="11">
        <f t="shared" si="96"/>
        <v>32</v>
      </c>
      <c r="R254" s="11">
        <f t="shared" si="97"/>
        <v>27</v>
      </c>
      <c r="S254" s="11">
        <f>'Kerkweg oost 50 km'!D253</f>
        <v>8.8000000000000007</v>
      </c>
      <c r="T254" s="11">
        <f t="shared" si="98"/>
        <v>9</v>
      </c>
      <c r="U254" s="11">
        <f t="shared" si="99"/>
        <v>4</v>
      </c>
      <c r="V254" s="11">
        <f>'N454 Kanaaldijk 50 km'!D253</f>
        <v>16</v>
      </c>
      <c r="W254" s="11">
        <f t="shared" si="100"/>
        <v>16</v>
      </c>
      <c r="X254" s="11">
        <f t="shared" si="101"/>
        <v>11</v>
      </c>
      <c r="Y254" s="11">
        <f>'N454 Kanaaldijk 80 km'!D253</f>
        <v>14.1</v>
      </c>
      <c r="Z254" s="11">
        <f t="shared" si="102"/>
        <v>14</v>
      </c>
      <c r="AA254" s="11">
        <f t="shared" si="103"/>
        <v>0</v>
      </c>
      <c r="AB254" s="11">
        <f t="shared" si="104"/>
        <v>0</v>
      </c>
      <c r="AC254" s="11">
        <f t="shared" si="105"/>
        <v>12</v>
      </c>
      <c r="AD254" s="11">
        <f>'N451 80 km'!D253</f>
        <v>18.899999999999999</v>
      </c>
      <c r="AE254" s="11">
        <f t="shared" si="106"/>
        <v>19</v>
      </c>
      <c r="AF254" s="11">
        <f t="shared" si="107"/>
        <v>0</v>
      </c>
      <c r="AG254" s="11">
        <f t="shared" si="108"/>
        <v>0</v>
      </c>
      <c r="AH254" s="11">
        <f t="shared" si="109"/>
        <v>17</v>
      </c>
      <c r="AI254" s="11">
        <f>IF('A12'!D253="--",6,'A12'!D253)</f>
        <v>37.4</v>
      </c>
      <c r="AJ254" s="11">
        <f t="shared" si="110"/>
        <v>37</v>
      </c>
      <c r="AK254" s="11">
        <f t="shared" si="111"/>
        <v>0</v>
      </c>
      <c r="AL254" s="11">
        <f t="shared" si="112"/>
        <v>0</v>
      </c>
      <c r="AM254" s="11">
        <f t="shared" si="113"/>
        <v>35</v>
      </c>
      <c r="AN254" s="11">
        <f>'A20'!D253</f>
        <v>33</v>
      </c>
      <c r="AO254" s="11">
        <f t="shared" si="114"/>
        <v>33</v>
      </c>
      <c r="AP254" s="11">
        <f t="shared" si="115"/>
        <v>0</v>
      </c>
      <c r="AQ254" s="11">
        <f t="shared" si="116"/>
        <v>0</v>
      </c>
      <c r="AR254" s="11">
        <f t="shared" si="117"/>
        <v>31</v>
      </c>
      <c r="AS254" s="12"/>
      <c r="AT254" s="11"/>
    </row>
    <row r="255" spans="1:46" x14ac:dyDescent="0.2">
      <c r="A255" s="12" t="str">
        <f>'N207 50km'!A254</f>
        <v>N95_A</v>
      </c>
      <c r="B255" s="12" t="str">
        <f>'N207 50km'!B254</f>
        <v xml:space="preserve">Noordkade 95 </v>
      </c>
      <c r="C255" s="11">
        <f>'N207 50km'!C254</f>
        <v>1.5</v>
      </c>
      <c r="D255" s="11">
        <f>'N207'!D254</f>
        <v>56.4</v>
      </c>
      <c r="E255" s="31">
        <f>IF('N207 50km'!D254="--",6,'N207 50km'!D254)</f>
        <v>42.2</v>
      </c>
      <c r="F255" s="31">
        <f t="shared" si="90"/>
        <v>42</v>
      </c>
      <c r="G255" s="33">
        <f t="shared" si="91"/>
        <v>37</v>
      </c>
      <c r="H255" s="31">
        <f>IF('N207 80km'!D254="--",6,'N207 80km'!D254)</f>
        <v>56.3</v>
      </c>
      <c r="I255" s="31">
        <f t="shared" si="92"/>
        <v>56</v>
      </c>
      <c r="J255" s="33" cm="1">
        <f t="array" ref="J255">_xlfn.IFS(I255=56,53,I255=57,53,OR(I255&gt;57,I255&lt;56),I255-2)</f>
        <v>53</v>
      </c>
      <c r="K255" s="33">
        <f t="shared" si="89"/>
        <v>53.107742255119575</v>
      </c>
      <c r="L255" s="11">
        <f t="shared" si="93"/>
        <v>53</v>
      </c>
      <c r="M255" s="11">
        <f>IF('Brugweg 30km'!D254="--",6,'Brugweg 30km'!D254)</f>
        <v>22.7</v>
      </c>
      <c r="N255" s="11">
        <f t="shared" si="94"/>
        <v>23</v>
      </c>
      <c r="O255" s="11">
        <f t="shared" si="95"/>
        <v>18</v>
      </c>
      <c r="P255" s="11">
        <f>IF('Hefbrug (50 km uur)'!D254="--",6,'Hefbrug (50 km uur)'!D254)</f>
        <v>31.8</v>
      </c>
      <c r="Q255" s="11">
        <f t="shared" si="96"/>
        <v>32</v>
      </c>
      <c r="R255" s="11">
        <f t="shared" si="97"/>
        <v>27</v>
      </c>
      <c r="S255" s="11">
        <f>'Kerkweg oost 50 km'!D254</f>
        <v>7.6</v>
      </c>
      <c r="T255" s="11">
        <f t="shared" si="98"/>
        <v>8</v>
      </c>
      <c r="U255" s="11">
        <f t="shared" si="99"/>
        <v>3</v>
      </c>
      <c r="V255" s="11">
        <f>'N454 Kanaaldijk 50 km'!D254</f>
        <v>15</v>
      </c>
      <c r="W255" s="11">
        <f t="shared" si="100"/>
        <v>15</v>
      </c>
      <c r="X255" s="11">
        <f t="shared" si="101"/>
        <v>10</v>
      </c>
      <c r="Y255" s="11">
        <f>'N454 Kanaaldijk 80 km'!D254</f>
        <v>13.3</v>
      </c>
      <c r="Z255" s="11">
        <f t="shared" si="102"/>
        <v>13</v>
      </c>
      <c r="AA255" s="11">
        <f t="shared" si="103"/>
        <v>0</v>
      </c>
      <c r="AB255" s="11">
        <f t="shared" si="104"/>
        <v>0</v>
      </c>
      <c r="AC255" s="11">
        <f t="shared" si="105"/>
        <v>11</v>
      </c>
      <c r="AD255" s="11">
        <f>'N451 80 km'!D254</f>
        <v>17.7</v>
      </c>
      <c r="AE255" s="11">
        <f t="shared" si="106"/>
        <v>18</v>
      </c>
      <c r="AF255" s="11">
        <f t="shared" si="107"/>
        <v>0</v>
      </c>
      <c r="AG255" s="11">
        <f t="shared" si="108"/>
        <v>0</v>
      </c>
      <c r="AH255" s="11">
        <f t="shared" si="109"/>
        <v>16</v>
      </c>
      <c r="AI255" s="11">
        <f>IF('A12'!D254="--",6,'A12'!D254)</f>
        <v>36.5</v>
      </c>
      <c r="AJ255" s="11">
        <f t="shared" si="110"/>
        <v>36</v>
      </c>
      <c r="AK255" s="11">
        <f t="shared" si="111"/>
        <v>0</v>
      </c>
      <c r="AL255" s="11">
        <f t="shared" si="112"/>
        <v>0</v>
      </c>
      <c r="AM255" s="11">
        <f t="shared" si="113"/>
        <v>34</v>
      </c>
      <c r="AN255" s="11">
        <f>'A20'!D254</f>
        <v>32.200000000000003</v>
      </c>
      <c r="AO255" s="11">
        <f t="shared" si="114"/>
        <v>32</v>
      </c>
      <c r="AP255" s="11">
        <f t="shared" si="115"/>
        <v>0</v>
      </c>
      <c r="AQ255" s="11">
        <f t="shared" si="116"/>
        <v>0</v>
      </c>
      <c r="AR255" s="11">
        <f t="shared" si="117"/>
        <v>30</v>
      </c>
      <c r="AS255" s="12"/>
      <c r="AT255" s="11"/>
    </row>
    <row r="256" spans="1:46" x14ac:dyDescent="0.2">
      <c r="A256" s="12" t="str">
        <f>'N207 50km'!A255</f>
        <v>N83_B</v>
      </c>
      <c r="B256" s="12" t="str">
        <f>'N207 50km'!B255</f>
        <v>Noordkade 83</v>
      </c>
      <c r="C256" s="11">
        <f>'N207 50km'!C255</f>
        <v>4.5</v>
      </c>
      <c r="D256" s="11">
        <f>'N207'!D255</f>
        <v>58.4</v>
      </c>
      <c r="E256" s="31">
        <f>IF('N207 50km'!D255="--",6,'N207 50km'!D255)</f>
        <v>37.1</v>
      </c>
      <c r="F256" s="31">
        <f t="shared" si="90"/>
        <v>37</v>
      </c>
      <c r="G256" s="33">
        <f t="shared" si="91"/>
        <v>32</v>
      </c>
      <c r="H256" s="31">
        <f>IF('N207 80km'!D255="--",6,'N207 80km'!D255)</f>
        <v>58.3</v>
      </c>
      <c r="I256" s="31">
        <f t="shared" si="92"/>
        <v>58</v>
      </c>
      <c r="J256" s="33" cm="1">
        <f t="array" ref="J256">_xlfn.IFS(I256=56,53,I256=57,53,OR(I256&gt;57,I256&lt;56),I256-2)</f>
        <v>56</v>
      </c>
      <c r="K256" s="33">
        <f t="shared" si="89"/>
        <v>56.017255250287931</v>
      </c>
      <c r="L256" s="11">
        <f t="shared" si="93"/>
        <v>56</v>
      </c>
      <c r="M256" s="11">
        <f>IF('Brugweg 30km'!D255="--",6,'Brugweg 30km'!D255)</f>
        <v>23</v>
      </c>
      <c r="N256" s="11">
        <f t="shared" si="94"/>
        <v>23</v>
      </c>
      <c r="O256" s="11">
        <f t="shared" si="95"/>
        <v>18</v>
      </c>
      <c r="P256" s="11">
        <f>IF('Hefbrug (50 km uur)'!D255="--",6,'Hefbrug (50 km uur)'!D255)</f>
        <v>22.5</v>
      </c>
      <c r="Q256" s="11">
        <f t="shared" si="96"/>
        <v>22</v>
      </c>
      <c r="R256" s="11">
        <f t="shared" si="97"/>
        <v>17</v>
      </c>
      <c r="S256" s="11">
        <f>'Kerkweg oost 50 km'!D255</f>
        <v>21.8</v>
      </c>
      <c r="T256" s="11">
        <f t="shared" si="98"/>
        <v>22</v>
      </c>
      <c r="U256" s="11">
        <f t="shared" si="99"/>
        <v>17</v>
      </c>
      <c r="V256" s="11">
        <f>'N454 Kanaaldijk 50 km'!D255</f>
        <v>11.9</v>
      </c>
      <c r="W256" s="11">
        <f t="shared" si="100"/>
        <v>12</v>
      </c>
      <c r="X256" s="11">
        <f t="shared" si="101"/>
        <v>7</v>
      </c>
      <c r="Y256" s="11">
        <f>'N454 Kanaaldijk 80 km'!D255</f>
        <v>12.8</v>
      </c>
      <c r="Z256" s="11">
        <f t="shared" si="102"/>
        <v>13</v>
      </c>
      <c r="AA256" s="11">
        <f t="shared" si="103"/>
        <v>0</v>
      </c>
      <c r="AB256" s="11">
        <f t="shared" si="104"/>
        <v>0</v>
      </c>
      <c r="AC256" s="11">
        <f t="shared" si="105"/>
        <v>11</v>
      </c>
      <c r="AD256" s="11">
        <f>'N451 80 km'!D255</f>
        <v>17.2</v>
      </c>
      <c r="AE256" s="11">
        <f t="shared" si="106"/>
        <v>17</v>
      </c>
      <c r="AF256" s="11">
        <f t="shared" si="107"/>
        <v>0</v>
      </c>
      <c r="AG256" s="11">
        <f t="shared" si="108"/>
        <v>0</v>
      </c>
      <c r="AH256" s="11">
        <f t="shared" si="109"/>
        <v>15</v>
      </c>
      <c r="AI256" s="11">
        <f>IF('A12'!D255="--",6,'A12'!D255)</f>
        <v>35.200000000000003</v>
      </c>
      <c r="AJ256" s="11">
        <f t="shared" si="110"/>
        <v>35</v>
      </c>
      <c r="AK256" s="11">
        <f t="shared" si="111"/>
        <v>0</v>
      </c>
      <c r="AL256" s="11">
        <f t="shared" si="112"/>
        <v>0</v>
      </c>
      <c r="AM256" s="11">
        <f t="shared" si="113"/>
        <v>33</v>
      </c>
      <c r="AN256" s="11">
        <f>'A20'!D255</f>
        <v>30.8</v>
      </c>
      <c r="AO256" s="11">
        <f t="shared" si="114"/>
        <v>31</v>
      </c>
      <c r="AP256" s="11">
        <f t="shared" si="115"/>
        <v>0</v>
      </c>
      <c r="AQ256" s="11">
        <f t="shared" si="116"/>
        <v>0</v>
      </c>
      <c r="AR256" s="11">
        <f t="shared" si="117"/>
        <v>29</v>
      </c>
      <c r="AS256" s="12"/>
      <c r="AT256" s="11"/>
    </row>
    <row r="257" spans="1:46" x14ac:dyDescent="0.2">
      <c r="A257" s="12" t="str">
        <f>'N207 50km'!A256</f>
        <v>N83_A</v>
      </c>
      <c r="B257" s="12" t="str">
        <f>'N207 50km'!B256</f>
        <v>Noordkade 83</v>
      </c>
      <c r="C257" s="11">
        <f>'N207 50km'!C256</f>
        <v>1.5</v>
      </c>
      <c r="D257" s="11">
        <f>'N207'!D256</f>
        <v>56.6</v>
      </c>
      <c r="E257" s="31">
        <f>IF('N207 50km'!D256="--",6,'N207 50km'!D256)</f>
        <v>26.9</v>
      </c>
      <c r="F257" s="31">
        <f t="shared" si="90"/>
        <v>27</v>
      </c>
      <c r="G257" s="33">
        <f t="shared" si="91"/>
        <v>22</v>
      </c>
      <c r="H257" s="31">
        <f>IF('N207 80km'!D256="--",6,'N207 80km'!D256)</f>
        <v>56.6</v>
      </c>
      <c r="I257" s="31">
        <f t="shared" si="92"/>
        <v>57</v>
      </c>
      <c r="J257" s="33" cm="1">
        <f t="array" ref="J257">_xlfn.IFS(I257=56,53,I257=57,53,OR(I257&gt;57,I257&lt;56),I257-2)</f>
        <v>53</v>
      </c>
      <c r="K257" s="33">
        <f t="shared" si="89"/>
        <v>53.003448354310258</v>
      </c>
      <c r="L257" s="11">
        <f t="shared" si="93"/>
        <v>53</v>
      </c>
      <c r="M257" s="11">
        <f>IF('Brugweg 30km'!D256="--",6,'Brugweg 30km'!D256)</f>
        <v>20.3</v>
      </c>
      <c r="N257" s="11">
        <f t="shared" si="94"/>
        <v>20</v>
      </c>
      <c r="O257" s="11">
        <f t="shared" si="95"/>
        <v>15</v>
      </c>
      <c r="P257" s="11">
        <f>IF('Hefbrug (50 km uur)'!D256="--",6,'Hefbrug (50 km uur)'!D256)</f>
        <v>13.5</v>
      </c>
      <c r="Q257" s="11">
        <f t="shared" si="96"/>
        <v>14</v>
      </c>
      <c r="R257" s="11">
        <f t="shared" si="97"/>
        <v>9</v>
      </c>
      <c r="S257" s="11">
        <f>'Kerkweg oost 50 km'!D256</f>
        <v>19.5</v>
      </c>
      <c r="T257" s="11">
        <f t="shared" si="98"/>
        <v>20</v>
      </c>
      <c r="U257" s="11">
        <f t="shared" si="99"/>
        <v>15</v>
      </c>
      <c r="V257" s="11">
        <f>'N454 Kanaaldijk 50 km'!D256</f>
        <v>7.8</v>
      </c>
      <c r="W257" s="11">
        <f t="shared" si="100"/>
        <v>8</v>
      </c>
      <c r="X257" s="11">
        <f t="shared" si="101"/>
        <v>3</v>
      </c>
      <c r="Y257" s="11">
        <f>'N454 Kanaaldijk 80 km'!D256</f>
        <v>8.6999999999999993</v>
      </c>
      <c r="Z257" s="11">
        <f t="shared" si="102"/>
        <v>9</v>
      </c>
      <c r="AA257" s="11">
        <f t="shared" si="103"/>
        <v>0</v>
      </c>
      <c r="AB257" s="11">
        <f t="shared" si="104"/>
        <v>0</v>
      </c>
      <c r="AC257" s="11">
        <f t="shared" si="105"/>
        <v>7</v>
      </c>
      <c r="AD257" s="11">
        <f>'N451 80 km'!D256</f>
        <v>14.2</v>
      </c>
      <c r="AE257" s="11">
        <f t="shared" si="106"/>
        <v>14</v>
      </c>
      <c r="AF257" s="11">
        <f t="shared" si="107"/>
        <v>0</v>
      </c>
      <c r="AG257" s="11">
        <f t="shared" si="108"/>
        <v>0</v>
      </c>
      <c r="AH257" s="11">
        <f t="shared" si="109"/>
        <v>12</v>
      </c>
      <c r="AI257" s="11">
        <f>IF('A12'!D256="--",6,'A12'!D256)</f>
        <v>32.700000000000003</v>
      </c>
      <c r="AJ257" s="11">
        <f t="shared" si="110"/>
        <v>33</v>
      </c>
      <c r="AK257" s="11">
        <f t="shared" si="111"/>
        <v>0</v>
      </c>
      <c r="AL257" s="11">
        <f t="shared" si="112"/>
        <v>0</v>
      </c>
      <c r="AM257" s="11">
        <f t="shared" si="113"/>
        <v>31</v>
      </c>
      <c r="AN257" s="11">
        <f>'A20'!D256</f>
        <v>28.2</v>
      </c>
      <c r="AO257" s="11">
        <f t="shared" si="114"/>
        <v>28</v>
      </c>
      <c r="AP257" s="11">
        <f t="shared" si="115"/>
        <v>0</v>
      </c>
      <c r="AQ257" s="11">
        <f t="shared" si="116"/>
        <v>0</v>
      </c>
      <c r="AR257" s="11">
        <f t="shared" si="117"/>
        <v>26</v>
      </c>
      <c r="AS257" s="12"/>
      <c r="AT257" s="11"/>
    </row>
    <row r="258" spans="1:46" x14ac:dyDescent="0.2">
      <c r="A258" s="12" t="str">
        <f>'N207 50km'!A257</f>
        <v>N71_B</v>
      </c>
      <c r="B258" s="12" t="str">
        <f>'N207 50km'!B257</f>
        <v>Noordkade 71</v>
      </c>
      <c r="C258" s="11">
        <f>'N207 50km'!C257</f>
        <v>4.5</v>
      </c>
      <c r="D258" s="11">
        <f>'N207'!D257</f>
        <v>59.5</v>
      </c>
      <c r="E258" s="31">
        <f>IF('N207 50km'!D257="--",6,'N207 50km'!D257)</f>
        <v>42.1</v>
      </c>
      <c r="F258" s="31">
        <f t="shared" si="90"/>
        <v>42</v>
      </c>
      <c r="G258" s="33">
        <f t="shared" si="91"/>
        <v>37</v>
      </c>
      <c r="H258" s="31">
        <f>IF('N207 80km'!D257="--",6,'N207 80km'!D257)</f>
        <v>59.4</v>
      </c>
      <c r="I258" s="31">
        <f t="shared" si="92"/>
        <v>59</v>
      </c>
      <c r="J258" s="33" cm="1">
        <f t="array" ref="J258">_xlfn.IFS(I258=56,53,I258=57,53,OR(I258&gt;57,I258&lt;56),I258-2)</f>
        <v>57</v>
      </c>
      <c r="K258" s="33">
        <f t="shared" si="89"/>
        <v>57.043213737826434</v>
      </c>
      <c r="L258" s="11">
        <f t="shared" si="93"/>
        <v>57</v>
      </c>
      <c r="M258" s="11">
        <f>IF('Brugweg 30km'!D257="--",6,'Brugweg 30km'!D257)</f>
        <v>23.8</v>
      </c>
      <c r="N258" s="11">
        <f t="shared" si="94"/>
        <v>24</v>
      </c>
      <c r="O258" s="11">
        <f t="shared" si="95"/>
        <v>19</v>
      </c>
      <c r="P258" s="11">
        <f>IF('Hefbrug (50 km uur)'!D257="--",6,'Hefbrug (50 km uur)'!D257)</f>
        <v>28.9</v>
      </c>
      <c r="Q258" s="11">
        <f t="shared" si="96"/>
        <v>29</v>
      </c>
      <c r="R258" s="11">
        <f t="shared" si="97"/>
        <v>24</v>
      </c>
      <c r="S258" s="11">
        <f>'Kerkweg oost 50 km'!D257</f>
        <v>22.3</v>
      </c>
      <c r="T258" s="11">
        <f t="shared" si="98"/>
        <v>22</v>
      </c>
      <c r="U258" s="11">
        <f t="shared" si="99"/>
        <v>17</v>
      </c>
      <c r="V258" s="11">
        <f>'N454 Kanaaldijk 50 km'!D257</f>
        <v>12.4</v>
      </c>
      <c r="W258" s="11">
        <f t="shared" si="100"/>
        <v>12</v>
      </c>
      <c r="X258" s="11">
        <f t="shared" si="101"/>
        <v>7</v>
      </c>
      <c r="Y258" s="11">
        <f>'N454 Kanaaldijk 80 km'!D257</f>
        <v>12.8</v>
      </c>
      <c r="Z258" s="11">
        <f t="shared" si="102"/>
        <v>13</v>
      </c>
      <c r="AA258" s="11">
        <f t="shared" si="103"/>
        <v>0</v>
      </c>
      <c r="AB258" s="11">
        <f t="shared" si="104"/>
        <v>0</v>
      </c>
      <c r="AC258" s="11">
        <f t="shared" si="105"/>
        <v>11</v>
      </c>
      <c r="AD258" s="11">
        <f>'N451 80 km'!D257</f>
        <v>17.399999999999999</v>
      </c>
      <c r="AE258" s="11">
        <f t="shared" si="106"/>
        <v>17</v>
      </c>
      <c r="AF258" s="11">
        <f t="shared" si="107"/>
        <v>0</v>
      </c>
      <c r="AG258" s="11">
        <f t="shared" si="108"/>
        <v>0</v>
      </c>
      <c r="AH258" s="11">
        <f t="shared" si="109"/>
        <v>15</v>
      </c>
      <c r="AI258" s="11">
        <f>IF('A12'!D257="--",6,'A12'!D257)</f>
        <v>36</v>
      </c>
      <c r="AJ258" s="11">
        <f t="shared" si="110"/>
        <v>36</v>
      </c>
      <c r="AK258" s="11">
        <f t="shared" si="111"/>
        <v>0</v>
      </c>
      <c r="AL258" s="11">
        <f t="shared" si="112"/>
        <v>0</v>
      </c>
      <c r="AM258" s="11">
        <f t="shared" si="113"/>
        <v>34</v>
      </c>
      <c r="AN258" s="11">
        <f>'A20'!D257</f>
        <v>31.4</v>
      </c>
      <c r="AO258" s="11">
        <f t="shared" si="114"/>
        <v>31</v>
      </c>
      <c r="AP258" s="11">
        <f t="shared" si="115"/>
        <v>0</v>
      </c>
      <c r="AQ258" s="11">
        <f t="shared" si="116"/>
        <v>0</v>
      </c>
      <c r="AR258" s="11">
        <f t="shared" si="117"/>
        <v>29</v>
      </c>
      <c r="AS258" s="12"/>
      <c r="AT258" s="11"/>
    </row>
    <row r="259" spans="1:46" x14ac:dyDescent="0.2">
      <c r="A259" s="12" t="str">
        <f>'N207 50km'!A258</f>
        <v>N71_A</v>
      </c>
      <c r="B259" s="12" t="str">
        <f>'N207 50km'!B258</f>
        <v>Noordkade 71</v>
      </c>
      <c r="C259" s="11">
        <f>'N207 50km'!C258</f>
        <v>1.5</v>
      </c>
      <c r="D259" s="11">
        <f>'N207'!D258</f>
        <v>58</v>
      </c>
      <c r="E259" s="31">
        <f>IF('N207 50km'!D258="--",6,'N207 50km'!D258)</f>
        <v>41.6</v>
      </c>
      <c r="F259" s="31">
        <f t="shared" si="90"/>
        <v>42</v>
      </c>
      <c r="G259" s="33">
        <f t="shared" si="91"/>
        <v>37</v>
      </c>
      <c r="H259" s="31">
        <f>IF('N207 80km'!D258="--",6,'N207 80km'!D258)</f>
        <v>57.9</v>
      </c>
      <c r="I259" s="31">
        <f t="shared" si="92"/>
        <v>58</v>
      </c>
      <c r="J259" s="33" cm="1">
        <f t="array" ref="J259">_xlfn.IFS(I259=56,53,I259=57,53,OR(I259&gt;57,I259&lt;56),I259-2)</f>
        <v>56</v>
      </c>
      <c r="K259" s="33">
        <f t="shared" si="89"/>
        <v>56.054333142200463</v>
      </c>
      <c r="L259" s="11">
        <f t="shared" si="93"/>
        <v>56</v>
      </c>
      <c r="M259" s="11">
        <f>IF('Brugweg 30km'!D258="--",6,'Brugweg 30km'!D258)</f>
        <v>21.5</v>
      </c>
      <c r="N259" s="11">
        <f t="shared" si="94"/>
        <v>22</v>
      </c>
      <c r="O259" s="11">
        <f t="shared" si="95"/>
        <v>17</v>
      </c>
      <c r="P259" s="11">
        <f>IF('Hefbrug (50 km uur)'!D258="--",6,'Hefbrug (50 km uur)'!D258)</f>
        <v>28.6</v>
      </c>
      <c r="Q259" s="11">
        <f t="shared" si="96"/>
        <v>29</v>
      </c>
      <c r="R259" s="11">
        <f t="shared" si="97"/>
        <v>24</v>
      </c>
      <c r="S259" s="11">
        <f>'Kerkweg oost 50 km'!D258</f>
        <v>19.3</v>
      </c>
      <c r="T259" s="11">
        <f t="shared" si="98"/>
        <v>19</v>
      </c>
      <c r="U259" s="11">
        <f t="shared" si="99"/>
        <v>14</v>
      </c>
      <c r="V259" s="11">
        <f>'N454 Kanaaldijk 50 km'!D258</f>
        <v>11.5</v>
      </c>
      <c r="W259" s="11">
        <f t="shared" si="100"/>
        <v>12</v>
      </c>
      <c r="X259" s="11">
        <f t="shared" si="101"/>
        <v>7</v>
      </c>
      <c r="Y259" s="11">
        <f>'N454 Kanaaldijk 80 km'!D258</f>
        <v>12</v>
      </c>
      <c r="Z259" s="11">
        <f t="shared" si="102"/>
        <v>12</v>
      </c>
      <c r="AA259" s="11">
        <f t="shared" si="103"/>
        <v>0</v>
      </c>
      <c r="AB259" s="11">
        <f t="shared" si="104"/>
        <v>0</v>
      </c>
      <c r="AC259" s="11">
        <f t="shared" si="105"/>
        <v>10</v>
      </c>
      <c r="AD259" s="11">
        <f>'N451 80 km'!D258</f>
        <v>16.399999999999999</v>
      </c>
      <c r="AE259" s="11">
        <f t="shared" si="106"/>
        <v>16</v>
      </c>
      <c r="AF259" s="11">
        <f t="shared" si="107"/>
        <v>0</v>
      </c>
      <c r="AG259" s="11">
        <f t="shared" si="108"/>
        <v>0</v>
      </c>
      <c r="AH259" s="11">
        <f t="shared" si="109"/>
        <v>14</v>
      </c>
      <c r="AI259" s="11">
        <f>IF('A12'!D258="--",6,'A12'!D258)</f>
        <v>34.9</v>
      </c>
      <c r="AJ259" s="11">
        <f t="shared" si="110"/>
        <v>35</v>
      </c>
      <c r="AK259" s="11">
        <f t="shared" si="111"/>
        <v>0</v>
      </c>
      <c r="AL259" s="11">
        <f t="shared" si="112"/>
        <v>0</v>
      </c>
      <c r="AM259" s="11">
        <f t="shared" si="113"/>
        <v>33</v>
      </c>
      <c r="AN259" s="11">
        <f>'A20'!D258</f>
        <v>30.3</v>
      </c>
      <c r="AO259" s="11">
        <f t="shared" si="114"/>
        <v>30</v>
      </c>
      <c r="AP259" s="11">
        <f t="shared" si="115"/>
        <v>0</v>
      </c>
      <c r="AQ259" s="11">
        <f t="shared" si="116"/>
        <v>0</v>
      </c>
      <c r="AR259" s="11">
        <f t="shared" si="117"/>
        <v>28</v>
      </c>
      <c r="AS259" s="12"/>
      <c r="AT259" s="11"/>
    </row>
    <row r="260" spans="1:46" x14ac:dyDescent="0.2">
      <c r="A260" s="12" t="str">
        <f>'N207 50km'!A259</f>
        <v>N69_B</v>
      </c>
      <c r="B260" s="12" t="str">
        <f>'N207 50km'!B259</f>
        <v>Noordkade 69</v>
      </c>
      <c r="C260" s="11">
        <f>'N207 50km'!C259</f>
        <v>4.5</v>
      </c>
      <c r="D260" s="11">
        <f>'N207'!D259</f>
        <v>59.6</v>
      </c>
      <c r="E260" s="31">
        <f>IF('N207 50km'!D259="--",6,'N207 50km'!D259)</f>
        <v>42.2</v>
      </c>
      <c r="F260" s="31">
        <f t="shared" si="90"/>
        <v>42</v>
      </c>
      <c r="G260" s="33">
        <f t="shared" si="91"/>
        <v>37</v>
      </c>
      <c r="H260" s="31">
        <f>IF('N207 80km'!D259="--",6,'N207 80km'!D259)</f>
        <v>59.5</v>
      </c>
      <c r="I260" s="31">
        <f t="shared" si="92"/>
        <v>60</v>
      </c>
      <c r="J260" s="33" cm="1">
        <f t="array" ref="J260">_xlfn.IFS(I260=56,53,I260=57,53,OR(I260&gt;57,I260&lt;56),I260-2)</f>
        <v>58</v>
      </c>
      <c r="K260" s="33">
        <f t="shared" si="89"/>
        <v>58.034360947517285</v>
      </c>
      <c r="L260" s="11">
        <f t="shared" si="93"/>
        <v>58</v>
      </c>
      <c r="M260" s="11">
        <f>IF('Brugweg 30km'!D259="--",6,'Brugweg 30km'!D259)</f>
        <v>24.2</v>
      </c>
      <c r="N260" s="11">
        <f t="shared" si="94"/>
        <v>24</v>
      </c>
      <c r="O260" s="11">
        <f t="shared" si="95"/>
        <v>19</v>
      </c>
      <c r="P260" s="11">
        <f>IF('Hefbrug (50 km uur)'!D259="--",6,'Hefbrug (50 km uur)'!D259)</f>
        <v>28.7</v>
      </c>
      <c r="Q260" s="11">
        <f t="shared" si="96"/>
        <v>29</v>
      </c>
      <c r="R260" s="11">
        <f t="shared" si="97"/>
        <v>24</v>
      </c>
      <c r="S260" s="11">
        <f>'Kerkweg oost 50 km'!D259</f>
        <v>19.899999999999999</v>
      </c>
      <c r="T260" s="11">
        <f t="shared" si="98"/>
        <v>20</v>
      </c>
      <c r="U260" s="11">
        <f t="shared" si="99"/>
        <v>15</v>
      </c>
      <c r="V260" s="11">
        <f>'N454 Kanaaldijk 50 km'!D259</f>
        <v>12.3</v>
      </c>
      <c r="W260" s="11">
        <f t="shared" si="100"/>
        <v>12</v>
      </c>
      <c r="X260" s="11">
        <f t="shared" si="101"/>
        <v>7</v>
      </c>
      <c r="Y260" s="11">
        <f>'N454 Kanaaldijk 80 km'!D259</f>
        <v>12.8</v>
      </c>
      <c r="Z260" s="11">
        <f t="shared" si="102"/>
        <v>13</v>
      </c>
      <c r="AA260" s="11">
        <f t="shared" si="103"/>
        <v>0</v>
      </c>
      <c r="AB260" s="11">
        <f t="shared" si="104"/>
        <v>0</v>
      </c>
      <c r="AC260" s="11">
        <f t="shared" si="105"/>
        <v>11</v>
      </c>
      <c r="AD260" s="11">
        <f>'N451 80 km'!D259</f>
        <v>17.5</v>
      </c>
      <c r="AE260" s="11">
        <f t="shared" si="106"/>
        <v>18</v>
      </c>
      <c r="AF260" s="11">
        <f t="shared" si="107"/>
        <v>0</v>
      </c>
      <c r="AG260" s="11">
        <f t="shared" si="108"/>
        <v>0</v>
      </c>
      <c r="AH260" s="11">
        <f t="shared" si="109"/>
        <v>16</v>
      </c>
      <c r="AI260" s="11">
        <f>IF('A12'!D259="--",6,'A12'!D259)</f>
        <v>35.799999999999997</v>
      </c>
      <c r="AJ260" s="11">
        <f t="shared" si="110"/>
        <v>36</v>
      </c>
      <c r="AK260" s="11">
        <f t="shared" si="111"/>
        <v>0</v>
      </c>
      <c r="AL260" s="11">
        <f t="shared" si="112"/>
        <v>0</v>
      </c>
      <c r="AM260" s="11">
        <f t="shared" si="113"/>
        <v>34</v>
      </c>
      <c r="AN260" s="11">
        <f>'A20'!D259</f>
        <v>31.4</v>
      </c>
      <c r="AO260" s="11">
        <f t="shared" si="114"/>
        <v>31</v>
      </c>
      <c r="AP260" s="11">
        <f t="shared" si="115"/>
        <v>0</v>
      </c>
      <c r="AQ260" s="11">
        <f t="shared" si="116"/>
        <v>0</v>
      </c>
      <c r="AR260" s="11">
        <f t="shared" si="117"/>
        <v>29</v>
      </c>
      <c r="AS260" s="12"/>
      <c r="AT260" s="11"/>
    </row>
    <row r="261" spans="1:46" x14ac:dyDescent="0.2">
      <c r="A261" s="12" t="str">
        <f>'N207 50km'!A260</f>
        <v>N69_A</v>
      </c>
      <c r="B261" s="12" t="str">
        <f>'N207 50km'!B260</f>
        <v>Noordkade 69</v>
      </c>
      <c r="C261" s="11">
        <f>'N207 50km'!C260</f>
        <v>1.5</v>
      </c>
      <c r="D261" s="11">
        <f>'N207'!D260</f>
        <v>58.1</v>
      </c>
      <c r="E261" s="31">
        <f>IF('N207 50km'!D260="--",6,'N207 50km'!D260)</f>
        <v>41.7</v>
      </c>
      <c r="F261" s="31">
        <f t="shared" si="90"/>
        <v>42</v>
      </c>
      <c r="G261" s="33">
        <f t="shared" si="91"/>
        <v>37</v>
      </c>
      <c r="H261" s="31">
        <f>IF('N207 80km'!D260="--",6,'N207 80km'!D260)</f>
        <v>58</v>
      </c>
      <c r="I261" s="31">
        <f t="shared" si="92"/>
        <v>58</v>
      </c>
      <c r="J261" s="33" cm="1">
        <f t="array" ref="J261">_xlfn.IFS(I261=56,53,I261=57,53,OR(I261&gt;57,I261&lt;56),I261-2)</f>
        <v>56</v>
      </c>
      <c r="K261" s="33">
        <f t="shared" ref="K261:K324" si="118">10*LOG(10^(G261/10)+(10^(J261/10)))</f>
        <v>56.054333142200463</v>
      </c>
      <c r="L261" s="11">
        <f t="shared" si="93"/>
        <v>56</v>
      </c>
      <c r="M261" s="11">
        <f>IF('Brugweg 30km'!D260="--",6,'Brugweg 30km'!D260)</f>
        <v>22.1</v>
      </c>
      <c r="N261" s="11">
        <f t="shared" si="94"/>
        <v>22</v>
      </c>
      <c r="O261" s="11">
        <f t="shared" si="95"/>
        <v>17</v>
      </c>
      <c r="P261" s="11">
        <f>IF('Hefbrug (50 km uur)'!D260="--",6,'Hefbrug (50 km uur)'!D260)</f>
        <v>28.6</v>
      </c>
      <c r="Q261" s="11">
        <f t="shared" si="96"/>
        <v>29</v>
      </c>
      <c r="R261" s="11">
        <f t="shared" si="97"/>
        <v>24</v>
      </c>
      <c r="S261" s="11">
        <f>'Kerkweg oost 50 km'!D260</f>
        <v>18.2</v>
      </c>
      <c r="T261" s="11">
        <f t="shared" si="98"/>
        <v>18</v>
      </c>
      <c r="U261" s="11">
        <f t="shared" si="99"/>
        <v>13</v>
      </c>
      <c r="V261" s="11">
        <f>'N454 Kanaaldijk 50 km'!D260</f>
        <v>10.4</v>
      </c>
      <c r="W261" s="11">
        <f t="shared" si="100"/>
        <v>10</v>
      </c>
      <c r="X261" s="11">
        <f t="shared" si="101"/>
        <v>5</v>
      </c>
      <c r="Y261" s="11">
        <f>'N454 Kanaaldijk 80 km'!D260</f>
        <v>12</v>
      </c>
      <c r="Z261" s="11">
        <f t="shared" si="102"/>
        <v>12</v>
      </c>
      <c r="AA261" s="11">
        <f t="shared" si="103"/>
        <v>0</v>
      </c>
      <c r="AB261" s="11">
        <f t="shared" si="104"/>
        <v>0</v>
      </c>
      <c r="AC261" s="11">
        <f t="shared" si="105"/>
        <v>10</v>
      </c>
      <c r="AD261" s="11">
        <f>'N451 80 km'!D260</f>
        <v>16.399999999999999</v>
      </c>
      <c r="AE261" s="11">
        <f t="shared" si="106"/>
        <v>16</v>
      </c>
      <c r="AF261" s="11">
        <f t="shared" si="107"/>
        <v>0</v>
      </c>
      <c r="AG261" s="11">
        <f t="shared" si="108"/>
        <v>0</v>
      </c>
      <c r="AH261" s="11">
        <f t="shared" si="109"/>
        <v>14</v>
      </c>
      <c r="AI261" s="11">
        <f>IF('A12'!D260="--",6,'A12'!D260)</f>
        <v>34.700000000000003</v>
      </c>
      <c r="AJ261" s="11">
        <f t="shared" si="110"/>
        <v>35</v>
      </c>
      <c r="AK261" s="11">
        <f t="shared" si="111"/>
        <v>0</v>
      </c>
      <c r="AL261" s="11">
        <f t="shared" si="112"/>
        <v>0</v>
      </c>
      <c r="AM261" s="11">
        <f t="shared" si="113"/>
        <v>33</v>
      </c>
      <c r="AN261" s="11">
        <f>'A20'!D260</f>
        <v>30.4</v>
      </c>
      <c r="AO261" s="11">
        <f t="shared" si="114"/>
        <v>30</v>
      </c>
      <c r="AP261" s="11">
        <f t="shared" si="115"/>
        <v>0</v>
      </c>
      <c r="AQ261" s="11">
        <f t="shared" si="116"/>
        <v>0</v>
      </c>
      <c r="AR261" s="11">
        <f t="shared" si="117"/>
        <v>28</v>
      </c>
      <c r="AS261" s="12"/>
      <c r="AT261" s="11"/>
    </row>
    <row r="262" spans="1:46" x14ac:dyDescent="0.2">
      <c r="A262" s="12" t="str">
        <f>'N207 50km'!A261</f>
        <v>N57_B</v>
      </c>
      <c r="B262" s="12" t="str">
        <f>'N207 50km'!B261</f>
        <v>Noordkade 57</v>
      </c>
      <c r="C262" s="11">
        <f>'N207 50km'!C261</f>
        <v>4.5</v>
      </c>
      <c r="D262" s="11">
        <f>'N207'!D261</f>
        <v>59.3</v>
      </c>
      <c r="E262" s="31">
        <f>IF('N207 50km'!D261="--",6,'N207 50km'!D261)</f>
        <v>42.3</v>
      </c>
      <c r="F262" s="31">
        <f t="shared" ref="F262:F325" si="119">IF(MOD(E262,1)=0.5,INT(E262)+MOD(INT(E262),2),ROUND(E262,0))</f>
        <v>42</v>
      </c>
      <c r="G262" s="33">
        <f t="shared" ref="G262:G325" si="120">F262-5</f>
        <v>37</v>
      </c>
      <c r="H262" s="31">
        <f>IF('N207 80km'!D261="--",6,'N207 80km'!D261)</f>
        <v>59.2</v>
      </c>
      <c r="I262" s="31">
        <f t="shared" ref="I262:I325" si="121">IF(MOD(H262,1)=0.5,INT(H262)+MOD(INT(H262),2),ROUND(H262,0))</f>
        <v>59</v>
      </c>
      <c r="J262" s="33" cm="1">
        <f t="array" ref="J262">_xlfn.IFS(I262=56,53,I262=57,53,OR(I262&gt;57,I262&lt;56),I262-2)</f>
        <v>57</v>
      </c>
      <c r="K262" s="33">
        <f t="shared" si="118"/>
        <v>57.043213737826434</v>
      </c>
      <c r="L262" s="11">
        <f t="shared" ref="L262:L325" si="122">IF(MOD(K262,1)=0.5,INT(K262)+MOD(INT(K262),2),ROUND(K262,0))</f>
        <v>57</v>
      </c>
      <c r="M262" s="11">
        <f>IF('Brugweg 30km'!D261="--",6,'Brugweg 30km'!D261)</f>
        <v>24.5</v>
      </c>
      <c r="N262" s="11">
        <f t="shared" ref="N262:N325" si="123">IF(MOD(M262,1)=0.5,INT(M262)+MOD(INT(M262),2),ROUND(M262,0))</f>
        <v>24</v>
      </c>
      <c r="O262" s="11">
        <f t="shared" ref="O262:O325" si="124">N262-5</f>
        <v>19</v>
      </c>
      <c r="P262" s="11">
        <f>IF('Hefbrug (50 km uur)'!D261="--",6,'Hefbrug (50 km uur)'!D261)</f>
        <v>31.6</v>
      </c>
      <c r="Q262" s="11">
        <f t="shared" ref="Q262:Q325" si="125">IF(MOD(P262,1)=0.5,INT(P262)+MOD(INT(P262),2),ROUND(P262,0))</f>
        <v>32</v>
      </c>
      <c r="R262" s="11">
        <f t="shared" ref="R262:R325" si="126">Q262-5</f>
        <v>27</v>
      </c>
      <c r="S262" s="11">
        <f>'Kerkweg oost 50 km'!D261</f>
        <v>17.600000000000001</v>
      </c>
      <c r="T262" s="11">
        <f t="shared" ref="T262:T325" si="127">IF(MOD(S262,1)=0.5,INT(S262)+MOD(INT(S262),2),ROUND(S262,0))</f>
        <v>18</v>
      </c>
      <c r="U262" s="11">
        <f t="shared" ref="U262:U325" si="128">T262-5</f>
        <v>13</v>
      </c>
      <c r="V262" s="11">
        <f>'N454 Kanaaldijk 50 km'!D261</f>
        <v>13.7</v>
      </c>
      <c r="W262" s="11">
        <f t="shared" ref="W262:W325" si="129">IF(MOD(V262,1)=0.5,INT(V262)+MOD(INT(V262),2),ROUND(V262,0))</f>
        <v>14</v>
      </c>
      <c r="X262" s="11">
        <f t="shared" ref="X262:X325" si="130">W262-5</f>
        <v>9</v>
      </c>
      <c r="Y262" s="11">
        <f>'N454 Kanaaldijk 80 km'!D261</f>
        <v>12.9</v>
      </c>
      <c r="Z262" s="11">
        <f t="shared" ref="Z262:Z325" si="131">IF(MOD(Y262,1)=0.5,INT(Y262)+MOD(INT(Y262),2),ROUND(Y262,0))</f>
        <v>13</v>
      </c>
      <c r="AA262" s="11">
        <f t="shared" ref="AA262:AA325" si="132">IF(AND(Z262&gt;55.49,Z262&lt;56.51),Z262,)</f>
        <v>0</v>
      </c>
      <c r="AB262" s="11">
        <f t="shared" ref="AB262:AB325" si="133">IF(AND(Z262&gt;56.5,Z262&lt;57.5),Z262,)</f>
        <v>0</v>
      </c>
      <c r="AC262" s="11">
        <f t="shared" ref="AC262:AC325" si="134">IF(AA262&gt;0,AA262-3,IF(AB262&gt;0,AB262-4,Z262-2))</f>
        <v>11</v>
      </c>
      <c r="AD262" s="11">
        <f>'N451 80 km'!D261</f>
        <v>17.600000000000001</v>
      </c>
      <c r="AE262" s="11">
        <f t="shared" ref="AE262:AE325" si="135">IF(MOD(AD262,1)=0.5,INT(AD262)+MOD(INT(AD262),2),ROUND(AD262,0))</f>
        <v>18</v>
      </c>
      <c r="AF262" s="11">
        <f t="shared" ref="AF262:AF325" si="136">IF(AND(AE262&gt;55.49,AE262&lt;56.51),AE262,)</f>
        <v>0</v>
      </c>
      <c r="AG262" s="11">
        <f t="shared" ref="AG262:AG325" si="137">IF(AND(AE262&gt;56.5,AE262&lt;57.5),AE262,)</f>
        <v>0</v>
      </c>
      <c r="AH262" s="11">
        <f t="shared" ref="AH262:AH325" si="138">IF(AF262&gt;0,AF262-3,IF(AG262&gt;0,AG262-4,AE262-2))</f>
        <v>16</v>
      </c>
      <c r="AI262" s="11">
        <f>IF('A12'!D261="--",6,'A12'!D261)</f>
        <v>36.200000000000003</v>
      </c>
      <c r="AJ262" s="11">
        <f t="shared" ref="AJ262:AJ325" si="139">IF(MOD(AI262,1)=0.5,INT(AI262)+MOD(INT(AI262),2),ROUND(AI262,0))</f>
        <v>36</v>
      </c>
      <c r="AK262" s="11">
        <f t="shared" ref="AK262:AK325" si="140">IF(AND(AJ262&gt;55.49,AJ262&lt;56.51),AJ262,)</f>
        <v>0</v>
      </c>
      <c r="AL262" s="11">
        <f t="shared" ref="AL262:AL325" si="141">IF(AND(AJ262&gt;56.5,AJ262&lt;57.5),AJ262,)</f>
        <v>0</v>
      </c>
      <c r="AM262" s="11">
        <f t="shared" ref="AM262:AM325" si="142">IF(AK262&gt;0,AK262-3,IF(AL262&gt;0,AL262-4,AJ262-2))</f>
        <v>34</v>
      </c>
      <c r="AN262" s="11">
        <f>'A20'!D261</f>
        <v>31.4</v>
      </c>
      <c r="AO262" s="11">
        <f t="shared" ref="AO262:AO325" si="143">IF(MOD(AN262,1)=0.5,INT(AN262)+MOD(INT(AN262),2),ROUND(AN262,0))</f>
        <v>31</v>
      </c>
      <c r="AP262" s="11">
        <f t="shared" ref="AP262:AP325" si="144">IF(AND(AO262&gt;55.49,AO262&lt;56.51),AO262,)</f>
        <v>0</v>
      </c>
      <c r="AQ262" s="11">
        <f t="shared" ref="AQ262:AQ325" si="145">IF(AND(AO262&gt;56.5,AO262&lt;57.5),AO262,)</f>
        <v>0</v>
      </c>
      <c r="AR262" s="11">
        <f t="shared" ref="AR262:AR325" si="146">IF(AP262&gt;0,AP262-3,IF(AQ262&gt;0,AQ262-4,AO262-2))</f>
        <v>29</v>
      </c>
      <c r="AS262" s="12"/>
      <c r="AT262" s="11"/>
    </row>
    <row r="263" spans="1:46" x14ac:dyDescent="0.2">
      <c r="A263" s="12" t="str">
        <f>'N207 50km'!A262</f>
        <v>N57_A</v>
      </c>
      <c r="B263" s="12" t="str">
        <f>'N207 50km'!B262</f>
        <v>Noordkade 57</v>
      </c>
      <c r="C263" s="11">
        <f>'N207 50km'!C262</f>
        <v>1.5</v>
      </c>
      <c r="D263" s="11">
        <f>'N207'!D262</f>
        <v>57.8</v>
      </c>
      <c r="E263" s="31">
        <f>IF('N207 50km'!D262="--",6,'N207 50km'!D262)</f>
        <v>41.6</v>
      </c>
      <c r="F263" s="31">
        <f t="shared" si="119"/>
        <v>42</v>
      </c>
      <c r="G263" s="33">
        <f t="shared" si="120"/>
        <v>37</v>
      </c>
      <c r="H263" s="31">
        <f>IF('N207 80km'!D262="--",6,'N207 80km'!D262)</f>
        <v>57.7</v>
      </c>
      <c r="I263" s="31">
        <f t="shared" si="121"/>
        <v>58</v>
      </c>
      <c r="J263" s="33" cm="1">
        <f t="array" ref="J263">_xlfn.IFS(I263=56,53,I263=57,53,OR(I263&gt;57,I263&lt;56),I263-2)</f>
        <v>56</v>
      </c>
      <c r="K263" s="33">
        <f t="shared" si="118"/>
        <v>56.054333142200463</v>
      </c>
      <c r="L263" s="11">
        <f t="shared" si="122"/>
        <v>56</v>
      </c>
      <c r="M263" s="11">
        <f>IF('Brugweg 30km'!D262="--",6,'Brugweg 30km'!D262)</f>
        <v>22.3</v>
      </c>
      <c r="N263" s="11">
        <f t="shared" si="123"/>
        <v>22</v>
      </c>
      <c r="O263" s="11">
        <f t="shared" si="124"/>
        <v>17</v>
      </c>
      <c r="P263" s="11">
        <f>IF('Hefbrug (50 km uur)'!D262="--",6,'Hefbrug (50 km uur)'!D262)</f>
        <v>31</v>
      </c>
      <c r="Q263" s="11">
        <f t="shared" si="125"/>
        <v>31</v>
      </c>
      <c r="R263" s="11">
        <f t="shared" si="126"/>
        <v>26</v>
      </c>
      <c r="S263" s="11">
        <f>'Kerkweg oost 50 km'!D262</f>
        <v>16.5</v>
      </c>
      <c r="T263" s="11">
        <f t="shared" si="127"/>
        <v>16</v>
      </c>
      <c r="U263" s="11">
        <f t="shared" si="128"/>
        <v>11</v>
      </c>
      <c r="V263" s="11">
        <f>'N454 Kanaaldijk 50 km'!D262</f>
        <v>10.7</v>
      </c>
      <c r="W263" s="11">
        <f t="shared" si="129"/>
        <v>11</v>
      </c>
      <c r="X263" s="11">
        <f t="shared" si="130"/>
        <v>6</v>
      </c>
      <c r="Y263" s="11">
        <f>'N454 Kanaaldijk 80 km'!D262</f>
        <v>11.4</v>
      </c>
      <c r="Z263" s="11">
        <f t="shared" si="131"/>
        <v>11</v>
      </c>
      <c r="AA263" s="11">
        <f t="shared" si="132"/>
        <v>0</v>
      </c>
      <c r="AB263" s="11">
        <f t="shared" si="133"/>
        <v>0</v>
      </c>
      <c r="AC263" s="11">
        <f t="shared" si="134"/>
        <v>9</v>
      </c>
      <c r="AD263" s="11">
        <f>'N451 80 km'!D262</f>
        <v>15.5</v>
      </c>
      <c r="AE263" s="11">
        <f t="shared" si="135"/>
        <v>16</v>
      </c>
      <c r="AF263" s="11">
        <f t="shared" si="136"/>
        <v>0</v>
      </c>
      <c r="AG263" s="11">
        <f t="shared" si="137"/>
        <v>0</v>
      </c>
      <c r="AH263" s="11">
        <f t="shared" si="138"/>
        <v>14</v>
      </c>
      <c r="AI263" s="11">
        <f>IF('A12'!D262="--",6,'A12'!D262)</f>
        <v>34.4</v>
      </c>
      <c r="AJ263" s="11">
        <f t="shared" si="139"/>
        <v>34</v>
      </c>
      <c r="AK263" s="11">
        <f t="shared" si="140"/>
        <v>0</v>
      </c>
      <c r="AL263" s="11">
        <f t="shared" si="141"/>
        <v>0</v>
      </c>
      <c r="AM263" s="11">
        <f t="shared" si="142"/>
        <v>32</v>
      </c>
      <c r="AN263" s="11">
        <f>'A20'!D262</f>
        <v>29.9</v>
      </c>
      <c r="AO263" s="11">
        <f t="shared" si="143"/>
        <v>30</v>
      </c>
      <c r="AP263" s="11">
        <f t="shared" si="144"/>
        <v>0</v>
      </c>
      <c r="AQ263" s="11">
        <f t="shared" si="145"/>
        <v>0</v>
      </c>
      <c r="AR263" s="11">
        <f t="shared" si="146"/>
        <v>28</v>
      </c>
      <c r="AS263" s="12"/>
      <c r="AT263" s="11"/>
    </row>
    <row r="264" spans="1:46" x14ac:dyDescent="0.2">
      <c r="A264" s="12" t="str">
        <f>'N207 50km'!A263</f>
        <v>N55_B</v>
      </c>
      <c r="B264" s="12" t="str">
        <f>'N207 50km'!B263</f>
        <v>Noordkade 55</v>
      </c>
      <c r="C264" s="11">
        <f>'N207 50km'!C263</f>
        <v>4.5</v>
      </c>
      <c r="D264" s="11">
        <f>'N207'!D263</f>
        <v>59.3</v>
      </c>
      <c r="E264" s="31">
        <f>IF('N207 50km'!D263="--",6,'N207 50km'!D263)</f>
        <v>43.1</v>
      </c>
      <c r="F264" s="31">
        <f t="shared" si="119"/>
        <v>43</v>
      </c>
      <c r="G264" s="33">
        <f t="shared" si="120"/>
        <v>38</v>
      </c>
      <c r="H264" s="31">
        <f>IF('N207 80km'!D263="--",6,'N207 80km'!D263)</f>
        <v>59.2</v>
      </c>
      <c r="I264" s="31">
        <f t="shared" si="121"/>
        <v>59</v>
      </c>
      <c r="J264" s="33" cm="1">
        <f t="array" ref="J264">_xlfn.IFS(I264=56,53,I264=57,53,OR(I264&gt;57,I264&lt;56),I264-2)</f>
        <v>57</v>
      </c>
      <c r="K264" s="33">
        <f t="shared" si="118"/>
        <v>57.054333142200463</v>
      </c>
      <c r="L264" s="11">
        <f t="shared" si="122"/>
        <v>57</v>
      </c>
      <c r="M264" s="11">
        <f>IF('Brugweg 30km'!D263="--",6,'Brugweg 30km'!D263)</f>
        <v>24</v>
      </c>
      <c r="N264" s="11">
        <f t="shared" si="123"/>
        <v>24</v>
      </c>
      <c r="O264" s="11">
        <f t="shared" si="124"/>
        <v>19</v>
      </c>
      <c r="P264" s="11">
        <f>IF('Hefbrug (50 km uur)'!D263="--",6,'Hefbrug (50 km uur)'!D263)</f>
        <v>32.200000000000003</v>
      </c>
      <c r="Q264" s="11">
        <f t="shared" si="125"/>
        <v>32</v>
      </c>
      <c r="R264" s="11">
        <f t="shared" si="126"/>
        <v>27</v>
      </c>
      <c r="S264" s="11">
        <f>'Kerkweg oost 50 km'!D263</f>
        <v>19.3</v>
      </c>
      <c r="T264" s="11">
        <f t="shared" si="127"/>
        <v>19</v>
      </c>
      <c r="U264" s="11">
        <f t="shared" si="128"/>
        <v>14</v>
      </c>
      <c r="V264" s="11">
        <f>'N454 Kanaaldijk 50 km'!D263</f>
        <v>12.4</v>
      </c>
      <c r="W264" s="11">
        <f t="shared" si="129"/>
        <v>12</v>
      </c>
      <c r="X264" s="11">
        <f t="shared" si="130"/>
        <v>7</v>
      </c>
      <c r="Y264" s="11">
        <f>'N454 Kanaaldijk 80 km'!D263</f>
        <v>12.2</v>
      </c>
      <c r="Z264" s="11">
        <f t="shared" si="131"/>
        <v>12</v>
      </c>
      <c r="AA264" s="11">
        <f t="shared" si="132"/>
        <v>0</v>
      </c>
      <c r="AB264" s="11">
        <f t="shared" si="133"/>
        <v>0</v>
      </c>
      <c r="AC264" s="11">
        <f t="shared" si="134"/>
        <v>10</v>
      </c>
      <c r="AD264" s="11">
        <f>'N451 80 km'!D263</f>
        <v>17.5</v>
      </c>
      <c r="AE264" s="11">
        <f t="shared" si="135"/>
        <v>18</v>
      </c>
      <c r="AF264" s="11">
        <f t="shared" si="136"/>
        <v>0</v>
      </c>
      <c r="AG264" s="11">
        <f t="shared" si="137"/>
        <v>0</v>
      </c>
      <c r="AH264" s="11">
        <f t="shared" si="138"/>
        <v>16</v>
      </c>
      <c r="AI264" s="11">
        <f>IF('A12'!D263="--",6,'A12'!D263)</f>
        <v>36.1</v>
      </c>
      <c r="AJ264" s="11">
        <f t="shared" si="139"/>
        <v>36</v>
      </c>
      <c r="AK264" s="11">
        <f t="shared" si="140"/>
        <v>0</v>
      </c>
      <c r="AL264" s="11">
        <f t="shared" si="141"/>
        <v>0</v>
      </c>
      <c r="AM264" s="11">
        <f t="shared" si="142"/>
        <v>34</v>
      </c>
      <c r="AN264" s="11">
        <f>'A20'!D263</f>
        <v>31.4</v>
      </c>
      <c r="AO264" s="11">
        <f t="shared" si="143"/>
        <v>31</v>
      </c>
      <c r="AP264" s="11">
        <f t="shared" si="144"/>
        <v>0</v>
      </c>
      <c r="AQ264" s="11">
        <f t="shared" si="145"/>
        <v>0</v>
      </c>
      <c r="AR264" s="11">
        <f t="shared" si="146"/>
        <v>29</v>
      </c>
      <c r="AS264" s="12"/>
      <c r="AT264" s="11"/>
    </row>
    <row r="265" spans="1:46" x14ac:dyDescent="0.2">
      <c r="A265" s="12" t="str">
        <f>'N207 50km'!A264</f>
        <v>N55_A</v>
      </c>
      <c r="B265" s="12" t="str">
        <f>'N207 50km'!B264</f>
        <v>Noordkade 55</v>
      </c>
      <c r="C265" s="11">
        <f>'N207 50km'!C264</f>
        <v>1.5</v>
      </c>
      <c r="D265" s="11">
        <f>'N207'!D264</f>
        <v>57.8</v>
      </c>
      <c r="E265" s="31">
        <f>IF('N207 50km'!D264="--",6,'N207 50km'!D264)</f>
        <v>42.5</v>
      </c>
      <c r="F265" s="31">
        <f t="shared" si="119"/>
        <v>42</v>
      </c>
      <c r="G265" s="33">
        <f t="shared" si="120"/>
        <v>37</v>
      </c>
      <c r="H265" s="31">
        <f>IF('N207 80km'!D264="--",6,'N207 80km'!D264)</f>
        <v>57.6</v>
      </c>
      <c r="I265" s="31">
        <f t="shared" si="121"/>
        <v>58</v>
      </c>
      <c r="J265" s="33" cm="1">
        <f t="array" ref="J265">_xlfn.IFS(I265=56,53,I265=57,53,OR(I265&gt;57,I265&lt;56),I265-2)</f>
        <v>56</v>
      </c>
      <c r="K265" s="33">
        <f t="shared" si="118"/>
        <v>56.054333142200463</v>
      </c>
      <c r="L265" s="11">
        <f t="shared" si="122"/>
        <v>56</v>
      </c>
      <c r="M265" s="11">
        <f>IF('Brugweg 30km'!D264="--",6,'Brugweg 30km'!D264)</f>
        <v>23.1</v>
      </c>
      <c r="N265" s="11">
        <f t="shared" si="123"/>
        <v>23</v>
      </c>
      <c r="O265" s="11">
        <f t="shared" si="124"/>
        <v>18</v>
      </c>
      <c r="P265" s="11">
        <f>IF('Hefbrug (50 km uur)'!D264="--",6,'Hefbrug (50 km uur)'!D264)</f>
        <v>31.6</v>
      </c>
      <c r="Q265" s="11">
        <f t="shared" si="125"/>
        <v>32</v>
      </c>
      <c r="R265" s="11">
        <f t="shared" si="126"/>
        <v>27</v>
      </c>
      <c r="S265" s="11">
        <f>'Kerkweg oost 50 km'!D264</f>
        <v>17.2</v>
      </c>
      <c r="T265" s="11">
        <f t="shared" si="127"/>
        <v>17</v>
      </c>
      <c r="U265" s="11">
        <f t="shared" si="128"/>
        <v>12</v>
      </c>
      <c r="V265" s="11">
        <f>'N454 Kanaaldijk 50 km'!D264</f>
        <v>10.6</v>
      </c>
      <c r="W265" s="11">
        <f t="shared" si="129"/>
        <v>11</v>
      </c>
      <c r="X265" s="11">
        <f t="shared" si="130"/>
        <v>6</v>
      </c>
      <c r="Y265" s="11">
        <f>'N454 Kanaaldijk 80 km'!D264</f>
        <v>11.1</v>
      </c>
      <c r="Z265" s="11">
        <f t="shared" si="131"/>
        <v>11</v>
      </c>
      <c r="AA265" s="11">
        <f t="shared" si="132"/>
        <v>0</v>
      </c>
      <c r="AB265" s="11">
        <f t="shared" si="133"/>
        <v>0</v>
      </c>
      <c r="AC265" s="11">
        <f t="shared" si="134"/>
        <v>9</v>
      </c>
      <c r="AD265" s="11">
        <f>'N451 80 km'!D264</f>
        <v>14.6</v>
      </c>
      <c r="AE265" s="11">
        <f t="shared" si="135"/>
        <v>15</v>
      </c>
      <c r="AF265" s="11">
        <f t="shared" si="136"/>
        <v>0</v>
      </c>
      <c r="AG265" s="11">
        <f t="shared" si="137"/>
        <v>0</v>
      </c>
      <c r="AH265" s="11">
        <f t="shared" si="138"/>
        <v>13</v>
      </c>
      <c r="AI265" s="11">
        <f>IF('A12'!D264="--",6,'A12'!D264)</f>
        <v>33.4</v>
      </c>
      <c r="AJ265" s="11">
        <f t="shared" si="139"/>
        <v>33</v>
      </c>
      <c r="AK265" s="11">
        <f t="shared" si="140"/>
        <v>0</v>
      </c>
      <c r="AL265" s="11">
        <f t="shared" si="141"/>
        <v>0</v>
      </c>
      <c r="AM265" s="11">
        <f t="shared" si="142"/>
        <v>31</v>
      </c>
      <c r="AN265" s="11">
        <f>'A20'!D264</f>
        <v>29.2</v>
      </c>
      <c r="AO265" s="11">
        <f t="shared" si="143"/>
        <v>29</v>
      </c>
      <c r="AP265" s="11">
        <f t="shared" si="144"/>
        <v>0</v>
      </c>
      <c r="AQ265" s="11">
        <f t="shared" si="145"/>
        <v>0</v>
      </c>
      <c r="AR265" s="11">
        <f t="shared" si="146"/>
        <v>27</v>
      </c>
      <c r="AS265" s="12"/>
      <c r="AT265" s="11"/>
    </row>
    <row r="266" spans="1:46" x14ac:dyDescent="0.2">
      <c r="A266" s="12" t="str">
        <f>'N207 50km'!A265</f>
        <v>N53_B</v>
      </c>
      <c r="B266" s="12" t="str">
        <f>'N207 50km'!B265</f>
        <v>Noordkade 53</v>
      </c>
      <c r="C266" s="11">
        <f>'N207 50km'!C265</f>
        <v>4.5</v>
      </c>
      <c r="D266" s="11">
        <f>'N207'!D265</f>
        <v>58.5</v>
      </c>
      <c r="E266" s="31">
        <f>IF('N207 50km'!D265="--",6,'N207 50km'!D265)</f>
        <v>39.1</v>
      </c>
      <c r="F266" s="31">
        <f t="shared" si="119"/>
        <v>39</v>
      </c>
      <c r="G266" s="33">
        <f t="shared" si="120"/>
        <v>34</v>
      </c>
      <c r="H266" s="31">
        <f>IF('N207 80km'!D265="--",6,'N207 80km'!D265)</f>
        <v>58.5</v>
      </c>
      <c r="I266" s="31">
        <f t="shared" si="121"/>
        <v>58</v>
      </c>
      <c r="J266" s="33" cm="1">
        <f t="array" ref="J266">_xlfn.IFS(I266=56,53,I266=57,53,OR(I266&gt;57,I266&lt;56),I266-2)</f>
        <v>56</v>
      </c>
      <c r="K266" s="33">
        <f t="shared" si="118"/>
        <v>56.027316043349387</v>
      </c>
      <c r="L266" s="11">
        <f t="shared" si="122"/>
        <v>56</v>
      </c>
      <c r="M266" s="11">
        <f>IF('Brugweg 30km'!D265="--",6,'Brugweg 30km'!D265)</f>
        <v>23.2</v>
      </c>
      <c r="N266" s="11">
        <f t="shared" si="123"/>
        <v>23</v>
      </c>
      <c r="O266" s="11">
        <f t="shared" si="124"/>
        <v>18</v>
      </c>
      <c r="P266" s="11">
        <f>IF('Hefbrug (50 km uur)'!D265="--",6,'Hefbrug (50 km uur)'!D265)</f>
        <v>22.8</v>
      </c>
      <c r="Q266" s="11">
        <f t="shared" si="125"/>
        <v>23</v>
      </c>
      <c r="R266" s="11">
        <f t="shared" si="126"/>
        <v>18</v>
      </c>
      <c r="S266" s="11">
        <f>'Kerkweg oost 50 km'!D265</f>
        <v>17.5</v>
      </c>
      <c r="T266" s="11">
        <f t="shared" si="127"/>
        <v>18</v>
      </c>
      <c r="U266" s="11">
        <f t="shared" si="128"/>
        <v>13</v>
      </c>
      <c r="V266" s="11">
        <f>'N454 Kanaaldijk 50 km'!D265</f>
        <v>15.8</v>
      </c>
      <c r="W266" s="11">
        <f t="shared" si="129"/>
        <v>16</v>
      </c>
      <c r="X266" s="11">
        <f t="shared" si="130"/>
        <v>11</v>
      </c>
      <c r="Y266" s="11">
        <f>'N454 Kanaaldijk 80 km'!D265</f>
        <v>10.9</v>
      </c>
      <c r="Z266" s="11">
        <f t="shared" si="131"/>
        <v>11</v>
      </c>
      <c r="AA266" s="11">
        <f t="shared" si="132"/>
        <v>0</v>
      </c>
      <c r="AB266" s="11">
        <f t="shared" si="133"/>
        <v>0</v>
      </c>
      <c r="AC266" s="11">
        <f t="shared" si="134"/>
        <v>9</v>
      </c>
      <c r="AD266" s="11">
        <f>'N451 80 km'!D265</f>
        <v>16.600000000000001</v>
      </c>
      <c r="AE266" s="11">
        <f t="shared" si="135"/>
        <v>17</v>
      </c>
      <c r="AF266" s="11">
        <f t="shared" si="136"/>
        <v>0</v>
      </c>
      <c r="AG266" s="11">
        <f t="shared" si="137"/>
        <v>0</v>
      </c>
      <c r="AH266" s="11">
        <f t="shared" si="138"/>
        <v>15</v>
      </c>
      <c r="AI266" s="11">
        <f>IF('A12'!D265="--",6,'A12'!D265)</f>
        <v>34.5</v>
      </c>
      <c r="AJ266" s="11">
        <f t="shared" si="139"/>
        <v>34</v>
      </c>
      <c r="AK266" s="11">
        <f t="shared" si="140"/>
        <v>0</v>
      </c>
      <c r="AL266" s="11">
        <f t="shared" si="141"/>
        <v>0</v>
      </c>
      <c r="AM266" s="11">
        <f t="shared" si="142"/>
        <v>32</v>
      </c>
      <c r="AN266" s="11">
        <f>'A20'!D265</f>
        <v>30.1</v>
      </c>
      <c r="AO266" s="11">
        <f t="shared" si="143"/>
        <v>30</v>
      </c>
      <c r="AP266" s="11">
        <f t="shared" si="144"/>
        <v>0</v>
      </c>
      <c r="AQ266" s="11">
        <f t="shared" si="145"/>
        <v>0</v>
      </c>
      <c r="AR266" s="11">
        <f t="shared" si="146"/>
        <v>28</v>
      </c>
      <c r="AS266" s="12"/>
      <c r="AT266" s="11"/>
    </row>
    <row r="267" spans="1:46" x14ac:dyDescent="0.2">
      <c r="A267" s="12" t="str">
        <f>'N207 50km'!A266</f>
        <v>N53_A</v>
      </c>
      <c r="B267" s="12" t="str">
        <f>'N207 50km'!B266</f>
        <v>Noordkade 53</v>
      </c>
      <c r="C267" s="11">
        <f>'N207 50km'!C266</f>
        <v>1.5</v>
      </c>
      <c r="D267" s="11">
        <f>'N207'!D266</f>
        <v>56.8</v>
      </c>
      <c r="E267" s="31">
        <f>IF('N207 50km'!D266="--",6,'N207 50km'!D266)</f>
        <v>38.200000000000003</v>
      </c>
      <c r="F267" s="31">
        <f t="shared" si="119"/>
        <v>38</v>
      </c>
      <c r="G267" s="33">
        <f t="shared" si="120"/>
        <v>33</v>
      </c>
      <c r="H267" s="31">
        <f>IF('N207 80km'!D266="--",6,'N207 80km'!D266)</f>
        <v>56.7</v>
      </c>
      <c r="I267" s="31">
        <f t="shared" si="121"/>
        <v>57</v>
      </c>
      <c r="J267" s="33" cm="1">
        <f t="array" ref="J267">_xlfn.IFS(I267=56,53,I267=57,53,OR(I267&gt;57,I267&lt;56),I267-2)</f>
        <v>53</v>
      </c>
      <c r="K267" s="33">
        <f t="shared" si="118"/>
        <v>53.043213737826427</v>
      </c>
      <c r="L267" s="11">
        <f t="shared" si="122"/>
        <v>53</v>
      </c>
      <c r="M267" s="11">
        <f>IF('Brugweg 30km'!D266="--",6,'Brugweg 30km'!D266)</f>
        <v>21.3</v>
      </c>
      <c r="N267" s="11">
        <f t="shared" si="123"/>
        <v>21</v>
      </c>
      <c r="O267" s="11">
        <f t="shared" si="124"/>
        <v>16</v>
      </c>
      <c r="P267" s="11">
        <f>IF('Hefbrug (50 km uur)'!D266="--",6,'Hefbrug (50 km uur)'!D266)</f>
        <v>17.100000000000001</v>
      </c>
      <c r="Q267" s="11">
        <f t="shared" si="125"/>
        <v>17</v>
      </c>
      <c r="R267" s="11">
        <f t="shared" si="126"/>
        <v>12</v>
      </c>
      <c r="S267" s="11">
        <f>'Kerkweg oost 50 km'!D266</f>
        <v>13.2</v>
      </c>
      <c r="T267" s="11">
        <f t="shared" si="127"/>
        <v>13</v>
      </c>
      <c r="U267" s="11">
        <f t="shared" si="128"/>
        <v>8</v>
      </c>
      <c r="V267" s="11">
        <f>'N454 Kanaaldijk 50 km'!D266</f>
        <v>9.9</v>
      </c>
      <c r="W267" s="11">
        <f t="shared" si="129"/>
        <v>10</v>
      </c>
      <c r="X267" s="11">
        <f t="shared" si="130"/>
        <v>5</v>
      </c>
      <c r="Y267" s="11">
        <f>'N454 Kanaaldijk 80 km'!D266</f>
        <v>8.8000000000000007</v>
      </c>
      <c r="Z267" s="11">
        <f t="shared" si="131"/>
        <v>9</v>
      </c>
      <c r="AA267" s="11">
        <f t="shared" si="132"/>
        <v>0</v>
      </c>
      <c r="AB267" s="11">
        <f t="shared" si="133"/>
        <v>0</v>
      </c>
      <c r="AC267" s="11">
        <f t="shared" si="134"/>
        <v>7</v>
      </c>
      <c r="AD267" s="11">
        <f>'N451 80 km'!D266</f>
        <v>12.5</v>
      </c>
      <c r="AE267" s="11">
        <f t="shared" si="135"/>
        <v>12</v>
      </c>
      <c r="AF267" s="11">
        <f t="shared" si="136"/>
        <v>0</v>
      </c>
      <c r="AG267" s="11">
        <f t="shared" si="137"/>
        <v>0</v>
      </c>
      <c r="AH267" s="11">
        <f t="shared" si="138"/>
        <v>10</v>
      </c>
      <c r="AI267" s="11">
        <f>IF('A12'!D266="--",6,'A12'!D266)</f>
        <v>29.8</v>
      </c>
      <c r="AJ267" s="11">
        <f t="shared" si="139"/>
        <v>30</v>
      </c>
      <c r="AK267" s="11">
        <f t="shared" si="140"/>
        <v>0</v>
      </c>
      <c r="AL267" s="11">
        <f t="shared" si="141"/>
        <v>0</v>
      </c>
      <c r="AM267" s="11">
        <f t="shared" si="142"/>
        <v>28</v>
      </c>
      <c r="AN267" s="11">
        <f>'A20'!D266</f>
        <v>25.9</v>
      </c>
      <c r="AO267" s="11">
        <f t="shared" si="143"/>
        <v>26</v>
      </c>
      <c r="AP267" s="11">
        <f t="shared" si="144"/>
        <v>0</v>
      </c>
      <c r="AQ267" s="11">
        <f t="shared" si="145"/>
        <v>0</v>
      </c>
      <c r="AR267" s="11">
        <f t="shared" si="146"/>
        <v>24</v>
      </c>
      <c r="AS267" s="12"/>
      <c r="AT267" s="11"/>
    </row>
    <row r="268" spans="1:46" x14ac:dyDescent="0.2">
      <c r="A268" s="12" t="str">
        <f>'N207 50km'!A267</f>
        <v>N51_B</v>
      </c>
      <c r="B268" s="12" t="str">
        <f>'N207 50km'!B267</f>
        <v>Noordkade 51</v>
      </c>
      <c r="C268" s="11">
        <f>'N207 50km'!C267</f>
        <v>4.5</v>
      </c>
      <c r="D268" s="11">
        <f>'N207'!D267</f>
        <v>59.5</v>
      </c>
      <c r="E268" s="31">
        <f>IF('N207 50km'!D267="--",6,'N207 50km'!D267)</f>
        <v>42.8</v>
      </c>
      <c r="F268" s="31">
        <f t="shared" si="119"/>
        <v>43</v>
      </c>
      <c r="G268" s="33">
        <f t="shared" si="120"/>
        <v>38</v>
      </c>
      <c r="H268" s="31">
        <f>IF('N207 80km'!D267="--",6,'N207 80km'!D267)</f>
        <v>59.4</v>
      </c>
      <c r="I268" s="31">
        <f t="shared" si="121"/>
        <v>59</v>
      </c>
      <c r="J268" s="33" cm="1">
        <f t="array" ref="J268">_xlfn.IFS(I268=56,53,I268=57,53,OR(I268&gt;57,I268&lt;56),I268-2)</f>
        <v>57</v>
      </c>
      <c r="K268" s="33">
        <f t="shared" si="118"/>
        <v>57.054333142200463</v>
      </c>
      <c r="L268" s="11">
        <f t="shared" si="122"/>
        <v>57</v>
      </c>
      <c r="M268" s="11">
        <f>IF('Brugweg 30km'!D267="--",6,'Brugweg 30km'!D267)</f>
        <v>24.7</v>
      </c>
      <c r="N268" s="11">
        <f t="shared" si="123"/>
        <v>25</v>
      </c>
      <c r="O268" s="11">
        <f t="shared" si="124"/>
        <v>20</v>
      </c>
      <c r="P268" s="11">
        <f>IF('Hefbrug (50 km uur)'!D267="--",6,'Hefbrug (50 km uur)'!D267)</f>
        <v>31.2</v>
      </c>
      <c r="Q268" s="11">
        <f t="shared" si="125"/>
        <v>31</v>
      </c>
      <c r="R268" s="11">
        <f t="shared" si="126"/>
        <v>26</v>
      </c>
      <c r="S268" s="11">
        <f>'Kerkweg oost 50 km'!D267</f>
        <v>16.7</v>
      </c>
      <c r="T268" s="11">
        <f t="shared" si="127"/>
        <v>17</v>
      </c>
      <c r="U268" s="11">
        <f t="shared" si="128"/>
        <v>12</v>
      </c>
      <c r="V268" s="11">
        <f>'N454 Kanaaldijk 50 km'!D267</f>
        <v>12.7</v>
      </c>
      <c r="W268" s="11">
        <f t="shared" si="129"/>
        <v>13</v>
      </c>
      <c r="X268" s="11">
        <f t="shared" si="130"/>
        <v>8</v>
      </c>
      <c r="Y268" s="11">
        <f>'N454 Kanaaldijk 80 km'!D267</f>
        <v>12.3</v>
      </c>
      <c r="Z268" s="11">
        <f t="shared" si="131"/>
        <v>12</v>
      </c>
      <c r="AA268" s="11">
        <f t="shared" si="132"/>
        <v>0</v>
      </c>
      <c r="AB268" s="11">
        <f t="shared" si="133"/>
        <v>0</v>
      </c>
      <c r="AC268" s="11">
        <f t="shared" si="134"/>
        <v>10</v>
      </c>
      <c r="AD268" s="11">
        <f>'N451 80 km'!D267</f>
        <v>17.8</v>
      </c>
      <c r="AE268" s="11">
        <f t="shared" si="135"/>
        <v>18</v>
      </c>
      <c r="AF268" s="11">
        <f t="shared" si="136"/>
        <v>0</v>
      </c>
      <c r="AG268" s="11">
        <f t="shared" si="137"/>
        <v>0</v>
      </c>
      <c r="AH268" s="11">
        <f t="shared" si="138"/>
        <v>16</v>
      </c>
      <c r="AI268" s="11">
        <f>IF('A12'!D267="--",6,'A12'!D267)</f>
        <v>36.1</v>
      </c>
      <c r="AJ268" s="11">
        <f t="shared" si="139"/>
        <v>36</v>
      </c>
      <c r="AK268" s="11">
        <f t="shared" si="140"/>
        <v>0</v>
      </c>
      <c r="AL268" s="11">
        <f t="shared" si="141"/>
        <v>0</v>
      </c>
      <c r="AM268" s="11">
        <f t="shared" si="142"/>
        <v>34</v>
      </c>
      <c r="AN268" s="11">
        <f>'A20'!D267</f>
        <v>31.5</v>
      </c>
      <c r="AO268" s="11">
        <f t="shared" si="143"/>
        <v>32</v>
      </c>
      <c r="AP268" s="11">
        <f t="shared" si="144"/>
        <v>0</v>
      </c>
      <c r="AQ268" s="11">
        <f t="shared" si="145"/>
        <v>0</v>
      </c>
      <c r="AR268" s="11">
        <f t="shared" si="146"/>
        <v>30</v>
      </c>
      <c r="AS268" s="12"/>
      <c r="AT268" s="11"/>
    </row>
    <row r="269" spans="1:46" x14ac:dyDescent="0.2">
      <c r="A269" s="12" t="str">
        <f>'N207 50km'!A268</f>
        <v>N51_A</v>
      </c>
      <c r="B269" s="12" t="str">
        <f>'N207 50km'!B268</f>
        <v>Noordkade 51</v>
      </c>
      <c r="C269" s="11">
        <f>'N207 50km'!C268</f>
        <v>1.5</v>
      </c>
      <c r="D269" s="11">
        <f>'N207'!D268</f>
        <v>57.9</v>
      </c>
      <c r="E269" s="31">
        <f>IF('N207 50km'!D268="--",6,'N207 50km'!D268)</f>
        <v>42.4</v>
      </c>
      <c r="F269" s="31">
        <f t="shared" si="119"/>
        <v>42</v>
      </c>
      <c r="G269" s="33">
        <f t="shared" si="120"/>
        <v>37</v>
      </c>
      <c r="H269" s="31">
        <f>IF('N207 80km'!D268="--",6,'N207 80km'!D268)</f>
        <v>57.8</v>
      </c>
      <c r="I269" s="31">
        <f t="shared" si="121"/>
        <v>58</v>
      </c>
      <c r="J269" s="33" cm="1">
        <f t="array" ref="J269">_xlfn.IFS(I269=56,53,I269=57,53,OR(I269&gt;57,I269&lt;56),I269-2)</f>
        <v>56</v>
      </c>
      <c r="K269" s="33">
        <f t="shared" si="118"/>
        <v>56.054333142200463</v>
      </c>
      <c r="L269" s="11">
        <f t="shared" si="122"/>
        <v>56</v>
      </c>
      <c r="M269" s="11">
        <f>IF('Brugweg 30km'!D268="--",6,'Brugweg 30km'!D268)</f>
        <v>22.5</v>
      </c>
      <c r="N269" s="11">
        <f t="shared" si="123"/>
        <v>22</v>
      </c>
      <c r="O269" s="11">
        <f t="shared" si="124"/>
        <v>17</v>
      </c>
      <c r="P269" s="11">
        <f>IF('Hefbrug (50 km uur)'!D268="--",6,'Hefbrug (50 km uur)'!D268)</f>
        <v>30.6</v>
      </c>
      <c r="Q269" s="11">
        <f t="shared" si="125"/>
        <v>31</v>
      </c>
      <c r="R269" s="11">
        <f t="shared" si="126"/>
        <v>26</v>
      </c>
      <c r="S269" s="11">
        <f>'Kerkweg oost 50 km'!D268</f>
        <v>15.3</v>
      </c>
      <c r="T269" s="11">
        <f t="shared" si="127"/>
        <v>15</v>
      </c>
      <c r="U269" s="11">
        <f t="shared" si="128"/>
        <v>10</v>
      </c>
      <c r="V269" s="11">
        <f>'N454 Kanaaldijk 50 km'!D268</f>
        <v>9.6999999999999993</v>
      </c>
      <c r="W269" s="11">
        <f t="shared" si="129"/>
        <v>10</v>
      </c>
      <c r="X269" s="11">
        <f t="shared" si="130"/>
        <v>5</v>
      </c>
      <c r="Y269" s="11">
        <f>'N454 Kanaaldijk 80 km'!D268</f>
        <v>11.4</v>
      </c>
      <c r="Z269" s="11">
        <f t="shared" si="131"/>
        <v>11</v>
      </c>
      <c r="AA269" s="11">
        <f t="shared" si="132"/>
        <v>0</v>
      </c>
      <c r="AB269" s="11">
        <f t="shared" si="133"/>
        <v>0</v>
      </c>
      <c r="AC269" s="11">
        <f t="shared" si="134"/>
        <v>9</v>
      </c>
      <c r="AD269" s="11">
        <f>'N451 80 km'!D268</f>
        <v>15.3</v>
      </c>
      <c r="AE269" s="11">
        <f t="shared" si="135"/>
        <v>15</v>
      </c>
      <c r="AF269" s="11">
        <f t="shared" si="136"/>
        <v>0</v>
      </c>
      <c r="AG269" s="11">
        <f t="shared" si="137"/>
        <v>0</v>
      </c>
      <c r="AH269" s="11">
        <f t="shared" si="138"/>
        <v>13</v>
      </c>
      <c r="AI269" s="11">
        <f>IF('A12'!D268="--",6,'A12'!D268)</f>
        <v>33.200000000000003</v>
      </c>
      <c r="AJ269" s="11">
        <f t="shared" si="139"/>
        <v>33</v>
      </c>
      <c r="AK269" s="11">
        <f t="shared" si="140"/>
        <v>0</v>
      </c>
      <c r="AL269" s="11">
        <f t="shared" si="141"/>
        <v>0</v>
      </c>
      <c r="AM269" s="11">
        <f t="shared" si="142"/>
        <v>31</v>
      </c>
      <c r="AN269" s="11">
        <f>'A20'!D268</f>
        <v>29</v>
      </c>
      <c r="AO269" s="11">
        <f t="shared" si="143"/>
        <v>29</v>
      </c>
      <c r="AP269" s="11">
        <f t="shared" si="144"/>
        <v>0</v>
      </c>
      <c r="AQ269" s="11">
        <f t="shared" si="145"/>
        <v>0</v>
      </c>
      <c r="AR269" s="11">
        <f t="shared" si="146"/>
        <v>27</v>
      </c>
      <c r="AS269" s="12"/>
      <c r="AT269" s="11"/>
    </row>
    <row r="270" spans="1:46" x14ac:dyDescent="0.2">
      <c r="A270" s="12" t="str">
        <f>'N207 50km'!A269</f>
        <v>N45_B</v>
      </c>
      <c r="B270" s="12" t="str">
        <f>'N207 50km'!B269</f>
        <v>Noordkade 45</v>
      </c>
      <c r="C270" s="11">
        <f>'N207 50km'!C269</f>
        <v>4.5</v>
      </c>
      <c r="D270" s="11">
        <f>'N207'!D269</f>
        <v>58.4</v>
      </c>
      <c r="E270" s="31">
        <f>IF('N207 50km'!D269="--",6,'N207 50km'!D269)</f>
        <v>37</v>
      </c>
      <c r="F270" s="31">
        <f t="shared" si="119"/>
        <v>37</v>
      </c>
      <c r="G270" s="33">
        <f t="shared" si="120"/>
        <v>32</v>
      </c>
      <c r="H270" s="31">
        <f>IF('N207 80km'!D269="--",6,'N207 80km'!D269)</f>
        <v>58.4</v>
      </c>
      <c r="I270" s="31">
        <f t="shared" si="121"/>
        <v>58</v>
      </c>
      <c r="J270" s="33" cm="1">
        <f t="array" ref="J270">_xlfn.IFS(I270=56,53,I270=57,53,OR(I270&gt;57,I270&lt;56),I270-2)</f>
        <v>56</v>
      </c>
      <c r="K270" s="33">
        <f t="shared" si="118"/>
        <v>56.017255250287931</v>
      </c>
      <c r="L270" s="11">
        <f t="shared" si="122"/>
        <v>56</v>
      </c>
      <c r="M270" s="11">
        <f>IF('Brugweg 30km'!D269="--",6,'Brugweg 30km'!D269)</f>
        <v>25.1</v>
      </c>
      <c r="N270" s="11">
        <f t="shared" si="123"/>
        <v>25</v>
      </c>
      <c r="O270" s="11">
        <f t="shared" si="124"/>
        <v>20</v>
      </c>
      <c r="P270" s="11">
        <f>IF('Hefbrug (50 km uur)'!D269="--",6,'Hefbrug (50 km uur)'!D269)</f>
        <v>25.6</v>
      </c>
      <c r="Q270" s="11">
        <f t="shared" si="125"/>
        <v>26</v>
      </c>
      <c r="R270" s="11">
        <f t="shared" si="126"/>
        <v>21</v>
      </c>
      <c r="S270" s="11">
        <f>'Kerkweg oost 50 km'!D269</f>
        <v>8.9</v>
      </c>
      <c r="T270" s="11">
        <f t="shared" si="127"/>
        <v>9</v>
      </c>
      <c r="U270" s="11">
        <f t="shared" si="128"/>
        <v>4</v>
      </c>
      <c r="V270" s="11">
        <f>'N454 Kanaaldijk 50 km'!D269</f>
        <v>16.899999999999999</v>
      </c>
      <c r="W270" s="11">
        <f t="shared" si="129"/>
        <v>17</v>
      </c>
      <c r="X270" s="11">
        <f t="shared" si="130"/>
        <v>12</v>
      </c>
      <c r="Y270" s="11">
        <f>'N454 Kanaaldijk 80 km'!D269</f>
        <v>15.5</v>
      </c>
      <c r="Z270" s="11">
        <f t="shared" si="131"/>
        <v>16</v>
      </c>
      <c r="AA270" s="11">
        <f t="shared" si="132"/>
        <v>0</v>
      </c>
      <c r="AB270" s="11">
        <f t="shared" si="133"/>
        <v>0</v>
      </c>
      <c r="AC270" s="11">
        <f t="shared" si="134"/>
        <v>14</v>
      </c>
      <c r="AD270" s="11">
        <f>'N451 80 km'!D269</f>
        <v>16.899999999999999</v>
      </c>
      <c r="AE270" s="11">
        <f t="shared" si="135"/>
        <v>17</v>
      </c>
      <c r="AF270" s="11">
        <f t="shared" si="136"/>
        <v>0</v>
      </c>
      <c r="AG270" s="11">
        <f t="shared" si="137"/>
        <v>0</v>
      </c>
      <c r="AH270" s="11">
        <f t="shared" si="138"/>
        <v>15</v>
      </c>
      <c r="AI270" s="11">
        <f>IF('A12'!D269="--",6,'A12'!D269)</f>
        <v>32.9</v>
      </c>
      <c r="AJ270" s="11">
        <f t="shared" si="139"/>
        <v>33</v>
      </c>
      <c r="AK270" s="11">
        <f t="shared" si="140"/>
        <v>0</v>
      </c>
      <c r="AL270" s="11">
        <f t="shared" si="141"/>
        <v>0</v>
      </c>
      <c r="AM270" s="11">
        <f t="shared" si="142"/>
        <v>31</v>
      </c>
      <c r="AN270" s="11">
        <f>'A20'!D269</f>
        <v>27.8</v>
      </c>
      <c r="AO270" s="11">
        <f t="shared" si="143"/>
        <v>28</v>
      </c>
      <c r="AP270" s="11">
        <f t="shared" si="144"/>
        <v>0</v>
      </c>
      <c r="AQ270" s="11">
        <f t="shared" si="145"/>
        <v>0</v>
      </c>
      <c r="AR270" s="11">
        <f t="shared" si="146"/>
        <v>26</v>
      </c>
      <c r="AS270" s="12"/>
      <c r="AT270" s="11"/>
    </row>
    <row r="271" spans="1:46" x14ac:dyDescent="0.2">
      <c r="A271" s="12" t="str">
        <f>'N207 50km'!A270</f>
        <v>N45_A</v>
      </c>
      <c r="B271" s="12" t="str">
        <f>'N207 50km'!B270</f>
        <v>Noordkade 45</v>
      </c>
      <c r="C271" s="11">
        <f>'N207 50km'!C270</f>
        <v>1.5</v>
      </c>
      <c r="D271" s="11">
        <f>'N207'!D270</f>
        <v>56.6</v>
      </c>
      <c r="E271" s="31">
        <f>IF('N207 50km'!D270="--",6,'N207 50km'!D270)</f>
        <v>30</v>
      </c>
      <c r="F271" s="31">
        <f t="shared" si="119"/>
        <v>30</v>
      </c>
      <c r="G271" s="33">
        <f t="shared" si="120"/>
        <v>25</v>
      </c>
      <c r="H271" s="31">
        <f>IF('N207 80km'!D270="--",6,'N207 80km'!D270)</f>
        <v>56.6</v>
      </c>
      <c r="I271" s="31">
        <f t="shared" si="121"/>
        <v>57</v>
      </c>
      <c r="J271" s="33" cm="1">
        <f t="array" ref="J271">_xlfn.IFS(I271=56,53,I271=57,53,OR(I271&gt;57,I271&lt;56),I271-2)</f>
        <v>53</v>
      </c>
      <c r="K271" s="33">
        <f t="shared" si="118"/>
        <v>53.006877654943196</v>
      </c>
      <c r="L271" s="11">
        <f t="shared" si="122"/>
        <v>53</v>
      </c>
      <c r="M271" s="11">
        <f>IF('Brugweg 30km'!D270="--",6,'Brugweg 30km'!D270)</f>
        <v>23.3</v>
      </c>
      <c r="N271" s="11">
        <f t="shared" si="123"/>
        <v>23</v>
      </c>
      <c r="O271" s="11">
        <f t="shared" si="124"/>
        <v>18</v>
      </c>
      <c r="P271" s="11">
        <f>IF('Hefbrug (50 km uur)'!D270="--",6,'Hefbrug (50 km uur)'!D270)</f>
        <v>18.7</v>
      </c>
      <c r="Q271" s="11">
        <f t="shared" si="125"/>
        <v>19</v>
      </c>
      <c r="R271" s="11">
        <f t="shared" si="126"/>
        <v>14</v>
      </c>
      <c r="S271" s="11">
        <f>'Kerkweg oost 50 km'!D270</f>
        <v>1.5</v>
      </c>
      <c r="T271" s="11">
        <f t="shared" si="127"/>
        <v>2</v>
      </c>
      <c r="U271" s="11">
        <f t="shared" si="128"/>
        <v>-3</v>
      </c>
      <c r="V271" s="11">
        <f>'N454 Kanaaldijk 50 km'!D270</f>
        <v>10.5</v>
      </c>
      <c r="W271" s="11">
        <f t="shared" si="129"/>
        <v>10</v>
      </c>
      <c r="X271" s="11">
        <f t="shared" si="130"/>
        <v>5</v>
      </c>
      <c r="Y271" s="11">
        <f>'N454 Kanaaldijk 80 km'!D270</f>
        <v>8.3000000000000007</v>
      </c>
      <c r="Z271" s="11">
        <f t="shared" si="131"/>
        <v>8</v>
      </c>
      <c r="AA271" s="11">
        <f t="shared" si="132"/>
        <v>0</v>
      </c>
      <c r="AB271" s="11">
        <f t="shared" si="133"/>
        <v>0</v>
      </c>
      <c r="AC271" s="11">
        <f t="shared" si="134"/>
        <v>6</v>
      </c>
      <c r="AD271" s="11">
        <f>'N451 80 km'!D270</f>
        <v>13.5</v>
      </c>
      <c r="AE271" s="11">
        <f t="shared" si="135"/>
        <v>14</v>
      </c>
      <c r="AF271" s="11">
        <f t="shared" si="136"/>
        <v>0</v>
      </c>
      <c r="AG271" s="11">
        <f t="shared" si="137"/>
        <v>0</v>
      </c>
      <c r="AH271" s="11">
        <f t="shared" si="138"/>
        <v>12</v>
      </c>
      <c r="AI271" s="11">
        <f>IF('A12'!D270="--",6,'A12'!D270)</f>
        <v>29.5</v>
      </c>
      <c r="AJ271" s="11">
        <f t="shared" si="139"/>
        <v>30</v>
      </c>
      <c r="AK271" s="11">
        <f t="shared" si="140"/>
        <v>0</v>
      </c>
      <c r="AL271" s="11">
        <f t="shared" si="141"/>
        <v>0</v>
      </c>
      <c r="AM271" s="11">
        <f t="shared" si="142"/>
        <v>28</v>
      </c>
      <c r="AN271" s="11">
        <f>'A20'!D270</f>
        <v>23.8</v>
      </c>
      <c r="AO271" s="11">
        <f t="shared" si="143"/>
        <v>24</v>
      </c>
      <c r="AP271" s="11">
        <f t="shared" si="144"/>
        <v>0</v>
      </c>
      <c r="AQ271" s="11">
        <f t="shared" si="145"/>
        <v>0</v>
      </c>
      <c r="AR271" s="11">
        <f t="shared" si="146"/>
        <v>22</v>
      </c>
      <c r="AS271" s="12"/>
      <c r="AT271" s="11"/>
    </row>
    <row r="272" spans="1:46" x14ac:dyDescent="0.2">
      <c r="A272" s="12" t="str">
        <f>'N207 50km'!A271</f>
        <v>N41_B</v>
      </c>
      <c r="B272" s="12" t="str">
        <f>'N207 50km'!B271</f>
        <v>Noordkade 41</v>
      </c>
      <c r="C272" s="11">
        <f>'N207 50km'!C271</f>
        <v>4.5</v>
      </c>
      <c r="D272" s="11">
        <f>'N207'!D271</f>
        <v>59.7</v>
      </c>
      <c r="E272" s="31">
        <f>IF('N207 50km'!D271="--",6,'N207 50km'!D271)</f>
        <v>44.8</v>
      </c>
      <c r="F272" s="31">
        <f t="shared" si="119"/>
        <v>45</v>
      </c>
      <c r="G272" s="33">
        <f t="shared" si="120"/>
        <v>40</v>
      </c>
      <c r="H272" s="31">
        <f>IF('N207 80km'!D271="--",6,'N207 80km'!D271)</f>
        <v>59.6</v>
      </c>
      <c r="I272" s="31">
        <f t="shared" si="121"/>
        <v>60</v>
      </c>
      <c r="J272" s="33" cm="1">
        <f t="array" ref="J272">_xlfn.IFS(I272=56,53,I272=57,53,OR(I272&gt;57,I272&lt;56),I272-2)</f>
        <v>58</v>
      </c>
      <c r="K272" s="33">
        <f t="shared" si="118"/>
        <v>58.068291283124537</v>
      </c>
      <c r="L272" s="11">
        <f t="shared" si="122"/>
        <v>58</v>
      </c>
      <c r="M272" s="11">
        <f>IF('Brugweg 30km'!D271="--",6,'Brugweg 30km'!D271)</f>
        <v>27.1</v>
      </c>
      <c r="N272" s="11">
        <f t="shared" si="123"/>
        <v>27</v>
      </c>
      <c r="O272" s="11">
        <f t="shared" si="124"/>
        <v>22</v>
      </c>
      <c r="P272" s="11">
        <f>IF('Hefbrug (50 km uur)'!D271="--",6,'Hefbrug (50 km uur)'!D271)</f>
        <v>33.799999999999997</v>
      </c>
      <c r="Q272" s="11">
        <f t="shared" si="125"/>
        <v>34</v>
      </c>
      <c r="R272" s="11">
        <f t="shared" si="126"/>
        <v>29</v>
      </c>
      <c r="S272" s="11">
        <f>'Kerkweg oost 50 km'!D271</f>
        <v>13.5</v>
      </c>
      <c r="T272" s="11">
        <f t="shared" si="127"/>
        <v>14</v>
      </c>
      <c r="U272" s="11">
        <f t="shared" si="128"/>
        <v>9</v>
      </c>
      <c r="V272" s="11">
        <f>'N454 Kanaaldijk 50 km'!D271</f>
        <v>12.8</v>
      </c>
      <c r="W272" s="11">
        <f t="shared" si="129"/>
        <v>13</v>
      </c>
      <c r="X272" s="11">
        <f t="shared" si="130"/>
        <v>8</v>
      </c>
      <c r="Y272" s="11">
        <f>'N454 Kanaaldijk 80 km'!D271</f>
        <v>12.9</v>
      </c>
      <c r="Z272" s="11">
        <f t="shared" si="131"/>
        <v>13</v>
      </c>
      <c r="AA272" s="11">
        <f t="shared" si="132"/>
        <v>0</v>
      </c>
      <c r="AB272" s="11">
        <f t="shared" si="133"/>
        <v>0</v>
      </c>
      <c r="AC272" s="11">
        <f t="shared" si="134"/>
        <v>11</v>
      </c>
      <c r="AD272" s="11">
        <f>'N451 80 km'!D271</f>
        <v>18.3</v>
      </c>
      <c r="AE272" s="11">
        <f t="shared" si="135"/>
        <v>18</v>
      </c>
      <c r="AF272" s="11">
        <f t="shared" si="136"/>
        <v>0</v>
      </c>
      <c r="AG272" s="11">
        <f t="shared" si="137"/>
        <v>0</v>
      </c>
      <c r="AH272" s="11">
        <f t="shared" si="138"/>
        <v>16</v>
      </c>
      <c r="AI272" s="11">
        <f>IF('A12'!D271="--",6,'A12'!D271)</f>
        <v>36.700000000000003</v>
      </c>
      <c r="AJ272" s="11">
        <f t="shared" si="139"/>
        <v>37</v>
      </c>
      <c r="AK272" s="11">
        <f t="shared" si="140"/>
        <v>0</v>
      </c>
      <c r="AL272" s="11">
        <f t="shared" si="141"/>
        <v>0</v>
      </c>
      <c r="AM272" s="11">
        <f t="shared" si="142"/>
        <v>35</v>
      </c>
      <c r="AN272" s="11">
        <f>'A20'!D271</f>
        <v>32.1</v>
      </c>
      <c r="AO272" s="11">
        <f t="shared" si="143"/>
        <v>32</v>
      </c>
      <c r="AP272" s="11">
        <f t="shared" si="144"/>
        <v>0</v>
      </c>
      <c r="AQ272" s="11">
        <f t="shared" si="145"/>
        <v>0</v>
      </c>
      <c r="AR272" s="11">
        <f t="shared" si="146"/>
        <v>30</v>
      </c>
      <c r="AS272" s="12"/>
      <c r="AT272" s="11"/>
    </row>
    <row r="273" spans="1:46" x14ac:dyDescent="0.2">
      <c r="A273" s="12" t="str">
        <f>'N207 50km'!A272</f>
        <v>N41_A</v>
      </c>
      <c r="B273" s="12" t="str">
        <f>'N207 50km'!B272</f>
        <v>Noordkade 41</v>
      </c>
      <c r="C273" s="11">
        <f>'N207 50km'!C272</f>
        <v>1.5</v>
      </c>
      <c r="D273" s="11">
        <f>'N207'!D272</f>
        <v>58.2</v>
      </c>
      <c r="E273" s="31">
        <f>IF('N207 50km'!D272="--",6,'N207 50km'!D272)</f>
        <v>44.5</v>
      </c>
      <c r="F273" s="31">
        <f t="shared" si="119"/>
        <v>44</v>
      </c>
      <c r="G273" s="33">
        <f t="shared" si="120"/>
        <v>39</v>
      </c>
      <c r="H273" s="31">
        <f>IF('N207 80km'!D272="--",6,'N207 80km'!D272)</f>
        <v>58</v>
      </c>
      <c r="I273" s="31">
        <f t="shared" si="121"/>
        <v>58</v>
      </c>
      <c r="J273" s="33" cm="1">
        <f t="array" ref="J273">_xlfn.IFS(I273=56,53,I273=57,53,OR(I273&gt;57,I273&lt;56),I273-2)</f>
        <v>56</v>
      </c>
      <c r="K273" s="33">
        <f t="shared" si="118"/>
        <v>56.085799992300352</v>
      </c>
      <c r="L273" s="11">
        <f t="shared" si="122"/>
        <v>56</v>
      </c>
      <c r="M273" s="11">
        <f>IF('Brugweg 30km'!D272="--",6,'Brugweg 30km'!D272)</f>
        <v>26.2</v>
      </c>
      <c r="N273" s="11">
        <f t="shared" si="123"/>
        <v>26</v>
      </c>
      <c r="O273" s="11">
        <f t="shared" si="124"/>
        <v>21</v>
      </c>
      <c r="P273" s="11">
        <f>IF('Hefbrug (50 km uur)'!D272="--",6,'Hefbrug (50 km uur)'!D272)</f>
        <v>33.6</v>
      </c>
      <c r="Q273" s="11">
        <f t="shared" si="125"/>
        <v>34</v>
      </c>
      <c r="R273" s="11">
        <f t="shared" si="126"/>
        <v>29</v>
      </c>
      <c r="S273" s="11">
        <f>'Kerkweg oost 50 km'!D272</f>
        <v>12.6</v>
      </c>
      <c r="T273" s="11">
        <f t="shared" si="127"/>
        <v>13</v>
      </c>
      <c r="U273" s="11">
        <f t="shared" si="128"/>
        <v>8</v>
      </c>
      <c r="V273" s="11">
        <f>'N454 Kanaaldijk 50 km'!D272</f>
        <v>11.2</v>
      </c>
      <c r="W273" s="11">
        <f t="shared" si="129"/>
        <v>11</v>
      </c>
      <c r="X273" s="11">
        <f t="shared" si="130"/>
        <v>6</v>
      </c>
      <c r="Y273" s="11">
        <f>'N454 Kanaaldijk 80 km'!D272</f>
        <v>12.1</v>
      </c>
      <c r="Z273" s="11">
        <f t="shared" si="131"/>
        <v>12</v>
      </c>
      <c r="AA273" s="11">
        <f t="shared" si="132"/>
        <v>0</v>
      </c>
      <c r="AB273" s="11">
        <f t="shared" si="133"/>
        <v>0</v>
      </c>
      <c r="AC273" s="11">
        <f t="shared" si="134"/>
        <v>10</v>
      </c>
      <c r="AD273" s="11">
        <f>'N451 80 km'!D272</f>
        <v>17.2</v>
      </c>
      <c r="AE273" s="11">
        <f t="shared" si="135"/>
        <v>17</v>
      </c>
      <c r="AF273" s="11">
        <f t="shared" si="136"/>
        <v>0</v>
      </c>
      <c r="AG273" s="11">
        <f t="shared" si="137"/>
        <v>0</v>
      </c>
      <c r="AH273" s="11">
        <f t="shared" si="138"/>
        <v>15</v>
      </c>
      <c r="AI273" s="11">
        <f>IF('A12'!D272="--",6,'A12'!D272)</f>
        <v>35.4</v>
      </c>
      <c r="AJ273" s="11">
        <f t="shared" si="139"/>
        <v>35</v>
      </c>
      <c r="AK273" s="11">
        <f t="shared" si="140"/>
        <v>0</v>
      </c>
      <c r="AL273" s="11">
        <f t="shared" si="141"/>
        <v>0</v>
      </c>
      <c r="AM273" s="11">
        <f t="shared" si="142"/>
        <v>33</v>
      </c>
      <c r="AN273" s="11">
        <f>'A20'!D272</f>
        <v>30.8</v>
      </c>
      <c r="AO273" s="11">
        <f t="shared" si="143"/>
        <v>31</v>
      </c>
      <c r="AP273" s="11">
        <f t="shared" si="144"/>
        <v>0</v>
      </c>
      <c r="AQ273" s="11">
        <f t="shared" si="145"/>
        <v>0</v>
      </c>
      <c r="AR273" s="11">
        <f t="shared" si="146"/>
        <v>29</v>
      </c>
      <c r="AS273" s="12"/>
      <c r="AT273" s="11"/>
    </row>
    <row r="274" spans="1:46" x14ac:dyDescent="0.2">
      <c r="A274" s="12" t="str">
        <f>'N207 50km'!A273</f>
        <v>N39_B</v>
      </c>
      <c r="B274" s="12" t="str">
        <f>'N207 50km'!B273</f>
        <v>Noordkade 39</v>
      </c>
      <c r="C274" s="11">
        <f>'N207 50km'!C273</f>
        <v>4.5</v>
      </c>
      <c r="D274" s="11">
        <f>'N207'!D273</f>
        <v>59.7</v>
      </c>
      <c r="E274" s="31">
        <f>IF('N207 50km'!D273="--",6,'N207 50km'!D273)</f>
        <v>44.6</v>
      </c>
      <c r="F274" s="31">
        <f t="shared" si="119"/>
        <v>45</v>
      </c>
      <c r="G274" s="33">
        <f t="shared" si="120"/>
        <v>40</v>
      </c>
      <c r="H274" s="31">
        <f>IF('N207 80km'!D273="--",6,'N207 80km'!D273)</f>
        <v>59.6</v>
      </c>
      <c r="I274" s="31">
        <f t="shared" si="121"/>
        <v>60</v>
      </c>
      <c r="J274" s="33" cm="1">
        <f t="array" ref="J274">_xlfn.IFS(I274=56,53,I274=57,53,OR(I274&gt;57,I274&lt;56),I274-2)</f>
        <v>58</v>
      </c>
      <c r="K274" s="33">
        <f t="shared" si="118"/>
        <v>58.068291283124537</v>
      </c>
      <c r="L274" s="11">
        <f t="shared" si="122"/>
        <v>58</v>
      </c>
      <c r="M274" s="11">
        <f>IF('Brugweg 30km'!D273="--",6,'Brugweg 30km'!D273)</f>
        <v>26.9</v>
      </c>
      <c r="N274" s="11">
        <f t="shared" si="123"/>
        <v>27</v>
      </c>
      <c r="O274" s="11">
        <f t="shared" si="124"/>
        <v>22</v>
      </c>
      <c r="P274" s="11">
        <f>IF('Hefbrug (50 km uur)'!D273="--",6,'Hefbrug (50 km uur)'!D273)</f>
        <v>33.9</v>
      </c>
      <c r="Q274" s="11">
        <f t="shared" si="125"/>
        <v>34</v>
      </c>
      <c r="R274" s="11">
        <f t="shared" si="126"/>
        <v>29</v>
      </c>
      <c r="S274" s="11">
        <f>'Kerkweg oost 50 km'!D273</f>
        <v>13.3</v>
      </c>
      <c r="T274" s="11">
        <f t="shared" si="127"/>
        <v>13</v>
      </c>
      <c r="U274" s="11">
        <f t="shared" si="128"/>
        <v>8</v>
      </c>
      <c r="V274" s="11">
        <f>'N454 Kanaaldijk 50 km'!D273</f>
        <v>12.8</v>
      </c>
      <c r="W274" s="11">
        <f t="shared" si="129"/>
        <v>13</v>
      </c>
      <c r="X274" s="11">
        <f t="shared" si="130"/>
        <v>8</v>
      </c>
      <c r="Y274" s="11">
        <f>'N454 Kanaaldijk 80 km'!D273</f>
        <v>12.9</v>
      </c>
      <c r="Z274" s="11">
        <f t="shared" si="131"/>
        <v>13</v>
      </c>
      <c r="AA274" s="11">
        <f t="shared" si="132"/>
        <v>0</v>
      </c>
      <c r="AB274" s="11">
        <f t="shared" si="133"/>
        <v>0</v>
      </c>
      <c r="AC274" s="11">
        <f t="shared" si="134"/>
        <v>11</v>
      </c>
      <c r="AD274" s="11">
        <f>'N451 80 km'!D273</f>
        <v>18.3</v>
      </c>
      <c r="AE274" s="11">
        <f t="shared" si="135"/>
        <v>18</v>
      </c>
      <c r="AF274" s="11">
        <f t="shared" si="136"/>
        <v>0</v>
      </c>
      <c r="AG274" s="11">
        <f t="shared" si="137"/>
        <v>0</v>
      </c>
      <c r="AH274" s="11">
        <f t="shared" si="138"/>
        <v>16</v>
      </c>
      <c r="AI274" s="11">
        <f>IF('A12'!D273="--",6,'A12'!D273)</f>
        <v>36.700000000000003</v>
      </c>
      <c r="AJ274" s="11">
        <f t="shared" si="139"/>
        <v>37</v>
      </c>
      <c r="AK274" s="11">
        <f t="shared" si="140"/>
        <v>0</v>
      </c>
      <c r="AL274" s="11">
        <f t="shared" si="141"/>
        <v>0</v>
      </c>
      <c r="AM274" s="11">
        <f t="shared" si="142"/>
        <v>35</v>
      </c>
      <c r="AN274" s="11">
        <f>'A20'!D273</f>
        <v>32.1</v>
      </c>
      <c r="AO274" s="11">
        <f t="shared" si="143"/>
        <v>32</v>
      </c>
      <c r="AP274" s="11">
        <f t="shared" si="144"/>
        <v>0</v>
      </c>
      <c r="AQ274" s="11">
        <f t="shared" si="145"/>
        <v>0</v>
      </c>
      <c r="AR274" s="11">
        <f t="shared" si="146"/>
        <v>30</v>
      </c>
      <c r="AS274" s="12"/>
      <c r="AT274" s="11"/>
    </row>
    <row r="275" spans="1:46" x14ac:dyDescent="0.2">
      <c r="A275" s="12" t="str">
        <f>'N207 50km'!A274</f>
        <v>N39_A</v>
      </c>
      <c r="B275" s="12" t="str">
        <f>'N207 50km'!B274</f>
        <v>Noordkade 39</v>
      </c>
      <c r="C275" s="11">
        <f>'N207 50km'!C274</f>
        <v>1.5</v>
      </c>
      <c r="D275" s="11">
        <f>'N207'!D274</f>
        <v>58.2</v>
      </c>
      <c r="E275" s="31">
        <f>IF('N207 50km'!D274="--",6,'N207 50km'!D274)</f>
        <v>44.5</v>
      </c>
      <c r="F275" s="31">
        <f t="shared" si="119"/>
        <v>44</v>
      </c>
      <c r="G275" s="33">
        <f t="shared" si="120"/>
        <v>39</v>
      </c>
      <c r="H275" s="31">
        <f>IF('N207 80km'!D274="--",6,'N207 80km'!D274)</f>
        <v>58</v>
      </c>
      <c r="I275" s="31">
        <f t="shared" si="121"/>
        <v>58</v>
      </c>
      <c r="J275" s="33" cm="1">
        <f t="array" ref="J275">_xlfn.IFS(I275=56,53,I275=57,53,OR(I275&gt;57,I275&lt;56),I275-2)</f>
        <v>56</v>
      </c>
      <c r="K275" s="33">
        <f t="shared" si="118"/>
        <v>56.085799992300352</v>
      </c>
      <c r="L275" s="11">
        <f t="shared" si="122"/>
        <v>56</v>
      </c>
      <c r="M275" s="11">
        <f>IF('Brugweg 30km'!D274="--",6,'Brugweg 30km'!D274)</f>
        <v>26</v>
      </c>
      <c r="N275" s="11">
        <f t="shared" si="123"/>
        <v>26</v>
      </c>
      <c r="O275" s="11">
        <f t="shared" si="124"/>
        <v>21</v>
      </c>
      <c r="P275" s="11">
        <f>IF('Hefbrug (50 km uur)'!D274="--",6,'Hefbrug (50 km uur)'!D274)</f>
        <v>33.700000000000003</v>
      </c>
      <c r="Q275" s="11">
        <f t="shared" si="125"/>
        <v>34</v>
      </c>
      <c r="R275" s="11">
        <f t="shared" si="126"/>
        <v>29</v>
      </c>
      <c r="S275" s="11">
        <f>'Kerkweg oost 50 km'!D274</f>
        <v>12.4</v>
      </c>
      <c r="T275" s="11">
        <f t="shared" si="127"/>
        <v>12</v>
      </c>
      <c r="U275" s="11">
        <f t="shared" si="128"/>
        <v>7</v>
      </c>
      <c r="V275" s="11">
        <f>'N454 Kanaaldijk 50 km'!D274</f>
        <v>11.2</v>
      </c>
      <c r="W275" s="11">
        <f t="shared" si="129"/>
        <v>11</v>
      </c>
      <c r="X275" s="11">
        <f t="shared" si="130"/>
        <v>6</v>
      </c>
      <c r="Y275" s="11">
        <f>'N454 Kanaaldijk 80 km'!D274</f>
        <v>12.2</v>
      </c>
      <c r="Z275" s="11">
        <f t="shared" si="131"/>
        <v>12</v>
      </c>
      <c r="AA275" s="11">
        <f t="shared" si="132"/>
        <v>0</v>
      </c>
      <c r="AB275" s="11">
        <f t="shared" si="133"/>
        <v>0</v>
      </c>
      <c r="AC275" s="11">
        <f t="shared" si="134"/>
        <v>10</v>
      </c>
      <c r="AD275" s="11">
        <f>'N451 80 km'!D274</f>
        <v>17.2</v>
      </c>
      <c r="AE275" s="11">
        <f t="shared" si="135"/>
        <v>17</v>
      </c>
      <c r="AF275" s="11">
        <f t="shared" si="136"/>
        <v>0</v>
      </c>
      <c r="AG275" s="11">
        <f t="shared" si="137"/>
        <v>0</v>
      </c>
      <c r="AH275" s="11">
        <f t="shared" si="138"/>
        <v>15</v>
      </c>
      <c r="AI275" s="11">
        <f>IF('A12'!D274="--",6,'A12'!D274)</f>
        <v>35.4</v>
      </c>
      <c r="AJ275" s="11">
        <f t="shared" si="139"/>
        <v>35</v>
      </c>
      <c r="AK275" s="11">
        <f t="shared" si="140"/>
        <v>0</v>
      </c>
      <c r="AL275" s="11">
        <f t="shared" si="141"/>
        <v>0</v>
      </c>
      <c r="AM275" s="11">
        <f t="shared" si="142"/>
        <v>33</v>
      </c>
      <c r="AN275" s="11">
        <f>'A20'!D274</f>
        <v>30.8</v>
      </c>
      <c r="AO275" s="11">
        <f t="shared" si="143"/>
        <v>31</v>
      </c>
      <c r="AP275" s="11">
        <f t="shared" si="144"/>
        <v>0</v>
      </c>
      <c r="AQ275" s="11">
        <f t="shared" si="145"/>
        <v>0</v>
      </c>
      <c r="AR275" s="11">
        <f t="shared" si="146"/>
        <v>29</v>
      </c>
      <c r="AS275" s="12"/>
      <c r="AT275" s="11"/>
    </row>
    <row r="276" spans="1:46" x14ac:dyDescent="0.2">
      <c r="A276" s="12" t="str">
        <f>'N207 50km'!A275</f>
        <v>N31_C</v>
      </c>
      <c r="B276" s="12" t="str">
        <f>'N207 50km'!B275</f>
        <v>Noordkade 31</v>
      </c>
      <c r="C276" s="11">
        <f>'N207 50km'!C275</f>
        <v>7.5</v>
      </c>
      <c r="D276" s="11">
        <f>'N207'!D275</f>
        <v>60.1</v>
      </c>
      <c r="E276" s="31">
        <f>IF('N207 50km'!D275="--",6,'N207 50km'!D275)</f>
        <v>46.5</v>
      </c>
      <c r="F276" s="31">
        <f t="shared" si="119"/>
        <v>46</v>
      </c>
      <c r="G276" s="33">
        <f t="shared" si="120"/>
        <v>41</v>
      </c>
      <c r="H276" s="31">
        <f>IF('N207 80km'!D275="--",6,'N207 80km'!D275)</f>
        <v>59.9</v>
      </c>
      <c r="I276" s="31">
        <f t="shared" si="121"/>
        <v>60</v>
      </c>
      <c r="J276" s="33" cm="1">
        <f t="array" ref="J276">_xlfn.IFS(I276=56,53,I276=57,53,OR(I276&gt;57,I276&lt;56),I276-2)</f>
        <v>58</v>
      </c>
      <c r="K276" s="33">
        <f t="shared" si="118"/>
        <v>58.085799992300366</v>
      </c>
      <c r="L276" s="11">
        <f t="shared" si="122"/>
        <v>58</v>
      </c>
      <c r="M276" s="11">
        <f>IF('Brugweg 30km'!D275="--",6,'Brugweg 30km'!D275)</f>
        <v>26.7</v>
      </c>
      <c r="N276" s="11">
        <f t="shared" si="123"/>
        <v>27</v>
      </c>
      <c r="O276" s="11">
        <f t="shared" si="124"/>
        <v>22</v>
      </c>
      <c r="P276" s="11">
        <f>IF('Hefbrug (50 km uur)'!D275="--",6,'Hefbrug (50 km uur)'!D275)</f>
        <v>36.200000000000003</v>
      </c>
      <c r="Q276" s="11">
        <f t="shared" si="125"/>
        <v>36</v>
      </c>
      <c r="R276" s="11">
        <f t="shared" si="126"/>
        <v>31</v>
      </c>
      <c r="S276" s="11">
        <f>'Kerkweg oost 50 km'!D275</f>
        <v>16.600000000000001</v>
      </c>
      <c r="T276" s="11">
        <f t="shared" si="127"/>
        <v>17</v>
      </c>
      <c r="U276" s="11">
        <f t="shared" si="128"/>
        <v>12</v>
      </c>
      <c r="V276" s="11">
        <f>'N454 Kanaaldijk 50 km'!D275</f>
        <v>15.9</v>
      </c>
      <c r="W276" s="11">
        <f t="shared" si="129"/>
        <v>16</v>
      </c>
      <c r="X276" s="11">
        <f t="shared" si="130"/>
        <v>11</v>
      </c>
      <c r="Y276" s="11">
        <f>'N454 Kanaaldijk 80 km'!D275</f>
        <v>13.5</v>
      </c>
      <c r="Z276" s="11">
        <f t="shared" si="131"/>
        <v>14</v>
      </c>
      <c r="AA276" s="11">
        <f t="shared" si="132"/>
        <v>0</v>
      </c>
      <c r="AB276" s="11">
        <f t="shared" si="133"/>
        <v>0</v>
      </c>
      <c r="AC276" s="11">
        <f t="shared" si="134"/>
        <v>12</v>
      </c>
      <c r="AD276" s="11">
        <f>'N451 80 km'!D275</f>
        <v>18.399999999999999</v>
      </c>
      <c r="AE276" s="11">
        <f t="shared" si="135"/>
        <v>18</v>
      </c>
      <c r="AF276" s="11">
        <f t="shared" si="136"/>
        <v>0</v>
      </c>
      <c r="AG276" s="11">
        <f t="shared" si="137"/>
        <v>0</v>
      </c>
      <c r="AH276" s="11">
        <f t="shared" si="138"/>
        <v>16</v>
      </c>
      <c r="AI276" s="11">
        <f>IF('A12'!D275="--",6,'A12'!D275)</f>
        <v>36.9</v>
      </c>
      <c r="AJ276" s="11">
        <f t="shared" si="139"/>
        <v>37</v>
      </c>
      <c r="AK276" s="11">
        <f t="shared" si="140"/>
        <v>0</v>
      </c>
      <c r="AL276" s="11">
        <f t="shared" si="141"/>
        <v>0</v>
      </c>
      <c r="AM276" s="11">
        <f t="shared" si="142"/>
        <v>35</v>
      </c>
      <c r="AN276" s="11">
        <f>'A20'!D275</f>
        <v>32.299999999999997</v>
      </c>
      <c r="AO276" s="11">
        <f t="shared" si="143"/>
        <v>32</v>
      </c>
      <c r="AP276" s="11">
        <f t="shared" si="144"/>
        <v>0</v>
      </c>
      <c r="AQ276" s="11">
        <f t="shared" si="145"/>
        <v>0</v>
      </c>
      <c r="AR276" s="11">
        <f t="shared" si="146"/>
        <v>30</v>
      </c>
      <c r="AS276" s="12"/>
      <c r="AT276" s="11"/>
    </row>
    <row r="277" spans="1:46" x14ac:dyDescent="0.2">
      <c r="A277" s="12" t="str">
        <f>'N207 50km'!A276</f>
        <v>N31_B</v>
      </c>
      <c r="B277" s="12" t="str">
        <f>'N207 50km'!B276</f>
        <v>Noordkade 31</v>
      </c>
      <c r="C277" s="11">
        <f>'N207 50km'!C276</f>
        <v>4.5</v>
      </c>
      <c r="D277" s="11">
        <f>'N207'!D276</f>
        <v>59.8</v>
      </c>
      <c r="E277" s="31">
        <f>IF('N207 50km'!D276="--",6,'N207 50km'!D276)</f>
        <v>46.3</v>
      </c>
      <c r="F277" s="31">
        <f t="shared" si="119"/>
        <v>46</v>
      </c>
      <c r="G277" s="33">
        <f t="shared" si="120"/>
        <v>41</v>
      </c>
      <c r="H277" s="31">
        <f>IF('N207 80km'!D276="--",6,'N207 80km'!D276)</f>
        <v>59.6</v>
      </c>
      <c r="I277" s="31">
        <f t="shared" si="121"/>
        <v>60</v>
      </c>
      <c r="J277" s="33" cm="1">
        <f t="array" ref="J277">_xlfn.IFS(I277=56,53,I277=57,53,OR(I277&gt;57,I277&lt;56),I277-2)</f>
        <v>58</v>
      </c>
      <c r="K277" s="33">
        <f t="shared" si="118"/>
        <v>58.085799992300366</v>
      </c>
      <c r="L277" s="11">
        <f t="shared" si="122"/>
        <v>58</v>
      </c>
      <c r="M277" s="11">
        <f>IF('Brugweg 30km'!D276="--",6,'Brugweg 30km'!D276)</f>
        <v>27.3</v>
      </c>
      <c r="N277" s="11">
        <f t="shared" si="123"/>
        <v>27</v>
      </c>
      <c r="O277" s="11">
        <f t="shared" si="124"/>
        <v>22</v>
      </c>
      <c r="P277" s="11">
        <f>IF('Hefbrug (50 km uur)'!D276="--",6,'Hefbrug (50 km uur)'!D276)</f>
        <v>36.5</v>
      </c>
      <c r="Q277" s="11">
        <f t="shared" si="125"/>
        <v>36</v>
      </c>
      <c r="R277" s="11">
        <f t="shared" si="126"/>
        <v>31</v>
      </c>
      <c r="S277" s="11">
        <f>'Kerkweg oost 50 km'!D276</f>
        <v>17.899999999999999</v>
      </c>
      <c r="T277" s="11">
        <f t="shared" si="127"/>
        <v>18</v>
      </c>
      <c r="U277" s="11">
        <f t="shared" si="128"/>
        <v>13</v>
      </c>
      <c r="V277" s="11">
        <f>'N454 Kanaaldijk 50 km'!D276</f>
        <v>15.6</v>
      </c>
      <c r="W277" s="11">
        <f t="shared" si="129"/>
        <v>16</v>
      </c>
      <c r="X277" s="11">
        <f t="shared" si="130"/>
        <v>11</v>
      </c>
      <c r="Y277" s="11">
        <f>'N454 Kanaaldijk 80 km'!D276</f>
        <v>13.9</v>
      </c>
      <c r="Z277" s="11">
        <f t="shared" si="131"/>
        <v>14</v>
      </c>
      <c r="AA277" s="11">
        <f t="shared" si="132"/>
        <v>0</v>
      </c>
      <c r="AB277" s="11">
        <f t="shared" si="133"/>
        <v>0</v>
      </c>
      <c r="AC277" s="11">
        <f t="shared" si="134"/>
        <v>12</v>
      </c>
      <c r="AD277" s="11">
        <f>'N451 80 km'!D276</f>
        <v>18.899999999999999</v>
      </c>
      <c r="AE277" s="11">
        <f t="shared" si="135"/>
        <v>19</v>
      </c>
      <c r="AF277" s="11">
        <f t="shared" si="136"/>
        <v>0</v>
      </c>
      <c r="AG277" s="11">
        <f t="shared" si="137"/>
        <v>0</v>
      </c>
      <c r="AH277" s="11">
        <f t="shared" si="138"/>
        <v>17</v>
      </c>
      <c r="AI277" s="11">
        <f>IF('A12'!D276="--",6,'A12'!D276)</f>
        <v>37.799999999999997</v>
      </c>
      <c r="AJ277" s="11">
        <f t="shared" si="139"/>
        <v>38</v>
      </c>
      <c r="AK277" s="11">
        <f t="shared" si="140"/>
        <v>0</v>
      </c>
      <c r="AL277" s="11">
        <f t="shared" si="141"/>
        <v>0</v>
      </c>
      <c r="AM277" s="11">
        <f t="shared" si="142"/>
        <v>36</v>
      </c>
      <c r="AN277" s="11">
        <f>'A20'!D276</f>
        <v>33.4</v>
      </c>
      <c r="AO277" s="11">
        <f t="shared" si="143"/>
        <v>33</v>
      </c>
      <c r="AP277" s="11">
        <f t="shared" si="144"/>
        <v>0</v>
      </c>
      <c r="AQ277" s="11">
        <f t="shared" si="145"/>
        <v>0</v>
      </c>
      <c r="AR277" s="11">
        <f t="shared" si="146"/>
        <v>31</v>
      </c>
      <c r="AS277" s="12"/>
      <c r="AT277" s="11"/>
    </row>
    <row r="278" spans="1:46" x14ac:dyDescent="0.2">
      <c r="A278" s="12" t="str">
        <f>'N207 50km'!A277</f>
        <v>N31_A</v>
      </c>
      <c r="B278" s="12" t="str">
        <f>'N207 50km'!B277</f>
        <v>Noordkade 31</v>
      </c>
      <c r="C278" s="11">
        <f>'N207 50km'!C277</f>
        <v>1.5</v>
      </c>
      <c r="D278" s="11">
        <f>'N207'!D277</f>
        <v>58.3</v>
      </c>
      <c r="E278" s="31">
        <f>IF('N207 50km'!D277="--",6,'N207 50km'!D277)</f>
        <v>46.6</v>
      </c>
      <c r="F278" s="31">
        <f t="shared" si="119"/>
        <v>47</v>
      </c>
      <c r="G278" s="33">
        <f t="shared" si="120"/>
        <v>42</v>
      </c>
      <c r="H278" s="31">
        <f>IF('N207 80km'!D277="--",6,'N207 80km'!D277)</f>
        <v>58</v>
      </c>
      <c r="I278" s="31">
        <f t="shared" si="121"/>
        <v>58</v>
      </c>
      <c r="J278" s="33" cm="1">
        <f t="array" ref="J278">_xlfn.IFS(I278=56,53,I278=57,53,OR(I278&gt;57,I278&lt;56),I278-2)</f>
        <v>56</v>
      </c>
      <c r="K278" s="33">
        <f t="shared" si="118"/>
        <v>56.169542892795327</v>
      </c>
      <c r="L278" s="11">
        <f t="shared" si="122"/>
        <v>56</v>
      </c>
      <c r="M278" s="11">
        <f>IF('Brugweg 30km'!D277="--",6,'Brugweg 30km'!D277)</f>
        <v>26.7</v>
      </c>
      <c r="N278" s="11">
        <f t="shared" si="123"/>
        <v>27</v>
      </c>
      <c r="O278" s="11">
        <f t="shared" si="124"/>
        <v>22</v>
      </c>
      <c r="P278" s="11">
        <f>IF('Hefbrug (50 km uur)'!D277="--",6,'Hefbrug (50 km uur)'!D277)</f>
        <v>36.4</v>
      </c>
      <c r="Q278" s="11">
        <f t="shared" si="125"/>
        <v>36</v>
      </c>
      <c r="R278" s="11">
        <f t="shared" si="126"/>
        <v>31</v>
      </c>
      <c r="S278" s="11">
        <f>'Kerkweg oost 50 km'!D277</f>
        <v>17.100000000000001</v>
      </c>
      <c r="T278" s="11">
        <f t="shared" si="127"/>
        <v>17</v>
      </c>
      <c r="U278" s="11">
        <f t="shared" si="128"/>
        <v>12</v>
      </c>
      <c r="V278" s="11">
        <f>'N454 Kanaaldijk 50 km'!D277</f>
        <v>14.8</v>
      </c>
      <c r="W278" s="11">
        <f t="shared" si="129"/>
        <v>15</v>
      </c>
      <c r="X278" s="11">
        <f t="shared" si="130"/>
        <v>10</v>
      </c>
      <c r="Y278" s="11">
        <f>'N454 Kanaaldijk 80 km'!D277</f>
        <v>13.4</v>
      </c>
      <c r="Z278" s="11">
        <f t="shared" si="131"/>
        <v>13</v>
      </c>
      <c r="AA278" s="11">
        <f t="shared" si="132"/>
        <v>0</v>
      </c>
      <c r="AB278" s="11">
        <f t="shared" si="133"/>
        <v>0</v>
      </c>
      <c r="AC278" s="11">
        <f t="shared" si="134"/>
        <v>11</v>
      </c>
      <c r="AD278" s="11">
        <f>'N451 80 km'!D277</f>
        <v>18.399999999999999</v>
      </c>
      <c r="AE278" s="11">
        <f t="shared" si="135"/>
        <v>18</v>
      </c>
      <c r="AF278" s="11">
        <f t="shared" si="136"/>
        <v>0</v>
      </c>
      <c r="AG278" s="11">
        <f t="shared" si="137"/>
        <v>0</v>
      </c>
      <c r="AH278" s="11">
        <f t="shared" si="138"/>
        <v>16</v>
      </c>
      <c r="AI278" s="11">
        <f>IF('A12'!D277="--",6,'A12'!D277)</f>
        <v>37.200000000000003</v>
      </c>
      <c r="AJ278" s="11">
        <f t="shared" si="139"/>
        <v>37</v>
      </c>
      <c r="AK278" s="11">
        <f t="shared" si="140"/>
        <v>0</v>
      </c>
      <c r="AL278" s="11">
        <f t="shared" si="141"/>
        <v>0</v>
      </c>
      <c r="AM278" s="11">
        <f t="shared" si="142"/>
        <v>35</v>
      </c>
      <c r="AN278" s="11">
        <f>'A20'!D277</f>
        <v>32.700000000000003</v>
      </c>
      <c r="AO278" s="11">
        <f t="shared" si="143"/>
        <v>33</v>
      </c>
      <c r="AP278" s="11">
        <f t="shared" si="144"/>
        <v>0</v>
      </c>
      <c r="AQ278" s="11">
        <f t="shared" si="145"/>
        <v>0</v>
      </c>
      <c r="AR278" s="11">
        <f t="shared" si="146"/>
        <v>31</v>
      </c>
      <c r="AS278" s="12"/>
      <c r="AT278" s="11"/>
    </row>
    <row r="279" spans="1:46" x14ac:dyDescent="0.2">
      <c r="A279" s="12" t="str">
        <f>'N207 50km'!A278</f>
        <v>N265_B</v>
      </c>
      <c r="B279" s="12" t="str">
        <f>'N207 50km'!B278</f>
        <v>Noordkade 265</v>
      </c>
      <c r="C279" s="11">
        <f>'N207 50km'!C278</f>
        <v>4.5</v>
      </c>
      <c r="D279" s="11">
        <f>'N207'!D278</f>
        <v>58.5</v>
      </c>
      <c r="E279" s="31">
        <f>IF('N207 50km'!D278="--",6,'N207 50km'!D278)</f>
        <v>6</v>
      </c>
      <c r="F279" s="31">
        <f t="shared" si="119"/>
        <v>6</v>
      </c>
      <c r="G279" s="33">
        <f t="shared" si="120"/>
        <v>1</v>
      </c>
      <c r="H279" s="31">
        <f>IF('N207 80km'!D278="--",6,'N207 80km'!D278)</f>
        <v>58.5</v>
      </c>
      <c r="I279" s="31">
        <f t="shared" si="121"/>
        <v>58</v>
      </c>
      <c r="J279" s="33" cm="1">
        <f t="array" ref="J279">_xlfn.IFS(I279=56,53,I279=57,53,OR(I279&gt;57,I279&lt;56),I279-2)</f>
        <v>56</v>
      </c>
      <c r="K279" s="33">
        <f t="shared" si="118"/>
        <v>56.00001373357567</v>
      </c>
      <c r="L279" s="11">
        <f t="shared" si="122"/>
        <v>56</v>
      </c>
      <c r="M279" s="11">
        <f>IF('Brugweg 30km'!D278="--",6,'Brugweg 30km'!D278)</f>
        <v>1.8</v>
      </c>
      <c r="N279" s="11">
        <f t="shared" si="123"/>
        <v>2</v>
      </c>
      <c r="O279" s="11">
        <f t="shared" si="124"/>
        <v>-3</v>
      </c>
      <c r="P279" s="11">
        <f>IF('Hefbrug (50 km uur)'!D278="--",6,'Hefbrug (50 km uur)'!D278)</f>
        <v>6</v>
      </c>
      <c r="Q279" s="11">
        <f t="shared" si="125"/>
        <v>6</v>
      </c>
      <c r="R279" s="11">
        <f t="shared" si="126"/>
        <v>1</v>
      </c>
      <c r="S279" s="11" t="str">
        <f>'Kerkweg oost 50 km'!D278</f>
        <v>--</v>
      </c>
      <c r="T279" s="11" t="e">
        <f t="shared" si="127"/>
        <v>#VALUE!</v>
      </c>
      <c r="U279" s="11" t="e">
        <f t="shared" si="128"/>
        <v>#VALUE!</v>
      </c>
      <c r="V279" s="11" t="str">
        <f>'N454 Kanaaldijk 50 km'!D278</f>
        <v>--</v>
      </c>
      <c r="W279" s="11" t="e">
        <f t="shared" si="129"/>
        <v>#VALUE!</v>
      </c>
      <c r="X279" s="11" t="e">
        <f t="shared" si="130"/>
        <v>#VALUE!</v>
      </c>
      <c r="Y279" s="11" t="str">
        <f>'N454 Kanaaldijk 80 km'!D278</f>
        <v>--</v>
      </c>
      <c r="Z279" s="11" t="e">
        <f t="shared" si="131"/>
        <v>#VALUE!</v>
      </c>
      <c r="AA279" s="11" t="e">
        <f t="shared" si="132"/>
        <v>#VALUE!</v>
      </c>
      <c r="AB279" s="11" t="e">
        <f t="shared" si="133"/>
        <v>#VALUE!</v>
      </c>
      <c r="AC279" s="11" t="e">
        <f t="shared" si="134"/>
        <v>#VALUE!</v>
      </c>
      <c r="AD279" s="11" t="str">
        <f>'N451 80 km'!D278</f>
        <v>--</v>
      </c>
      <c r="AE279" s="11" t="e">
        <f t="shared" si="135"/>
        <v>#VALUE!</v>
      </c>
      <c r="AF279" s="11" t="e">
        <f t="shared" si="136"/>
        <v>#VALUE!</v>
      </c>
      <c r="AG279" s="11" t="e">
        <f t="shared" si="137"/>
        <v>#VALUE!</v>
      </c>
      <c r="AH279" s="11" t="e">
        <f t="shared" si="138"/>
        <v>#VALUE!</v>
      </c>
      <c r="AI279" s="11">
        <f>IF('A12'!D278="--",6,'A12'!D278)</f>
        <v>12.2</v>
      </c>
      <c r="AJ279" s="11">
        <f t="shared" si="139"/>
        <v>12</v>
      </c>
      <c r="AK279" s="11">
        <f t="shared" si="140"/>
        <v>0</v>
      </c>
      <c r="AL279" s="11">
        <f t="shared" si="141"/>
        <v>0</v>
      </c>
      <c r="AM279" s="11">
        <f t="shared" si="142"/>
        <v>10</v>
      </c>
      <c r="AN279" s="11" t="str">
        <f>'A20'!D278</f>
        <v>--</v>
      </c>
      <c r="AO279" s="11" t="e">
        <f t="shared" si="143"/>
        <v>#VALUE!</v>
      </c>
      <c r="AP279" s="11" t="e">
        <f t="shared" si="144"/>
        <v>#VALUE!</v>
      </c>
      <c r="AQ279" s="11" t="e">
        <f t="shared" si="145"/>
        <v>#VALUE!</v>
      </c>
      <c r="AR279" s="11" t="e">
        <f t="shared" si="146"/>
        <v>#VALUE!</v>
      </c>
      <c r="AS279" s="12"/>
      <c r="AT279" s="11"/>
    </row>
    <row r="280" spans="1:46" x14ac:dyDescent="0.2">
      <c r="A280" s="12" t="str">
        <f>'N207 50km'!A279</f>
        <v>N265_A</v>
      </c>
      <c r="B280" s="12" t="str">
        <f>'N207 50km'!B279</f>
        <v>Noordkade 265</v>
      </c>
      <c r="C280" s="11">
        <f>'N207 50km'!C279</f>
        <v>1.5</v>
      </c>
      <c r="D280" s="11">
        <f>'N207'!D279</f>
        <v>56.8</v>
      </c>
      <c r="E280" s="31">
        <f>IF('N207 50km'!D279="--",6,'N207 50km'!D279)</f>
        <v>6</v>
      </c>
      <c r="F280" s="31">
        <f t="shared" si="119"/>
        <v>6</v>
      </c>
      <c r="G280" s="33">
        <f t="shared" si="120"/>
        <v>1</v>
      </c>
      <c r="H280" s="31">
        <f>IF('N207 80km'!D279="--",6,'N207 80km'!D279)</f>
        <v>56.8</v>
      </c>
      <c r="I280" s="31">
        <f t="shared" si="121"/>
        <v>57</v>
      </c>
      <c r="J280" s="33" cm="1">
        <f t="array" ref="J280">_xlfn.IFS(I280=56,53,I280=57,53,OR(I280&gt;57,I280&lt;56),I280-2)</f>
        <v>53</v>
      </c>
      <c r="K280" s="33">
        <f t="shared" si="118"/>
        <v>53.000027402042853</v>
      </c>
      <c r="L280" s="11">
        <f t="shared" si="122"/>
        <v>53</v>
      </c>
      <c r="M280" s="11">
        <f>IF('Brugweg 30km'!D279="--",6,'Brugweg 30km'!D279)</f>
        <v>-3.2</v>
      </c>
      <c r="N280" s="11">
        <f t="shared" si="123"/>
        <v>-3</v>
      </c>
      <c r="O280" s="11">
        <f t="shared" si="124"/>
        <v>-8</v>
      </c>
      <c r="P280" s="11">
        <f>IF('Hefbrug (50 km uur)'!D279="--",6,'Hefbrug (50 km uur)'!D279)</f>
        <v>6</v>
      </c>
      <c r="Q280" s="11">
        <f t="shared" si="125"/>
        <v>6</v>
      </c>
      <c r="R280" s="11">
        <f t="shared" si="126"/>
        <v>1</v>
      </c>
      <c r="S280" s="11" t="str">
        <f>'Kerkweg oost 50 km'!D279</f>
        <v>--</v>
      </c>
      <c r="T280" s="11" t="e">
        <f t="shared" si="127"/>
        <v>#VALUE!</v>
      </c>
      <c r="U280" s="11" t="e">
        <f t="shared" si="128"/>
        <v>#VALUE!</v>
      </c>
      <c r="V280" s="11" t="str">
        <f>'N454 Kanaaldijk 50 km'!D279</f>
        <v>--</v>
      </c>
      <c r="W280" s="11" t="e">
        <f t="shared" si="129"/>
        <v>#VALUE!</v>
      </c>
      <c r="X280" s="11" t="e">
        <f t="shared" si="130"/>
        <v>#VALUE!</v>
      </c>
      <c r="Y280" s="11" t="str">
        <f>'N454 Kanaaldijk 80 km'!D279</f>
        <v>--</v>
      </c>
      <c r="Z280" s="11" t="e">
        <f t="shared" si="131"/>
        <v>#VALUE!</v>
      </c>
      <c r="AA280" s="11" t="e">
        <f t="shared" si="132"/>
        <v>#VALUE!</v>
      </c>
      <c r="AB280" s="11" t="e">
        <f t="shared" si="133"/>
        <v>#VALUE!</v>
      </c>
      <c r="AC280" s="11" t="e">
        <f t="shared" si="134"/>
        <v>#VALUE!</v>
      </c>
      <c r="AD280" s="11" t="str">
        <f>'N451 80 km'!D279</f>
        <v>--</v>
      </c>
      <c r="AE280" s="11" t="e">
        <f t="shared" si="135"/>
        <v>#VALUE!</v>
      </c>
      <c r="AF280" s="11" t="e">
        <f t="shared" si="136"/>
        <v>#VALUE!</v>
      </c>
      <c r="AG280" s="11" t="e">
        <f t="shared" si="137"/>
        <v>#VALUE!</v>
      </c>
      <c r="AH280" s="11" t="e">
        <f t="shared" si="138"/>
        <v>#VALUE!</v>
      </c>
      <c r="AI280" s="11">
        <f>IF('A12'!D279="--",6,'A12'!D279)</f>
        <v>7.3</v>
      </c>
      <c r="AJ280" s="11">
        <f t="shared" si="139"/>
        <v>7</v>
      </c>
      <c r="AK280" s="11">
        <f t="shared" si="140"/>
        <v>0</v>
      </c>
      <c r="AL280" s="11">
        <f t="shared" si="141"/>
        <v>0</v>
      </c>
      <c r="AM280" s="11">
        <f t="shared" si="142"/>
        <v>5</v>
      </c>
      <c r="AN280" s="11" t="str">
        <f>'A20'!D279</f>
        <v>--</v>
      </c>
      <c r="AO280" s="11" t="e">
        <f t="shared" si="143"/>
        <v>#VALUE!</v>
      </c>
      <c r="AP280" s="11" t="e">
        <f t="shared" si="144"/>
        <v>#VALUE!</v>
      </c>
      <c r="AQ280" s="11" t="e">
        <f t="shared" si="145"/>
        <v>#VALUE!</v>
      </c>
      <c r="AR280" s="11" t="e">
        <f t="shared" si="146"/>
        <v>#VALUE!</v>
      </c>
      <c r="AS280" s="12"/>
      <c r="AT280" s="11"/>
    </row>
    <row r="281" spans="1:46" x14ac:dyDescent="0.2">
      <c r="A281" s="12" t="str">
        <f>'N207 50km'!A280</f>
        <v>N263_B</v>
      </c>
      <c r="B281" s="12" t="str">
        <f>'N207 50km'!B280</f>
        <v>Noordkade 263</v>
      </c>
      <c r="C281" s="11">
        <f>'N207 50km'!C280</f>
        <v>4.5</v>
      </c>
      <c r="D281" s="11">
        <f>'N207'!D280</f>
        <v>58.6</v>
      </c>
      <c r="E281" s="31">
        <f>IF('N207 50km'!D280="--",6,'N207 50km'!D280)</f>
        <v>6</v>
      </c>
      <c r="F281" s="31">
        <f t="shared" si="119"/>
        <v>6</v>
      </c>
      <c r="G281" s="33">
        <f t="shared" si="120"/>
        <v>1</v>
      </c>
      <c r="H281" s="31">
        <f>IF('N207 80km'!D280="--",6,'N207 80km'!D280)</f>
        <v>58.6</v>
      </c>
      <c r="I281" s="31">
        <f t="shared" si="121"/>
        <v>59</v>
      </c>
      <c r="J281" s="33" cm="1">
        <f t="array" ref="J281">_xlfn.IFS(I281=56,53,I281=57,53,OR(I281&gt;57,I281&lt;56),I281-2)</f>
        <v>57</v>
      </c>
      <c r="K281" s="33">
        <f t="shared" si="118"/>
        <v>57.000010908970474</v>
      </c>
      <c r="L281" s="11">
        <f t="shared" si="122"/>
        <v>57</v>
      </c>
      <c r="M281" s="11">
        <f>IF('Brugweg 30km'!D280="--",6,'Brugweg 30km'!D280)</f>
        <v>1.5</v>
      </c>
      <c r="N281" s="11">
        <f t="shared" si="123"/>
        <v>2</v>
      </c>
      <c r="O281" s="11">
        <f t="shared" si="124"/>
        <v>-3</v>
      </c>
      <c r="P281" s="11">
        <f>IF('Hefbrug (50 km uur)'!D280="--",6,'Hefbrug (50 km uur)'!D280)</f>
        <v>6</v>
      </c>
      <c r="Q281" s="11">
        <f t="shared" si="125"/>
        <v>6</v>
      </c>
      <c r="R281" s="11">
        <f t="shared" si="126"/>
        <v>1</v>
      </c>
      <c r="S281" s="11" t="str">
        <f>'Kerkweg oost 50 km'!D280</f>
        <v>--</v>
      </c>
      <c r="T281" s="11" t="e">
        <f t="shared" si="127"/>
        <v>#VALUE!</v>
      </c>
      <c r="U281" s="11" t="e">
        <f t="shared" si="128"/>
        <v>#VALUE!</v>
      </c>
      <c r="V281" s="11" t="str">
        <f>'N454 Kanaaldijk 50 km'!D280</f>
        <v>--</v>
      </c>
      <c r="W281" s="11" t="e">
        <f t="shared" si="129"/>
        <v>#VALUE!</v>
      </c>
      <c r="X281" s="11" t="e">
        <f t="shared" si="130"/>
        <v>#VALUE!</v>
      </c>
      <c r="Y281" s="11" t="str">
        <f>'N454 Kanaaldijk 80 km'!D280</f>
        <v>--</v>
      </c>
      <c r="Z281" s="11" t="e">
        <f t="shared" si="131"/>
        <v>#VALUE!</v>
      </c>
      <c r="AA281" s="11" t="e">
        <f t="shared" si="132"/>
        <v>#VALUE!</v>
      </c>
      <c r="AB281" s="11" t="e">
        <f t="shared" si="133"/>
        <v>#VALUE!</v>
      </c>
      <c r="AC281" s="11" t="e">
        <f t="shared" si="134"/>
        <v>#VALUE!</v>
      </c>
      <c r="AD281" s="11" t="str">
        <f>'N451 80 km'!D280</f>
        <v>--</v>
      </c>
      <c r="AE281" s="11" t="e">
        <f t="shared" si="135"/>
        <v>#VALUE!</v>
      </c>
      <c r="AF281" s="11" t="e">
        <f t="shared" si="136"/>
        <v>#VALUE!</v>
      </c>
      <c r="AG281" s="11" t="e">
        <f t="shared" si="137"/>
        <v>#VALUE!</v>
      </c>
      <c r="AH281" s="11" t="e">
        <f t="shared" si="138"/>
        <v>#VALUE!</v>
      </c>
      <c r="AI281" s="11">
        <f>IF('A12'!D280="--",6,'A12'!D280)</f>
        <v>11.3</v>
      </c>
      <c r="AJ281" s="11">
        <f t="shared" si="139"/>
        <v>11</v>
      </c>
      <c r="AK281" s="11">
        <f t="shared" si="140"/>
        <v>0</v>
      </c>
      <c r="AL281" s="11">
        <f t="shared" si="141"/>
        <v>0</v>
      </c>
      <c r="AM281" s="11">
        <f t="shared" si="142"/>
        <v>9</v>
      </c>
      <c r="AN281" s="11" t="str">
        <f>'A20'!D280</f>
        <v>--</v>
      </c>
      <c r="AO281" s="11" t="e">
        <f t="shared" si="143"/>
        <v>#VALUE!</v>
      </c>
      <c r="AP281" s="11" t="e">
        <f t="shared" si="144"/>
        <v>#VALUE!</v>
      </c>
      <c r="AQ281" s="11" t="e">
        <f t="shared" si="145"/>
        <v>#VALUE!</v>
      </c>
      <c r="AR281" s="11" t="e">
        <f t="shared" si="146"/>
        <v>#VALUE!</v>
      </c>
      <c r="AS281" s="12"/>
      <c r="AT281" s="11"/>
    </row>
    <row r="282" spans="1:46" x14ac:dyDescent="0.2">
      <c r="A282" s="12" t="str">
        <f>'N207 50km'!A281</f>
        <v>N263_A</v>
      </c>
      <c r="B282" s="12" t="str">
        <f>'N207 50km'!B281</f>
        <v>Noordkade 263</v>
      </c>
      <c r="C282" s="11">
        <f>'N207 50km'!C281</f>
        <v>1.5</v>
      </c>
      <c r="D282" s="11">
        <f>'N207'!D281</f>
        <v>56.9</v>
      </c>
      <c r="E282" s="31">
        <f>IF('N207 50km'!D281="--",6,'N207 50km'!D281)</f>
        <v>6</v>
      </c>
      <c r="F282" s="31">
        <f t="shared" si="119"/>
        <v>6</v>
      </c>
      <c r="G282" s="33">
        <f t="shared" si="120"/>
        <v>1</v>
      </c>
      <c r="H282" s="31">
        <f>IF('N207 80km'!D281="--",6,'N207 80km'!D281)</f>
        <v>56.9</v>
      </c>
      <c r="I282" s="31">
        <f t="shared" si="121"/>
        <v>57</v>
      </c>
      <c r="J282" s="33" cm="1">
        <f t="array" ref="J282">_xlfn.IFS(I282=56,53,I282=57,53,OR(I282&gt;57,I282&lt;56),I282-2)</f>
        <v>53</v>
      </c>
      <c r="K282" s="33">
        <f t="shared" si="118"/>
        <v>53.000027402042853</v>
      </c>
      <c r="L282" s="11">
        <f t="shared" si="122"/>
        <v>53</v>
      </c>
      <c r="M282" s="11">
        <f>IF('Brugweg 30km'!D281="--",6,'Brugweg 30km'!D281)</f>
        <v>-4</v>
      </c>
      <c r="N282" s="11">
        <f t="shared" si="123"/>
        <v>-4</v>
      </c>
      <c r="O282" s="11">
        <f t="shared" si="124"/>
        <v>-9</v>
      </c>
      <c r="P282" s="11">
        <f>IF('Hefbrug (50 km uur)'!D281="--",6,'Hefbrug (50 km uur)'!D281)</f>
        <v>6</v>
      </c>
      <c r="Q282" s="11">
        <f t="shared" si="125"/>
        <v>6</v>
      </c>
      <c r="R282" s="11">
        <f t="shared" si="126"/>
        <v>1</v>
      </c>
      <c r="S282" s="11" t="str">
        <f>'Kerkweg oost 50 km'!D281</f>
        <v>--</v>
      </c>
      <c r="T282" s="11" t="e">
        <f t="shared" si="127"/>
        <v>#VALUE!</v>
      </c>
      <c r="U282" s="11" t="e">
        <f t="shared" si="128"/>
        <v>#VALUE!</v>
      </c>
      <c r="V282" s="11" t="str">
        <f>'N454 Kanaaldijk 50 km'!D281</f>
        <v>--</v>
      </c>
      <c r="W282" s="11" t="e">
        <f t="shared" si="129"/>
        <v>#VALUE!</v>
      </c>
      <c r="X282" s="11" t="e">
        <f t="shared" si="130"/>
        <v>#VALUE!</v>
      </c>
      <c r="Y282" s="11" t="str">
        <f>'N454 Kanaaldijk 80 km'!D281</f>
        <v>--</v>
      </c>
      <c r="Z282" s="11" t="e">
        <f t="shared" si="131"/>
        <v>#VALUE!</v>
      </c>
      <c r="AA282" s="11" t="e">
        <f t="shared" si="132"/>
        <v>#VALUE!</v>
      </c>
      <c r="AB282" s="11" t="e">
        <f t="shared" si="133"/>
        <v>#VALUE!</v>
      </c>
      <c r="AC282" s="11" t="e">
        <f t="shared" si="134"/>
        <v>#VALUE!</v>
      </c>
      <c r="AD282" s="11" t="str">
        <f>'N451 80 km'!D281</f>
        <v>--</v>
      </c>
      <c r="AE282" s="11" t="e">
        <f t="shared" si="135"/>
        <v>#VALUE!</v>
      </c>
      <c r="AF282" s="11" t="e">
        <f t="shared" si="136"/>
        <v>#VALUE!</v>
      </c>
      <c r="AG282" s="11" t="e">
        <f t="shared" si="137"/>
        <v>#VALUE!</v>
      </c>
      <c r="AH282" s="11" t="e">
        <f t="shared" si="138"/>
        <v>#VALUE!</v>
      </c>
      <c r="AI282" s="11">
        <f>IF('A12'!D281="--",6,'A12'!D281)</f>
        <v>5.9</v>
      </c>
      <c r="AJ282" s="11">
        <f t="shared" si="139"/>
        <v>6</v>
      </c>
      <c r="AK282" s="11">
        <f t="shared" si="140"/>
        <v>0</v>
      </c>
      <c r="AL282" s="11">
        <f t="shared" si="141"/>
        <v>0</v>
      </c>
      <c r="AM282" s="11">
        <f t="shared" si="142"/>
        <v>4</v>
      </c>
      <c r="AN282" s="11" t="str">
        <f>'A20'!D281</f>
        <v>--</v>
      </c>
      <c r="AO282" s="11" t="e">
        <f t="shared" si="143"/>
        <v>#VALUE!</v>
      </c>
      <c r="AP282" s="11" t="e">
        <f t="shared" si="144"/>
        <v>#VALUE!</v>
      </c>
      <c r="AQ282" s="11" t="e">
        <f t="shared" si="145"/>
        <v>#VALUE!</v>
      </c>
      <c r="AR282" s="11" t="e">
        <f t="shared" si="146"/>
        <v>#VALUE!</v>
      </c>
      <c r="AS282" s="12"/>
      <c r="AT282" s="11"/>
    </row>
    <row r="283" spans="1:46" x14ac:dyDescent="0.2">
      <c r="A283" s="12" t="str">
        <f>'N207 50km'!A282</f>
        <v>N261_B</v>
      </c>
      <c r="B283" s="12" t="str">
        <f>'N207 50km'!B282</f>
        <v>Noordkade 261</v>
      </c>
      <c r="C283" s="11">
        <f>'N207 50km'!C282</f>
        <v>4.5</v>
      </c>
      <c r="D283" s="11">
        <f>'N207'!D282</f>
        <v>58.4</v>
      </c>
      <c r="E283" s="31">
        <f>IF('N207 50km'!D282="--",6,'N207 50km'!D282)</f>
        <v>6</v>
      </c>
      <c r="F283" s="31">
        <f t="shared" si="119"/>
        <v>6</v>
      </c>
      <c r="G283" s="33">
        <f t="shared" si="120"/>
        <v>1</v>
      </c>
      <c r="H283" s="31">
        <f>IF('N207 80km'!D282="--",6,'N207 80km'!D282)</f>
        <v>58.4</v>
      </c>
      <c r="I283" s="31">
        <f t="shared" si="121"/>
        <v>58</v>
      </c>
      <c r="J283" s="33" cm="1">
        <f t="array" ref="J283">_xlfn.IFS(I283=56,53,I283=57,53,OR(I283&gt;57,I283&lt;56),I283-2)</f>
        <v>56</v>
      </c>
      <c r="K283" s="33">
        <f t="shared" si="118"/>
        <v>56.00001373357567</v>
      </c>
      <c r="L283" s="11">
        <f t="shared" si="122"/>
        <v>56</v>
      </c>
      <c r="M283" s="11">
        <f>IF('Brugweg 30km'!D282="--",6,'Brugweg 30km'!D282)</f>
        <v>1.8</v>
      </c>
      <c r="N283" s="11">
        <f t="shared" si="123"/>
        <v>2</v>
      </c>
      <c r="O283" s="11">
        <f t="shared" si="124"/>
        <v>-3</v>
      </c>
      <c r="P283" s="11">
        <f>IF('Hefbrug (50 km uur)'!D282="--",6,'Hefbrug (50 km uur)'!D282)</f>
        <v>6</v>
      </c>
      <c r="Q283" s="11">
        <f t="shared" si="125"/>
        <v>6</v>
      </c>
      <c r="R283" s="11">
        <f t="shared" si="126"/>
        <v>1</v>
      </c>
      <c r="S283" s="11" t="str">
        <f>'Kerkweg oost 50 km'!D282</f>
        <v>--</v>
      </c>
      <c r="T283" s="11" t="e">
        <f t="shared" si="127"/>
        <v>#VALUE!</v>
      </c>
      <c r="U283" s="11" t="e">
        <f t="shared" si="128"/>
        <v>#VALUE!</v>
      </c>
      <c r="V283" s="11" t="str">
        <f>'N454 Kanaaldijk 50 km'!D282</f>
        <v>--</v>
      </c>
      <c r="W283" s="11" t="e">
        <f t="shared" si="129"/>
        <v>#VALUE!</v>
      </c>
      <c r="X283" s="11" t="e">
        <f t="shared" si="130"/>
        <v>#VALUE!</v>
      </c>
      <c r="Y283" s="11" t="str">
        <f>'N454 Kanaaldijk 80 km'!D282</f>
        <v>--</v>
      </c>
      <c r="Z283" s="11" t="e">
        <f t="shared" si="131"/>
        <v>#VALUE!</v>
      </c>
      <c r="AA283" s="11" t="e">
        <f t="shared" si="132"/>
        <v>#VALUE!</v>
      </c>
      <c r="AB283" s="11" t="e">
        <f t="shared" si="133"/>
        <v>#VALUE!</v>
      </c>
      <c r="AC283" s="11" t="e">
        <f t="shared" si="134"/>
        <v>#VALUE!</v>
      </c>
      <c r="AD283" s="11" t="str">
        <f>'N451 80 km'!D282</f>
        <v>--</v>
      </c>
      <c r="AE283" s="11" t="e">
        <f t="shared" si="135"/>
        <v>#VALUE!</v>
      </c>
      <c r="AF283" s="11" t="e">
        <f t="shared" si="136"/>
        <v>#VALUE!</v>
      </c>
      <c r="AG283" s="11" t="e">
        <f t="shared" si="137"/>
        <v>#VALUE!</v>
      </c>
      <c r="AH283" s="11" t="e">
        <f t="shared" si="138"/>
        <v>#VALUE!</v>
      </c>
      <c r="AI283" s="11">
        <f>IF('A12'!D282="--",6,'A12'!D282)</f>
        <v>9.4</v>
      </c>
      <c r="AJ283" s="11">
        <f t="shared" si="139"/>
        <v>9</v>
      </c>
      <c r="AK283" s="11">
        <f t="shared" si="140"/>
        <v>0</v>
      </c>
      <c r="AL283" s="11">
        <f t="shared" si="141"/>
        <v>0</v>
      </c>
      <c r="AM283" s="11">
        <f t="shared" si="142"/>
        <v>7</v>
      </c>
      <c r="AN283" s="11" t="str">
        <f>'A20'!D282</f>
        <v>--</v>
      </c>
      <c r="AO283" s="11" t="e">
        <f t="shared" si="143"/>
        <v>#VALUE!</v>
      </c>
      <c r="AP283" s="11" t="e">
        <f t="shared" si="144"/>
        <v>#VALUE!</v>
      </c>
      <c r="AQ283" s="11" t="e">
        <f t="shared" si="145"/>
        <v>#VALUE!</v>
      </c>
      <c r="AR283" s="11" t="e">
        <f t="shared" si="146"/>
        <v>#VALUE!</v>
      </c>
      <c r="AS283" s="12"/>
      <c r="AT283" s="11"/>
    </row>
    <row r="284" spans="1:46" x14ac:dyDescent="0.2">
      <c r="A284" s="12" t="str">
        <f>'N207 50km'!A283</f>
        <v>N261_A</v>
      </c>
      <c r="B284" s="12" t="str">
        <f>'N207 50km'!B283</f>
        <v>Noordkade 261</v>
      </c>
      <c r="C284" s="11">
        <f>'N207 50km'!C283</f>
        <v>1.5</v>
      </c>
      <c r="D284" s="11">
        <f>'N207'!D283</f>
        <v>56.7</v>
      </c>
      <c r="E284" s="31">
        <f>IF('N207 50km'!D283="--",6,'N207 50km'!D283)</f>
        <v>6</v>
      </c>
      <c r="F284" s="31">
        <f t="shared" si="119"/>
        <v>6</v>
      </c>
      <c r="G284" s="33">
        <f t="shared" si="120"/>
        <v>1</v>
      </c>
      <c r="H284" s="31">
        <f>IF('N207 80km'!D283="--",6,'N207 80km'!D283)</f>
        <v>56.7</v>
      </c>
      <c r="I284" s="31">
        <f t="shared" si="121"/>
        <v>57</v>
      </c>
      <c r="J284" s="33" cm="1">
        <f t="array" ref="J284">_xlfn.IFS(I284=56,53,I284=57,53,OR(I284&gt;57,I284&lt;56),I284-2)</f>
        <v>53</v>
      </c>
      <c r="K284" s="33">
        <f t="shared" si="118"/>
        <v>53.000027402042853</v>
      </c>
      <c r="L284" s="11">
        <f t="shared" si="122"/>
        <v>53</v>
      </c>
      <c r="M284" s="11">
        <f>IF('Brugweg 30km'!D283="--",6,'Brugweg 30km'!D283)</f>
        <v>-4.0999999999999996</v>
      </c>
      <c r="N284" s="11">
        <f t="shared" si="123"/>
        <v>-4</v>
      </c>
      <c r="O284" s="11">
        <f t="shared" si="124"/>
        <v>-9</v>
      </c>
      <c r="P284" s="11">
        <f>IF('Hefbrug (50 km uur)'!D283="--",6,'Hefbrug (50 km uur)'!D283)</f>
        <v>6</v>
      </c>
      <c r="Q284" s="11">
        <f t="shared" si="125"/>
        <v>6</v>
      </c>
      <c r="R284" s="11">
        <f t="shared" si="126"/>
        <v>1</v>
      </c>
      <c r="S284" s="11" t="str">
        <f>'Kerkweg oost 50 km'!D283</f>
        <v>--</v>
      </c>
      <c r="T284" s="11" t="e">
        <f t="shared" si="127"/>
        <v>#VALUE!</v>
      </c>
      <c r="U284" s="11" t="e">
        <f t="shared" si="128"/>
        <v>#VALUE!</v>
      </c>
      <c r="V284" s="11" t="str">
        <f>'N454 Kanaaldijk 50 km'!D283</f>
        <v>--</v>
      </c>
      <c r="W284" s="11" t="e">
        <f t="shared" si="129"/>
        <v>#VALUE!</v>
      </c>
      <c r="X284" s="11" t="e">
        <f t="shared" si="130"/>
        <v>#VALUE!</v>
      </c>
      <c r="Y284" s="11" t="str">
        <f>'N454 Kanaaldijk 80 km'!D283</f>
        <v>--</v>
      </c>
      <c r="Z284" s="11" t="e">
        <f t="shared" si="131"/>
        <v>#VALUE!</v>
      </c>
      <c r="AA284" s="11" t="e">
        <f t="shared" si="132"/>
        <v>#VALUE!</v>
      </c>
      <c r="AB284" s="11" t="e">
        <f t="shared" si="133"/>
        <v>#VALUE!</v>
      </c>
      <c r="AC284" s="11" t="e">
        <f t="shared" si="134"/>
        <v>#VALUE!</v>
      </c>
      <c r="AD284" s="11" t="str">
        <f>'N451 80 km'!D283</f>
        <v>--</v>
      </c>
      <c r="AE284" s="11" t="e">
        <f t="shared" si="135"/>
        <v>#VALUE!</v>
      </c>
      <c r="AF284" s="11" t="e">
        <f t="shared" si="136"/>
        <v>#VALUE!</v>
      </c>
      <c r="AG284" s="11" t="e">
        <f t="shared" si="137"/>
        <v>#VALUE!</v>
      </c>
      <c r="AH284" s="11" t="e">
        <f t="shared" si="138"/>
        <v>#VALUE!</v>
      </c>
      <c r="AI284" s="11">
        <f>IF('A12'!D283="--",6,'A12'!D283)</f>
        <v>3</v>
      </c>
      <c r="AJ284" s="11">
        <f t="shared" si="139"/>
        <v>3</v>
      </c>
      <c r="AK284" s="11">
        <f t="shared" si="140"/>
        <v>0</v>
      </c>
      <c r="AL284" s="11">
        <f t="shared" si="141"/>
        <v>0</v>
      </c>
      <c r="AM284" s="11">
        <f t="shared" si="142"/>
        <v>1</v>
      </c>
      <c r="AN284" s="11" t="str">
        <f>'A20'!D283</f>
        <v>--</v>
      </c>
      <c r="AO284" s="11" t="e">
        <f t="shared" si="143"/>
        <v>#VALUE!</v>
      </c>
      <c r="AP284" s="11" t="e">
        <f t="shared" si="144"/>
        <v>#VALUE!</v>
      </c>
      <c r="AQ284" s="11" t="e">
        <f t="shared" si="145"/>
        <v>#VALUE!</v>
      </c>
      <c r="AR284" s="11" t="e">
        <f t="shared" si="146"/>
        <v>#VALUE!</v>
      </c>
      <c r="AS284" s="12"/>
      <c r="AT284" s="11"/>
    </row>
    <row r="285" spans="1:46" x14ac:dyDescent="0.2">
      <c r="A285" s="12" t="str">
        <f>'N207 50km'!A284</f>
        <v>N259_B</v>
      </c>
      <c r="B285" s="12" t="str">
        <f>'N207 50km'!B284</f>
        <v>Noordkade 259</v>
      </c>
      <c r="C285" s="11">
        <f>'N207 50km'!C284</f>
        <v>4.5</v>
      </c>
      <c r="D285" s="11">
        <f>'N207'!D284</f>
        <v>59</v>
      </c>
      <c r="E285" s="31">
        <f>IF('N207 50km'!D284="--",6,'N207 50km'!D284)</f>
        <v>6</v>
      </c>
      <c r="F285" s="31">
        <f t="shared" si="119"/>
        <v>6</v>
      </c>
      <c r="G285" s="33">
        <f t="shared" si="120"/>
        <v>1</v>
      </c>
      <c r="H285" s="31">
        <f>IF('N207 80km'!D284="--",6,'N207 80km'!D284)</f>
        <v>59</v>
      </c>
      <c r="I285" s="31">
        <f t="shared" si="121"/>
        <v>59</v>
      </c>
      <c r="J285" s="33" cm="1">
        <f t="array" ref="J285">_xlfn.IFS(I285=56,53,I285=57,53,OR(I285&gt;57,I285&lt;56),I285-2)</f>
        <v>57</v>
      </c>
      <c r="K285" s="33">
        <f t="shared" si="118"/>
        <v>57.000010908970474</v>
      </c>
      <c r="L285" s="11">
        <f t="shared" si="122"/>
        <v>57</v>
      </c>
      <c r="M285" s="11">
        <f>IF('Brugweg 30km'!D284="--",6,'Brugweg 30km'!D284)</f>
        <v>0.6</v>
      </c>
      <c r="N285" s="11">
        <f t="shared" si="123"/>
        <v>1</v>
      </c>
      <c r="O285" s="11">
        <f t="shared" si="124"/>
        <v>-4</v>
      </c>
      <c r="P285" s="11">
        <f>IF('Hefbrug (50 km uur)'!D284="--",6,'Hefbrug (50 km uur)'!D284)</f>
        <v>6</v>
      </c>
      <c r="Q285" s="11">
        <f t="shared" si="125"/>
        <v>6</v>
      </c>
      <c r="R285" s="11">
        <f t="shared" si="126"/>
        <v>1</v>
      </c>
      <c r="S285" s="11" t="str">
        <f>'Kerkweg oost 50 km'!D284</f>
        <v>--</v>
      </c>
      <c r="T285" s="11" t="e">
        <f t="shared" si="127"/>
        <v>#VALUE!</v>
      </c>
      <c r="U285" s="11" t="e">
        <f t="shared" si="128"/>
        <v>#VALUE!</v>
      </c>
      <c r="V285" s="11" t="str">
        <f>'N454 Kanaaldijk 50 km'!D284</f>
        <v>--</v>
      </c>
      <c r="W285" s="11" t="e">
        <f t="shared" si="129"/>
        <v>#VALUE!</v>
      </c>
      <c r="X285" s="11" t="e">
        <f t="shared" si="130"/>
        <v>#VALUE!</v>
      </c>
      <c r="Y285" s="11" t="str">
        <f>'N454 Kanaaldijk 80 km'!D284</f>
        <v>--</v>
      </c>
      <c r="Z285" s="11" t="e">
        <f t="shared" si="131"/>
        <v>#VALUE!</v>
      </c>
      <c r="AA285" s="11" t="e">
        <f t="shared" si="132"/>
        <v>#VALUE!</v>
      </c>
      <c r="AB285" s="11" t="e">
        <f t="shared" si="133"/>
        <v>#VALUE!</v>
      </c>
      <c r="AC285" s="11" t="e">
        <f t="shared" si="134"/>
        <v>#VALUE!</v>
      </c>
      <c r="AD285" s="11" t="str">
        <f>'N451 80 km'!D284</f>
        <v>--</v>
      </c>
      <c r="AE285" s="11" t="e">
        <f t="shared" si="135"/>
        <v>#VALUE!</v>
      </c>
      <c r="AF285" s="11" t="e">
        <f t="shared" si="136"/>
        <v>#VALUE!</v>
      </c>
      <c r="AG285" s="11" t="e">
        <f t="shared" si="137"/>
        <v>#VALUE!</v>
      </c>
      <c r="AH285" s="11" t="e">
        <f t="shared" si="138"/>
        <v>#VALUE!</v>
      </c>
      <c r="AI285" s="11">
        <f>IF('A12'!D284="--",6,'A12'!D284)</f>
        <v>12.1</v>
      </c>
      <c r="AJ285" s="11">
        <f t="shared" si="139"/>
        <v>12</v>
      </c>
      <c r="AK285" s="11">
        <f t="shared" si="140"/>
        <v>0</v>
      </c>
      <c r="AL285" s="11">
        <f t="shared" si="141"/>
        <v>0</v>
      </c>
      <c r="AM285" s="11">
        <f t="shared" si="142"/>
        <v>10</v>
      </c>
      <c r="AN285" s="11" t="str">
        <f>'A20'!D284</f>
        <v>--</v>
      </c>
      <c r="AO285" s="11" t="e">
        <f t="shared" si="143"/>
        <v>#VALUE!</v>
      </c>
      <c r="AP285" s="11" t="e">
        <f t="shared" si="144"/>
        <v>#VALUE!</v>
      </c>
      <c r="AQ285" s="11" t="e">
        <f t="shared" si="145"/>
        <v>#VALUE!</v>
      </c>
      <c r="AR285" s="11" t="e">
        <f t="shared" si="146"/>
        <v>#VALUE!</v>
      </c>
      <c r="AS285" s="12"/>
      <c r="AT285" s="11"/>
    </row>
    <row r="286" spans="1:46" x14ac:dyDescent="0.2">
      <c r="A286" s="12" t="str">
        <f>'N207 50km'!A285</f>
        <v>N259_A</v>
      </c>
      <c r="B286" s="12" t="str">
        <f>'N207 50km'!B285</f>
        <v>Noordkade 259</v>
      </c>
      <c r="C286" s="11">
        <f>'N207 50km'!C285</f>
        <v>1.5</v>
      </c>
      <c r="D286" s="11">
        <f>'N207'!D285</f>
        <v>57.3</v>
      </c>
      <c r="E286" s="31">
        <f>IF('N207 50km'!D285="--",6,'N207 50km'!D285)</f>
        <v>6</v>
      </c>
      <c r="F286" s="31">
        <f t="shared" si="119"/>
        <v>6</v>
      </c>
      <c r="G286" s="33">
        <f t="shared" si="120"/>
        <v>1</v>
      </c>
      <c r="H286" s="31">
        <f>IF('N207 80km'!D285="--",6,'N207 80km'!D285)</f>
        <v>57.3</v>
      </c>
      <c r="I286" s="31">
        <f t="shared" si="121"/>
        <v>57</v>
      </c>
      <c r="J286" s="33" cm="1">
        <f t="array" ref="J286">_xlfn.IFS(I286=56,53,I286=57,53,OR(I286&gt;57,I286&lt;56),I286-2)</f>
        <v>53</v>
      </c>
      <c r="K286" s="33">
        <f t="shared" si="118"/>
        <v>53.000027402042853</v>
      </c>
      <c r="L286" s="11">
        <f t="shared" si="122"/>
        <v>53</v>
      </c>
      <c r="M286" s="11">
        <f>IF('Brugweg 30km'!D285="--",6,'Brugweg 30km'!D285)</f>
        <v>-4.7</v>
      </c>
      <c r="N286" s="11">
        <f t="shared" si="123"/>
        <v>-5</v>
      </c>
      <c r="O286" s="11">
        <f t="shared" si="124"/>
        <v>-10</v>
      </c>
      <c r="P286" s="11">
        <f>IF('Hefbrug (50 km uur)'!D285="--",6,'Hefbrug (50 km uur)'!D285)</f>
        <v>6</v>
      </c>
      <c r="Q286" s="11">
        <f t="shared" si="125"/>
        <v>6</v>
      </c>
      <c r="R286" s="11">
        <f t="shared" si="126"/>
        <v>1</v>
      </c>
      <c r="S286" s="11" t="str">
        <f>'Kerkweg oost 50 km'!D285</f>
        <v>--</v>
      </c>
      <c r="T286" s="11" t="e">
        <f t="shared" si="127"/>
        <v>#VALUE!</v>
      </c>
      <c r="U286" s="11" t="e">
        <f t="shared" si="128"/>
        <v>#VALUE!</v>
      </c>
      <c r="V286" s="11" t="str">
        <f>'N454 Kanaaldijk 50 km'!D285</f>
        <v>--</v>
      </c>
      <c r="W286" s="11" t="e">
        <f t="shared" si="129"/>
        <v>#VALUE!</v>
      </c>
      <c r="X286" s="11" t="e">
        <f t="shared" si="130"/>
        <v>#VALUE!</v>
      </c>
      <c r="Y286" s="11" t="str">
        <f>'N454 Kanaaldijk 80 km'!D285</f>
        <v>--</v>
      </c>
      <c r="Z286" s="11" t="e">
        <f t="shared" si="131"/>
        <v>#VALUE!</v>
      </c>
      <c r="AA286" s="11" t="e">
        <f t="shared" si="132"/>
        <v>#VALUE!</v>
      </c>
      <c r="AB286" s="11" t="e">
        <f t="shared" si="133"/>
        <v>#VALUE!</v>
      </c>
      <c r="AC286" s="11" t="e">
        <f t="shared" si="134"/>
        <v>#VALUE!</v>
      </c>
      <c r="AD286" s="11" t="str">
        <f>'N451 80 km'!D285</f>
        <v>--</v>
      </c>
      <c r="AE286" s="11" t="e">
        <f t="shared" si="135"/>
        <v>#VALUE!</v>
      </c>
      <c r="AF286" s="11" t="e">
        <f t="shared" si="136"/>
        <v>#VALUE!</v>
      </c>
      <c r="AG286" s="11" t="e">
        <f t="shared" si="137"/>
        <v>#VALUE!</v>
      </c>
      <c r="AH286" s="11" t="e">
        <f t="shared" si="138"/>
        <v>#VALUE!</v>
      </c>
      <c r="AI286" s="11">
        <f>IF('A12'!D285="--",6,'A12'!D285)</f>
        <v>6.8</v>
      </c>
      <c r="AJ286" s="11">
        <f t="shared" si="139"/>
        <v>7</v>
      </c>
      <c r="AK286" s="11">
        <f t="shared" si="140"/>
        <v>0</v>
      </c>
      <c r="AL286" s="11">
        <f t="shared" si="141"/>
        <v>0</v>
      </c>
      <c r="AM286" s="11">
        <f t="shared" si="142"/>
        <v>5</v>
      </c>
      <c r="AN286" s="11" t="str">
        <f>'A20'!D285</f>
        <v>--</v>
      </c>
      <c r="AO286" s="11" t="e">
        <f t="shared" si="143"/>
        <v>#VALUE!</v>
      </c>
      <c r="AP286" s="11" t="e">
        <f t="shared" si="144"/>
        <v>#VALUE!</v>
      </c>
      <c r="AQ286" s="11" t="e">
        <f t="shared" si="145"/>
        <v>#VALUE!</v>
      </c>
      <c r="AR286" s="11" t="e">
        <f t="shared" si="146"/>
        <v>#VALUE!</v>
      </c>
      <c r="AS286" s="12"/>
      <c r="AT286" s="11"/>
    </row>
    <row r="287" spans="1:46" x14ac:dyDescent="0.2">
      <c r="A287" s="12" t="str">
        <f>'N207 50km'!A286</f>
        <v>N257_B</v>
      </c>
      <c r="B287" s="12" t="str">
        <f>'N207 50km'!B286</f>
        <v>Noordkade 257</v>
      </c>
      <c r="C287" s="11">
        <f>'N207 50km'!C286</f>
        <v>4.5</v>
      </c>
      <c r="D287" s="11">
        <f>'N207'!D286</f>
        <v>58.9</v>
      </c>
      <c r="E287" s="31">
        <f>IF('N207 50km'!D286="--",6,'N207 50km'!D286)</f>
        <v>6</v>
      </c>
      <c r="F287" s="31">
        <f t="shared" si="119"/>
        <v>6</v>
      </c>
      <c r="G287" s="33">
        <f t="shared" si="120"/>
        <v>1</v>
      </c>
      <c r="H287" s="31">
        <f>IF('N207 80km'!D286="--",6,'N207 80km'!D286)</f>
        <v>58.9</v>
      </c>
      <c r="I287" s="31">
        <f t="shared" si="121"/>
        <v>59</v>
      </c>
      <c r="J287" s="33" cm="1">
        <f t="array" ref="J287">_xlfn.IFS(I287=56,53,I287=57,53,OR(I287&gt;57,I287&lt;56),I287-2)</f>
        <v>57</v>
      </c>
      <c r="K287" s="33">
        <f t="shared" si="118"/>
        <v>57.000010908970474</v>
      </c>
      <c r="L287" s="11">
        <f t="shared" si="122"/>
        <v>57</v>
      </c>
      <c r="M287" s="11">
        <f>IF('Brugweg 30km'!D286="--",6,'Brugweg 30km'!D286)</f>
        <v>2.9</v>
      </c>
      <c r="N287" s="11">
        <f t="shared" si="123"/>
        <v>3</v>
      </c>
      <c r="O287" s="11">
        <f t="shared" si="124"/>
        <v>-2</v>
      </c>
      <c r="P287" s="11">
        <f>IF('Hefbrug (50 km uur)'!D286="--",6,'Hefbrug (50 km uur)'!D286)</f>
        <v>6</v>
      </c>
      <c r="Q287" s="11">
        <f t="shared" si="125"/>
        <v>6</v>
      </c>
      <c r="R287" s="11">
        <f t="shared" si="126"/>
        <v>1</v>
      </c>
      <c r="S287" s="11" t="str">
        <f>'Kerkweg oost 50 km'!D286</f>
        <v>--</v>
      </c>
      <c r="T287" s="11" t="e">
        <f t="shared" si="127"/>
        <v>#VALUE!</v>
      </c>
      <c r="U287" s="11" t="e">
        <f t="shared" si="128"/>
        <v>#VALUE!</v>
      </c>
      <c r="V287" s="11" t="str">
        <f>'N454 Kanaaldijk 50 km'!D286</f>
        <v>--</v>
      </c>
      <c r="W287" s="11" t="e">
        <f t="shared" si="129"/>
        <v>#VALUE!</v>
      </c>
      <c r="X287" s="11" t="e">
        <f t="shared" si="130"/>
        <v>#VALUE!</v>
      </c>
      <c r="Y287" s="11" t="str">
        <f>'N454 Kanaaldijk 80 km'!D286</f>
        <v>--</v>
      </c>
      <c r="Z287" s="11" t="e">
        <f t="shared" si="131"/>
        <v>#VALUE!</v>
      </c>
      <c r="AA287" s="11" t="e">
        <f t="shared" si="132"/>
        <v>#VALUE!</v>
      </c>
      <c r="AB287" s="11" t="e">
        <f t="shared" si="133"/>
        <v>#VALUE!</v>
      </c>
      <c r="AC287" s="11" t="e">
        <f t="shared" si="134"/>
        <v>#VALUE!</v>
      </c>
      <c r="AD287" s="11">
        <f>'N451 80 km'!D286</f>
        <v>-0.8</v>
      </c>
      <c r="AE287" s="11">
        <f t="shared" si="135"/>
        <v>-1</v>
      </c>
      <c r="AF287" s="11">
        <f t="shared" si="136"/>
        <v>0</v>
      </c>
      <c r="AG287" s="11">
        <f t="shared" si="137"/>
        <v>0</v>
      </c>
      <c r="AH287" s="11">
        <f t="shared" si="138"/>
        <v>-3</v>
      </c>
      <c r="AI287" s="11">
        <f>IF('A12'!D286="--",6,'A12'!D286)</f>
        <v>17.7</v>
      </c>
      <c r="AJ287" s="11">
        <f t="shared" si="139"/>
        <v>18</v>
      </c>
      <c r="AK287" s="11">
        <f t="shared" si="140"/>
        <v>0</v>
      </c>
      <c r="AL287" s="11">
        <f t="shared" si="141"/>
        <v>0</v>
      </c>
      <c r="AM287" s="11">
        <f t="shared" si="142"/>
        <v>16</v>
      </c>
      <c r="AN287" s="11">
        <f>'A20'!D286</f>
        <v>12.8</v>
      </c>
      <c r="AO287" s="11">
        <f t="shared" si="143"/>
        <v>13</v>
      </c>
      <c r="AP287" s="11">
        <f t="shared" si="144"/>
        <v>0</v>
      </c>
      <c r="AQ287" s="11">
        <f t="shared" si="145"/>
        <v>0</v>
      </c>
      <c r="AR287" s="11">
        <f t="shared" si="146"/>
        <v>11</v>
      </c>
      <c r="AS287" s="12"/>
      <c r="AT287" s="11"/>
    </row>
    <row r="288" spans="1:46" x14ac:dyDescent="0.2">
      <c r="A288" s="12" t="str">
        <f>'N207 50km'!A287</f>
        <v>N257_A</v>
      </c>
      <c r="B288" s="12" t="str">
        <f>'N207 50km'!B287</f>
        <v>Noordkade 257</v>
      </c>
      <c r="C288" s="11">
        <f>'N207 50km'!C287</f>
        <v>1.5</v>
      </c>
      <c r="D288" s="11">
        <f>'N207'!D287</f>
        <v>57.2</v>
      </c>
      <c r="E288" s="31">
        <f>IF('N207 50km'!D287="--",6,'N207 50km'!D287)</f>
        <v>6</v>
      </c>
      <c r="F288" s="31">
        <f t="shared" si="119"/>
        <v>6</v>
      </c>
      <c r="G288" s="33">
        <f t="shared" si="120"/>
        <v>1</v>
      </c>
      <c r="H288" s="31">
        <f>IF('N207 80km'!D287="--",6,'N207 80km'!D287)</f>
        <v>57.2</v>
      </c>
      <c r="I288" s="31">
        <f t="shared" si="121"/>
        <v>57</v>
      </c>
      <c r="J288" s="33" cm="1">
        <f t="array" ref="J288">_xlfn.IFS(I288=56,53,I288=57,53,OR(I288&gt;57,I288&lt;56),I288-2)</f>
        <v>53</v>
      </c>
      <c r="K288" s="33">
        <f t="shared" si="118"/>
        <v>53.000027402042853</v>
      </c>
      <c r="L288" s="11">
        <f t="shared" si="122"/>
        <v>53</v>
      </c>
      <c r="M288" s="11">
        <f>IF('Brugweg 30km'!D287="--",6,'Brugweg 30km'!D287)</f>
        <v>-2.9</v>
      </c>
      <c r="N288" s="11">
        <f t="shared" si="123"/>
        <v>-3</v>
      </c>
      <c r="O288" s="11">
        <f t="shared" si="124"/>
        <v>-8</v>
      </c>
      <c r="P288" s="11">
        <f>IF('Hefbrug (50 km uur)'!D287="--",6,'Hefbrug (50 km uur)'!D287)</f>
        <v>6</v>
      </c>
      <c r="Q288" s="11">
        <f t="shared" si="125"/>
        <v>6</v>
      </c>
      <c r="R288" s="11">
        <f t="shared" si="126"/>
        <v>1</v>
      </c>
      <c r="S288" s="11" t="str">
        <f>'Kerkweg oost 50 km'!D287</f>
        <v>--</v>
      </c>
      <c r="T288" s="11" t="e">
        <f t="shared" si="127"/>
        <v>#VALUE!</v>
      </c>
      <c r="U288" s="11" t="e">
        <f t="shared" si="128"/>
        <v>#VALUE!</v>
      </c>
      <c r="V288" s="11" t="str">
        <f>'N454 Kanaaldijk 50 km'!D287</f>
        <v>--</v>
      </c>
      <c r="W288" s="11" t="e">
        <f t="shared" si="129"/>
        <v>#VALUE!</v>
      </c>
      <c r="X288" s="11" t="e">
        <f t="shared" si="130"/>
        <v>#VALUE!</v>
      </c>
      <c r="Y288" s="11" t="str">
        <f>'N454 Kanaaldijk 80 km'!D287</f>
        <v>--</v>
      </c>
      <c r="Z288" s="11" t="e">
        <f t="shared" si="131"/>
        <v>#VALUE!</v>
      </c>
      <c r="AA288" s="11" t="e">
        <f t="shared" si="132"/>
        <v>#VALUE!</v>
      </c>
      <c r="AB288" s="11" t="e">
        <f t="shared" si="133"/>
        <v>#VALUE!</v>
      </c>
      <c r="AC288" s="11" t="e">
        <f t="shared" si="134"/>
        <v>#VALUE!</v>
      </c>
      <c r="AD288" s="11">
        <f>'N451 80 km'!D287</f>
        <v>-5.9</v>
      </c>
      <c r="AE288" s="11">
        <f t="shared" si="135"/>
        <v>-6</v>
      </c>
      <c r="AF288" s="11">
        <f t="shared" si="136"/>
        <v>0</v>
      </c>
      <c r="AG288" s="11">
        <f t="shared" si="137"/>
        <v>0</v>
      </c>
      <c r="AH288" s="11">
        <f t="shared" si="138"/>
        <v>-8</v>
      </c>
      <c r="AI288" s="11">
        <f>IF('A12'!D287="--",6,'A12'!D287)</f>
        <v>12.1</v>
      </c>
      <c r="AJ288" s="11">
        <f t="shared" si="139"/>
        <v>12</v>
      </c>
      <c r="AK288" s="11">
        <f t="shared" si="140"/>
        <v>0</v>
      </c>
      <c r="AL288" s="11">
        <f t="shared" si="141"/>
        <v>0</v>
      </c>
      <c r="AM288" s="11">
        <f t="shared" si="142"/>
        <v>10</v>
      </c>
      <c r="AN288" s="11">
        <f>'A20'!D287</f>
        <v>7.9</v>
      </c>
      <c r="AO288" s="11">
        <f t="shared" si="143"/>
        <v>8</v>
      </c>
      <c r="AP288" s="11">
        <f t="shared" si="144"/>
        <v>0</v>
      </c>
      <c r="AQ288" s="11">
        <f t="shared" si="145"/>
        <v>0</v>
      </c>
      <c r="AR288" s="11">
        <f t="shared" si="146"/>
        <v>6</v>
      </c>
      <c r="AS288" s="12"/>
      <c r="AT288" s="11"/>
    </row>
    <row r="289" spans="1:46" x14ac:dyDescent="0.2">
      <c r="A289" s="12" t="str">
        <f>'N207 50km'!A288</f>
        <v>N255_B</v>
      </c>
      <c r="B289" s="12" t="str">
        <f>'N207 50km'!B288</f>
        <v>Noordkade 255</v>
      </c>
      <c r="C289" s="11">
        <f>'N207 50km'!C288</f>
        <v>4.5</v>
      </c>
      <c r="D289" s="11">
        <f>'N207'!D288</f>
        <v>58.8</v>
      </c>
      <c r="E289" s="31">
        <f>IF('N207 50km'!D288="--",6,'N207 50km'!D288)</f>
        <v>6</v>
      </c>
      <c r="F289" s="31">
        <f t="shared" si="119"/>
        <v>6</v>
      </c>
      <c r="G289" s="33">
        <f t="shared" si="120"/>
        <v>1</v>
      </c>
      <c r="H289" s="31">
        <f>IF('N207 80km'!D288="--",6,'N207 80km'!D288)</f>
        <v>58.8</v>
      </c>
      <c r="I289" s="31">
        <f t="shared" si="121"/>
        <v>59</v>
      </c>
      <c r="J289" s="33" cm="1">
        <f t="array" ref="J289">_xlfn.IFS(I289=56,53,I289=57,53,OR(I289&gt;57,I289&lt;56),I289-2)</f>
        <v>57</v>
      </c>
      <c r="K289" s="33">
        <f t="shared" si="118"/>
        <v>57.000010908970474</v>
      </c>
      <c r="L289" s="11">
        <f t="shared" si="122"/>
        <v>57</v>
      </c>
      <c r="M289" s="11">
        <f>IF('Brugweg 30km'!D288="--",6,'Brugweg 30km'!D288)</f>
        <v>2</v>
      </c>
      <c r="N289" s="11">
        <f t="shared" si="123"/>
        <v>2</v>
      </c>
      <c r="O289" s="11">
        <f t="shared" si="124"/>
        <v>-3</v>
      </c>
      <c r="P289" s="11">
        <f>IF('Hefbrug (50 km uur)'!D288="--",6,'Hefbrug (50 km uur)'!D288)</f>
        <v>6</v>
      </c>
      <c r="Q289" s="11">
        <f t="shared" si="125"/>
        <v>6</v>
      </c>
      <c r="R289" s="11">
        <f t="shared" si="126"/>
        <v>1</v>
      </c>
      <c r="S289" s="11" t="str">
        <f>'Kerkweg oost 50 km'!D288</f>
        <v>--</v>
      </c>
      <c r="T289" s="11" t="e">
        <f t="shared" si="127"/>
        <v>#VALUE!</v>
      </c>
      <c r="U289" s="11" t="e">
        <f t="shared" si="128"/>
        <v>#VALUE!</v>
      </c>
      <c r="V289" s="11" t="str">
        <f>'N454 Kanaaldijk 50 km'!D288</f>
        <v>--</v>
      </c>
      <c r="W289" s="11" t="e">
        <f t="shared" si="129"/>
        <v>#VALUE!</v>
      </c>
      <c r="X289" s="11" t="e">
        <f t="shared" si="130"/>
        <v>#VALUE!</v>
      </c>
      <c r="Y289" s="11" t="str">
        <f>'N454 Kanaaldijk 80 km'!D288</f>
        <v>--</v>
      </c>
      <c r="Z289" s="11" t="e">
        <f t="shared" si="131"/>
        <v>#VALUE!</v>
      </c>
      <c r="AA289" s="11" t="e">
        <f t="shared" si="132"/>
        <v>#VALUE!</v>
      </c>
      <c r="AB289" s="11" t="e">
        <f t="shared" si="133"/>
        <v>#VALUE!</v>
      </c>
      <c r="AC289" s="11" t="e">
        <f t="shared" si="134"/>
        <v>#VALUE!</v>
      </c>
      <c r="AD289" s="11">
        <f>'N451 80 km'!D288</f>
        <v>-1.4</v>
      </c>
      <c r="AE289" s="11">
        <f t="shared" si="135"/>
        <v>-1</v>
      </c>
      <c r="AF289" s="11">
        <f t="shared" si="136"/>
        <v>0</v>
      </c>
      <c r="AG289" s="11">
        <f t="shared" si="137"/>
        <v>0</v>
      </c>
      <c r="AH289" s="11">
        <f t="shared" si="138"/>
        <v>-3</v>
      </c>
      <c r="AI289" s="11">
        <f>IF('A12'!D288="--",6,'A12'!D288)</f>
        <v>17</v>
      </c>
      <c r="AJ289" s="11">
        <f t="shared" si="139"/>
        <v>17</v>
      </c>
      <c r="AK289" s="11">
        <f t="shared" si="140"/>
        <v>0</v>
      </c>
      <c r="AL289" s="11">
        <f t="shared" si="141"/>
        <v>0</v>
      </c>
      <c r="AM289" s="11">
        <f t="shared" si="142"/>
        <v>15</v>
      </c>
      <c r="AN289" s="11">
        <f>'A20'!D288</f>
        <v>12.4</v>
      </c>
      <c r="AO289" s="11">
        <f t="shared" si="143"/>
        <v>12</v>
      </c>
      <c r="AP289" s="11">
        <f t="shared" si="144"/>
        <v>0</v>
      </c>
      <c r="AQ289" s="11">
        <f t="shared" si="145"/>
        <v>0</v>
      </c>
      <c r="AR289" s="11">
        <f t="shared" si="146"/>
        <v>10</v>
      </c>
      <c r="AS289" s="12"/>
      <c r="AT289" s="11"/>
    </row>
    <row r="290" spans="1:46" x14ac:dyDescent="0.2">
      <c r="A290" s="12" t="str">
        <f>'N207 50km'!A289</f>
        <v>N255_A</v>
      </c>
      <c r="B290" s="12" t="str">
        <f>'N207 50km'!B289</f>
        <v>Noordkade 255</v>
      </c>
      <c r="C290" s="11">
        <f>'N207 50km'!C289</f>
        <v>1.5</v>
      </c>
      <c r="D290" s="11">
        <f>'N207'!D289</f>
        <v>57.2</v>
      </c>
      <c r="E290" s="31">
        <f>IF('N207 50km'!D289="--",6,'N207 50km'!D289)</f>
        <v>6</v>
      </c>
      <c r="F290" s="31">
        <f t="shared" si="119"/>
        <v>6</v>
      </c>
      <c r="G290" s="33">
        <f t="shared" si="120"/>
        <v>1</v>
      </c>
      <c r="H290" s="31">
        <f>IF('N207 80km'!D289="--",6,'N207 80km'!D289)</f>
        <v>57.2</v>
      </c>
      <c r="I290" s="31">
        <f t="shared" si="121"/>
        <v>57</v>
      </c>
      <c r="J290" s="33" cm="1">
        <f t="array" ref="J290">_xlfn.IFS(I290=56,53,I290=57,53,OR(I290&gt;57,I290&lt;56),I290-2)</f>
        <v>53</v>
      </c>
      <c r="K290" s="33">
        <f t="shared" si="118"/>
        <v>53.000027402042853</v>
      </c>
      <c r="L290" s="11">
        <f t="shared" si="122"/>
        <v>53</v>
      </c>
      <c r="M290" s="11">
        <f>IF('Brugweg 30km'!D289="--",6,'Brugweg 30km'!D289)</f>
        <v>-3.6</v>
      </c>
      <c r="N290" s="11">
        <f t="shared" si="123"/>
        <v>-4</v>
      </c>
      <c r="O290" s="11">
        <f t="shared" si="124"/>
        <v>-9</v>
      </c>
      <c r="P290" s="11">
        <f>IF('Hefbrug (50 km uur)'!D289="--",6,'Hefbrug (50 km uur)'!D289)</f>
        <v>6</v>
      </c>
      <c r="Q290" s="11">
        <f t="shared" si="125"/>
        <v>6</v>
      </c>
      <c r="R290" s="11">
        <f t="shared" si="126"/>
        <v>1</v>
      </c>
      <c r="S290" s="11" t="str">
        <f>'Kerkweg oost 50 km'!D289</f>
        <v>--</v>
      </c>
      <c r="T290" s="11" t="e">
        <f t="shared" si="127"/>
        <v>#VALUE!</v>
      </c>
      <c r="U290" s="11" t="e">
        <f t="shared" si="128"/>
        <v>#VALUE!</v>
      </c>
      <c r="V290" s="11" t="str">
        <f>'N454 Kanaaldijk 50 km'!D289</f>
        <v>--</v>
      </c>
      <c r="W290" s="11" t="e">
        <f t="shared" si="129"/>
        <v>#VALUE!</v>
      </c>
      <c r="X290" s="11" t="e">
        <f t="shared" si="130"/>
        <v>#VALUE!</v>
      </c>
      <c r="Y290" s="11" t="str">
        <f>'N454 Kanaaldijk 80 km'!D289</f>
        <v>--</v>
      </c>
      <c r="Z290" s="11" t="e">
        <f t="shared" si="131"/>
        <v>#VALUE!</v>
      </c>
      <c r="AA290" s="11" t="e">
        <f t="shared" si="132"/>
        <v>#VALUE!</v>
      </c>
      <c r="AB290" s="11" t="e">
        <f t="shared" si="133"/>
        <v>#VALUE!</v>
      </c>
      <c r="AC290" s="11" t="e">
        <f t="shared" si="134"/>
        <v>#VALUE!</v>
      </c>
      <c r="AD290" s="11">
        <f>'N451 80 km'!D289</f>
        <v>-6.5</v>
      </c>
      <c r="AE290" s="11">
        <f t="shared" si="135"/>
        <v>-6</v>
      </c>
      <c r="AF290" s="11">
        <f t="shared" si="136"/>
        <v>0</v>
      </c>
      <c r="AG290" s="11">
        <f t="shared" si="137"/>
        <v>0</v>
      </c>
      <c r="AH290" s="11">
        <f t="shared" si="138"/>
        <v>-8</v>
      </c>
      <c r="AI290" s="11">
        <f>IF('A12'!D289="--",6,'A12'!D289)</f>
        <v>11.6</v>
      </c>
      <c r="AJ290" s="11">
        <f t="shared" si="139"/>
        <v>12</v>
      </c>
      <c r="AK290" s="11">
        <f t="shared" si="140"/>
        <v>0</v>
      </c>
      <c r="AL290" s="11">
        <f t="shared" si="141"/>
        <v>0</v>
      </c>
      <c r="AM290" s="11">
        <f t="shared" si="142"/>
        <v>10</v>
      </c>
      <c r="AN290" s="11">
        <f>'A20'!D289</f>
        <v>7.6</v>
      </c>
      <c r="AO290" s="11">
        <f t="shared" si="143"/>
        <v>8</v>
      </c>
      <c r="AP290" s="11">
        <f t="shared" si="144"/>
        <v>0</v>
      </c>
      <c r="AQ290" s="11">
        <f t="shared" si="145"/>
        <v>0</v>
      </c>
      <c r="AR290" s="11">
        <f t="shared" si="146"/>
        <v>6</v>
      </c>
      <c r="AS290" s="12"/>
      <c r="AT290" s="11"/>
    </row>
    <row r="291" spans="1:46" x14ac:dyDescent="0.2">
      <c r="A291" s="12" t="str">
        <f>'N207 50km'!A290</f>
        <v>N251_B</v>
      </c>
      <c r="B291" s="12" t="str">
        <f>'N207 50km'!B290</f>
        <v>Noordkade 251</v>
      </c>
      <c r="C291" s="11">
        <f>'N207 50km'!C290</f>
        <v>4.5</v>
      </c>
      <c r="D291" s="11">
        <f>'N207'!D290</f>
        <v>59.6</v>
      </c>
      <c r="E291" s="31">
        <f>IF('N207 50km'!D290="--",6,'N207 50km'!D290)</f>
        <v>6</v>
      </c>
      <c r="F291" s="31">
        <f t="shared" si="119"/>
        <v>6</v>
      </c>
      <c r="G291" s="33">
        <f t="shared" si="120"/>
        <v>1</v>
      </c>
      <c r="H291" s="31">
        <f>IF('N207 80km'!D290="--",6,'N207 80km'!D290)</f>
        <v>59.6</v>
      </c>
      <c r="I291" s="31">
        <f t="shared" si="121"/>
        <v>60</v>
      </c>
      <c r="J291" s="33" cm="1">
        <f t="array" ref="J291">_xlfn.IFS(I291=56,53,I291=57,53,OR(I291&gt;57,I291&lt;56),I291-2)</f>
        <v>58</v>
      </c>
      <c r="K291" s="33">
        <f t="shared" si="118"/>
        <v>58.000008665305494</v>
      </c>
      <c r="L291" s="11">
        <f t="shared" si="122"/>
        <v>58</v>
      </c>
      <c r="M291" s="11">
        <f>IF('Brugweg 30km'!D290="--",6,'Brugweg 30km'!D290)</f>
        <v>15.7</v>
      </c>
      <c r="N291" s="11">
        <f t="shared" si="123"/>
        <v>16</v>
      </c>
      <c r="O291" s="11">
        <f t="shared" si="124"/>
        <v>11</v>
      </c>
      <c r="P291" s="11">
        <f>IF('Hefbrug (50 km uur)'!D290="--",6,'Hefbrug (50 km uur)'!D290)</f>
        <v>6</v>
      </c>
      <c r="Q291" s="11">
        <f t="shared" si="125"/>
        <v>6</v>
      </c>
      <c r="R291" s="11">
        <f t="shared" si="126"/>
        <v>1</v>
      </c>
      <c r="S291" s="11" t="str">
        <f>'Kerkweg oost 50 km'!D290</f>
        <v>--</v>
      </c>
      <c r="T291" s="11" t="e">
        <f t="shared" si="127"/>
        <v>#VALUE!</v>
      </c>
      <c r="U291" s="11" t="e">
        <f t="shared" si="128"/>
        <v>#VALUE!</v>
      </c>
      <c r="V291" s="11" t="str">
        <f>'N454 Kanaaldijk 50 km'!D290</f>
        <v>--</v>
      </c>
      <c r="W291" s="11" t="e">
        <f t="shared" si="129"/>
        <v>#VALUE!</v>
      </c>
      <c r="X291" s="11" t="e">
        <f t="shared" si="130"/>
        <v>#VALUE!</v>
      </c>
      <c r="Y291" s="11" t="str">
        <f>'N454 Kanaaldijk 80 km'!D290</f>
        <v>--</v>
      </c>
      <c r="Z291" s="11" t="e">
        <f t="shared" si="131"/>
        <v>#VALUE!</v>
      </c>
      <c r="AA291" s="11" t="e">
        <f t="shared" si="132"/>
        <v>#VALUE!</v>
      </c>
      <c r="AB291" s="11" t="e">
        <f t="shared" si="133"/>
        <v>#VALUE!</v>
      </c>
      <c r="AC291" s="11" t="e">
        <f t="shared" si="134"/>
        <v>#VALUE!</v>
      </c>
      <c r="AD291" s="11">
        <f>'N451 80 km'!D290</f>
        <v>13</v>
      </c>
      <c r="AE291" s="11">
        <f t="shared" si="135"/>
        <v>13</v>
      </c>
      <c r="AF291" s="11">
        <f t="shared" si="136"/>
        <v>0</v>
      </c>
      <c r="AG291" s="11">
        <f t="shared" si="137"/>
        <v>0</v>
      </c>
      <c r="AH291" s="11">
        <f t="shared" si="138"/>
        <v>11</v>
      </c>
      <c r="AI291" s="11">
        <f>IF('A12'!D290="--",6,'A12'!D290)</f>
        <v>31.6</v>
      </c>
      <c r="AJ291" s="11">
        <f t="shared" si="139"/>
        <v>32</v>
      </c>
      <c r="AK291" s="11">
        <f t="shared" si="140"/>
        <v>0</v>
      </c>
      <c r="AL291" s="11">
        <f t="shared" si="141"/>
        <v>0</v>
      </c>
      <c r="AM291" s="11">
        <f t="shared" si="142"/>
        <v>30</v>
      </c>
      <c r="AN291" s="11">
        <f>'A20'!D290</f>
        <v>26.9</v>
      </c>
      <c r="AO291" s="11">
        <f t="shared" si="143"/>
        <v>27</v>
      </c>
      <c r="AP291" s="11">
        <f t="shared" si="144"/>
        <v>0</v>
      </c>
      <c r="AQ291" s="11">
        <f t="shared" si="145"/>
        <v>0</v>
      </c>
      <c r="AR291" s="11">
        <f t="shared" si="146"/>
        <v>25</v>
      </c>
      <c r="AS291" s="12"/>
      <c r="AT291" s="11"/>
    </row>
    <row r="292" spans="1:46" x14ac:dyDescent="0.2">
      <c r="A292" s="12" t="str">
        <f>'N207 50km'!A291</f>
        <v>N251_A</v>
      </c>
      <c r="B292" s="12" t="str">
        <f>'N207 50km'!B291</f>
        <v>Noordkade 251</v>
      </c>
      <c r="C292" s="11">
        <f>'N207 50km'!C291</f>
        <v>1.5</v>
      </c>
      <c r="D292" s="11">
        <f>'N207'!D291</f>
        <v>57.9</v>
      </c>
      <c r="E292" s="31">
        <f>IF('N207 50km'!D291="--",6,'N207 50km'!D291)</f>
        <v>6</v>
      </c>
      <c r="F292" s="31">
        <f t="shared" si="119"/>
        <v>6</v>
      </c>
      <c r="G292" s="33">
        <f t="shared" si="120"/>
        <v>1</v>
      </c>
      <c r="H292" s="31">
        <f>IF('N207 80km'!D291="--",6,'N207 80km'!D291)</f>
        <v>57.9</v>
      </c>
      <c r="I292" s="31">
        <f t="shared" si="121"/>
        <v>58</v>
      </c>
      <c r="J292" s="33" cm="1">
        <f t="array" ref="J292">_xlfn.IFS(I292=56,53,I292=57,53,OR(I292&gt;57,I292&lt;56),I292-2)</f>
        <v>56</v>
      </c>
      <c r="K292" s="33">
        <f t="shared" si="118"/>
        <v>56.00001373357567</v>
      </c>
      <c r="L292" s="11">
        <f t="shared" si="122"/>
        <v>56</v>
      </c>
      <c r="M292" s="11">
        <f>IF('Brugweg 30km'!D291="--",6,'Brugweg 30km'!D291)</f>
        <v>15.3</v>
      </c>
      <c r="N292" s="11">
        <f t="shared" si="123"/>
        <v>15</v>
      </c>
      <c r="O292" s="11">
        <f t="shared" si="124"/>
        <v>10</v>
      </c>
      <c r="P292" s="11">
        <f>IF('Hefbrug (50 km uur)'!D291="--",6,'Hefbrug (50 km uur)'!D291)</f>
        <v>6</v>
      </c>
      <c r="Q292" s="11">
        <f t="shared" si="125"/>
        <v>6</v>
      </c>
      <c r="R292" s="11">
        <f t="shared" si="126"/>
        <v>1</v>
      </c>
      <c r="S292" s="11" t="str">
        <f>'Kerkweg oost 50 km'!D291</f>
        <v>--</v>
      </c>
      <c r="T292" s="11" t="e">
        <f t="shared" si="127"/>
        <v>#VALUE!</v>
      </c>
      <c r="U292" s="11" t="e">
        <f t="shared" si="128"/>
        <v>#VALUE!</v>
      </c>
      <c r="V292" s="11" t="str">
        <f>'N454 Kanaaldijk 50 km'!D291</f>
        <v>--</v>
      </c>
      <c r="W292" s="11" t="e">
        <f t="shared" si="129"/>
        <v>#VALUE!</v>
      </c>
      <c r="X292" s="11" t="e">
        <f t="shared" si="130"/>
        <v>#VALUE!</v>
      </c>
      <c r="Y292" s="11" t="str">
        <f>'N454 Kanaaldijk 80 km'!D291</f>
        <v>--</v>
      </c>
      <c r="Z292" s="11" t="e">
        <f t="shared" si="131"/>
        <v>#VALUE!</v>
      </c>
      <c r="AA292" s="11" t="e">
        <f t="shared" si="132"/>
        <v>#VALUE!</v>
      </c>
      <c r="AB292" s="11" t="e">
        <f t="shared" si="133"/>
        <v>#VALUE!</v>
      </c>
      <c r="AC292" s="11" t="e">
        <f t="shared" si="134"/>
        <v>#VALUE!</v>
      </c>
      <c r="AD292" s="11">
        <f>'N451 80 km'!D291</f>
        <v>12.3</v>
      </c>
      <c r="AE292" s="11">
        <f t="shared" si="135"/>
        <v>12</v>
      </c>
      <c r="AF292" s="11">
        <f t="shared" si="136"/>
        <v>0</v>
      </c>
      <c r="AG292" s="11">
        <f t="shared" si="137"/>
        <v>0</v>
      </c>
      <c r="AH292" s="11">
        <f t="shared" si="138"/>
        <v>10</v>
      </c>
      <c r="AI292" s="11">
        <f>IF('A12'!D291="--",6,'A12'!D291)</f>
        <v>31</v>
      </c>
      <c r="AJ292" s="11">
        <f t="shared" si="139"/>
        <v>31</v>
      </c>
      <c r="AK292" s="11">
        <f t="shared" si="140"/>
        <v>0</v>
      </c>
      <c r="AL292" s="11">
        <f t="shared" si="141"/>
        <v>0</v>
      </c>
      <c r="AM292" s="11">
        <f t="shared" si="142"/>
        <v>29</v>
      </c>
      <c r="AN292" s="11">
        <f>'A20'!D291</f>
        <v>26.3</v>
      </c>
      <c r="AO292" s="11">
        <f t="shared" si="143"/>
        <v>26</v>
      </c>
      <c r="AP292" s="11">
        <f t="shared" si="144"/>
        <v>0</v>
      </c>
      <c r="AQ292" s="11">
        <f t="shared" si="145"/>
        <v>0</v>
      </c>
      <c r="AR292" s="11">
        <f t="shared" si="146"/>
        <v>24</v>
      </c>
      <c r="AS292" s="12"/>
      <c r="AT292" s="11"/>
    </row>
    <row r="293" spans="1:46" x14ac:dyDescent="0.2">
      <c r="A293" s="12" t="str">
        <f>'N207 50km'!A292</f>
        <v>N249_B</v>
      </c>
      <c r="B293" s="12" t="str">
        <f>'N207 50km'!B292</f>
        <v>Noordkade 249</v>
      </c>
      <c r="C293" s="11">
        <f>'N207 50km'!C292</f>
        <v>4.5</v>
      </c>
      <c r="D293" s="11">
        <f>'N207'!D292</f>
        <v>59.5</v>
      </c>
      <c r="E293" s="31">
        <f>IF('N207 50km'!D292="--",6,'N207 50km'!D292)</f>
        <v>6</v>
      </c>
      <c r="F293" s="31">
        <f t="shared" si="119"/>
        <v>6</v>
      </c>
      <c r="G293" s="33">
        <f t="shared" si="120"/>
        <v>1</v>
      </c>
      <c r="H293" s="31">
        <f>IF('N207 80km'!D292="--",6,'N207 80km'!D292)</f>
        <v>59.5</v>
      </c>
      <c r="I293" s="31">
        <f t="shared" si="121"/>
        <v>60</v>
      </c>
      <c r="J293" s="33" cm="1">
        <f t="array" ref="J293">_xlfn.IFS(I293=56,53,I293=57,53,OR(I293&gt;57,I293&lt;56),I293-2)</f>
        <v>58</v>
      </c>
      <c r="K293" s="33">
        <f t="shared" si="118"/>
        <v>58.000008665305494</v>
      </c>
      <c r="L293" s="11">
        <f t="shared" si="122"/>
        <v>58</v>
      </c>
      <c r="M293" s="11">
        <f>IF('Brugweg 30km'!D292="--",6,'Brugweg 30km'!D292)</f>
        <v>14.5</v>
      </c>
      <c r="N293" s="11">
        <f t="shared" si="123"/>
        <v>14</v>
      </c>
      <c r="O293" s="11">
        <f t="shared" si="124"/>
        <v>9</v>
      </c>
      <c r="P293" s="11">
        <f>IF('Hefbrug (50 km uur)'!D292="--",6,'Hefbrug (50 km uur)'!D292)</f>
        <v>6</v>
      </c>
      <c r="Q293" s="11">
        <f t="shared" si="125"/>
        <v>6</v>
      </c>
      <c r="R293" s="11">
        <f t="shared" si="126"/>
        <v>1</v>
      </c>
      <c r="S293" s="11" t="str">
        <f>'Kerkweg oost 50 km'!D292</f>
        <v>--</v>
      </c>
      <c r="T293" s="11" t="e">
        <f t="shared" si="127"/>
        <v>#VALUE!</v>
      </c>
      <c r="U293" s="11" t="e">
        <f t="shared" si="128"/>
        <v>#VALUE!</v>
      </c>
      <c r="V293" s="11" t="str">
        <f>'N454 Kanaaldijk 50 km'!D292</f>
        <v>--</v>
      </c>
      <c r="W293" s="11" t="e">
        <f t="shared" si="129"/>
        <v>#VALUE!</v>
      </c>
      <c r="X293" s="11" t="e">
        <f t="shared" si="130"/>
        <v>#VALUE!</v>
      </c>
      <c r="Y293" s="11">
        <f>'N454 Kanaaldijk 80 km'!D292</f>
        <v>1.3</v>
      </c>
      <c r="Z293" s="11">
        <f t="shared" si="131"/>
        <v>1</v>
      </c>
      <c r="AA293" s="11">
        <f t="shared" si="132"/>
        <v>0</v>
      </c>
      <c r="AB293" s="11">
        <f t="shared" si="133"/>
        <v>0</v>
      </c>
      <c r="AC293" s="11">
        <f t="shared" si="134"/>
        <v>-1</v>
      </c>
      <c r="AD293" s="11">
        <f>'N451 80 km'!D292</f>
        <v>12.3</v>
      </c>
      <c r="AE293" s="11">
        <f t="shared" si="135"/>
        <v>12</v>
      </c>
      <c r="AF293" s="11">
        <f t="shared" si="136"/>
        <v>0</v>
      </c>
      <c r="AG293" s="11">
        <f t="shared" si="137"/>
        <v>0</v>
      </c>
      <c r="AH293" s="11">
        <f t="shared" si="138"/>
        <v>10</v>
      </c>
      <c r="AI293" s="11">
        <f>IF('A12'!D292="--",6,'A12'!D292)</f>
        <v>30.5</v>
      </c>
      <c r="AJ293" s="11">
        <f t="shared" si="139"/>
        <v>30</v>
      </c>
      <c r="AK293" s="11">
        <f t="shared" si="140"/>
        <v>0</v>
      </c>
      <c r="AL293" s="11">
        <f t="shared" si="141"/>
        <v>0</v>
      </c>
      <c r="AM293" s="11">
        <f t="shared" si="142"/>
        <v>28</v>
      </c>
      <c r="AN293" s="11">
        <f>'A20'!D292</f>
        <v>25.6</v>
      </c>
      <c r="AO293" s="11">
        <f t="shared" si="143"/>
        <v>26</v>
      </c>
      <c r="AP293" s="11">
        <f t="shared" si="144"/>
        <v>0</v>
      </c>
      <c r="AQ293" s="11">
        <f t="shared" si="145"/>
        <v>0</v>
      </c>
      <c r="AR293" s="11">
        <f t="shared" si="146"/>
        <v>24</v>
      </c>
      <c r="AS293" s="12"/>
      <c r="AT293" s="11"/>
    </row>
    <row r="294" spans="1:46" x14ac:dyDescent="0.2">
      <c r="A294" s="12" t="str">
        <f>'N207 50km'!A293</f>
        <v>N249_A</v>
      </c>
      <c r="B294" s="12" t="str">
        <f>'N207 50km'!B293</f>
        <v>Noordkade 249</v>
      </c>
      <c r="C294" s="11">
        <f>'N207 50km'!C293</f>
        <v>1.5</v>
      </c>
      <c r="D294" s="11">
        <f>'N207'!D293</f>
        <v>57.9</v>
      </c>
      <c r="E294" s="31">
        <f>IF('N207 50km'!D293="--",6,'N207 50km'!D293)</f>
        <v>6</v>
      </c>
      <c r="F294" s="31">
        <f t="shared" si="119"/>
        <v>6</v>
      </c>
      <c r="G294" s="33">
        <f t="shared" si="120"/>
        <v>1</v>
      </c>
      <c r="H294" s="31">
        <f>IF('N207 80km'!D293="--",6,'N207 80km'!D293)</f>
        <v>57.9</v>
      </c>
      <c r="I294" s="31">
        <f t="shared" si="121"/>
        <v>58</v>
      </c>
      <c r="J294" s="33" cm="1">
        <f t="array" ref="J294">_xlfn.IFS(I294=56,53,I294=57,53,OR(I294&gt;57,I294&lt;56),I294-2)</f>
        <v>56</v>
      </c>
      <c r="K294" s="33">
        <f t="shared" si="118"/>
        <v>56.00001373357567</v>
      </c>
      <c r="L294" s="11">
        <f t="shared" si="122"/>
        <v>56</v>
      </c>
      <c r="M294" s="11">
        <f>IF('Brugweg 30km'!D293="--",6,'Brugweg 30km'!D293)</f>
        <v>14</v>
      </c>
      <c r="N294" s="11">
        <f t="shared" si="123"/>
        <v>14</v>
      </c>
      <c r="O294" s="11">
        <f t="shared" si="124"/>
        <v>9</v>
      </c>
      <c r="P294" s="11">
        <f>IF('Hefbrug (50 km uur)'!D293="--",6,'Hefbrug (50 km uur)'!D293)</f>
        <v>6</v>
      </c>
      <c r="Q294" s="11">
        <f t="shared" si="125"/>
        <v>6</v>
      </c>
      <c r="R294" s="11">
        <f t="shared" si="126"/>
        <v>1</v>
      </c>
      <c r="S294" s="11" t="str">
        <f>'Kerkweg oost 50 km'!D293</f>
        <v>--</v>
      </c>
      <c r="T294" s="11" t="e">
        <f t="shared" si="127"/>
        <v>#VALUE!</v>
      </c>
      <c r="U294" s="11" t="e">
        <f t="shared" si="128"/>
        <v>#VALUE!</v>
      </c>
      <c r="V294" s="11" t="str">
        <f>'N454 Kanaaldijk 50 km'!D293</f>
        <v>--</v>
      </c>
      <c r="W294" s="11" t="e">
        <f t="shared" si="129"/>
        <v>#VALUE!</v>
      </c>
      <c r="X294" s="11" t="e">
        <f t="shared" si="130"/>
        <v>#VALUE!</v>
      </c>
      <c r="Y294" s="11">
        <f>'N454 Kanaaldijk 80 km'!D293</f>
        <v>-5</v>
      </c>
      <c r="Z294" s="11">
        <f t="shared" si="131"/>
        <v>-5</v>
      </c>
      <c r="AA294" s="11">
        <f t="shared" si="132"/>
        <v>0</v>
      </c>
      <c r="AB294" s="11">
        <f t="shared" si="133"/>
        <v>0</v>
      </c>
      <c r="AC294" s="11">
        <f t="shared" si="134"/>
        <v>-7</v>
      </c>
      <c r="AD294" s="11">
        <f>'N451 80 km'!D293</f>
        <v>11.2</v>
      </c>
      <c r="AE294" s="11">
        <f t="shared" si="135"/>
        <v>11</v>
      </c>
      <c r="AF294" s="11">
        <f t="shared" si="136"/>
        <v>0</v>
      </c>
      <c r="AG294" s="11">
        <f t="shared" si="137"/>
        <v>0</v>
      </c>
      <c r="AH294" s="11">
        <f t="shared" si="138"/>
        <v>9</v>
      </c>
      <c r="AI294" s="11">
        <f>IF('A12'!D293="--",6,'A12'!D293)</f>
        <v>29.8</v>
      </c>
      <c r="AJ294" s="11">
        <f t="shared" si="139"/>
        <v>30</v>
      </c>
      <c r="AK294" s="11">
        <f t="shared" si="140"/>
        <v>0</v>
      </c>
      <c r="AL294" s="11">
        <f t="shared" si="141"/>
        <v>0</v>
      </c>
      <c r="AM294" s="11">
        <f t="shared" si="142"/>
        <v>28</v>
      </c>
      <c r="AN294" s="11">
        <f>'A20'!D293</f>
        <v>25.1</v>
      </c>
      <c r="AO294" s="11">
        <f t="shared" si="143"/>
        <v>25</v>
      </c>
      <c r="AP294" s="11">
        <f t="shared" si="144"/>
        <v>0</v>
      </c>
      <c r="AQ294" s="11">
        <f t="shared" si="145"/>
        <v>0</v>
      </c>
      <c r="AR294" s="11">
        <f t="shared" si="146"/>
        <v>23</v>
      </c>
      <c r="AS294" s="12"/>
      <c r="AT294" s="11"/>
    </row>
    <row r="295" spans="1:46" x14ac:dyDescent="0.2">
      <c r="A295" s="12" t="str">
        <f>'N207 50km'!A294</f>
        <v>N245_B</v>
      </c>
      <c r="B295" s="12" t="str">
        <f>'N207 50km'!B294</f>
        <v>Noordkade 245</v>
      </c>
      <c r="C295" s="11">
        <f>'N207 50km'!C294</f>
        <v>4.5</v>
      </c>
      <c r="D295" s="11">
        <f>'N207'!D294</f>
        <v>59.1</v>
      </c>
      <c r="E295" s="31">
        <f>IF('N207 50km'!D294="--",6,'N207 50km'!D294)</f>
        <v>6</v>
      </c>
      <c r="F295" s="31">
        <f t="shared" si="119"/>
        <v>6</v>
      </c>
      <c r="G295" s="33">
        <f t="shared" si="120"/>
        <v>1</v>
      </c>
      <c r="H295" s="31">
        <f>IF('N207 80km'!D294="--",6,'N207 80km'!D294)</f>
        <v>59.1</v>
      </c>
      <c r="I295" s="31">
        <f t="shared" si="121"/>
        <v>59</v>
      </c>
      <c r="J295" s="33" cm="1">
        <f t="array" ref="J295">_xlfn.IFS(I295=56,53,I295=57,53,OR(I295&gt;57,I295&lt;56),I295-2)</f>
        <v>57</v>
      </c>
      <c r="K295" s="33">
        <f t="shared" si="118"/>
        <v>57.000010908970474</v>
      </c>
      <c r="L295" s="11">
        <f t="shared" si="122"/>
        <v>57</v>
      </c>
      <c r="M295" s="11">
        <f>IF('Brugweg 30km'!D294="--",6,'Brugweg 30km'!D294)</f>
        <v>6.5</v>
      </c>
      <c r="N295" s="11">
        <f t="shared" si="123"/>
        <v>6</v>
      </c>
      <c r="O295" s="11">
        <f t="shared" si="124"/>
        <v>1</v>
      </c>
      <c r="P295" s="11">
        <f>IF('Hefbrug (50 km uur)'!D294="--",6,'Hefbrug (50 km uur)'!D294)</f>
        <v>6</v>
      </c>
      <c r="Q295" s="11">
        <f t="shared" si="125"/>
        <v>6</v>
      </c>
      <c r="R295" s="11">
        <f t="shared" si="126"/>
        <v>1</v>
      </c>
      <c r="S295" s="11" t="str">
        <f>'Kerkweg oost 50 km'!D294</f>
        <v>--</v>
      </c>
      <c r="T295" s="11" t="e">
        <f t="shared" si="127"/>
        <v>#VALUE!</v>
      </c>
      <c r="U295" s="11" t="e">
        <f t="shared" si="128"/>
        <v>#VALUE!</v>
      </c>
      <c r="V295" s="11" t="str">
        <f>'N454 Kanaaldijk 50 km'!D294</f>
        <v>--</v>
      </c>
      <c r="W295" s="11" t="e">
        <f t="shared" si="129"/>
        <v>#VALUE!</v>
      </c>
      <c r="X295" s="11" t="e">
        <f t="shared" si="130"/>
        <v>#VALUE!</v>
      </c>
      <c r="Y295" s="11" t="str">
        <f>'N454 Kanaaldijk 80 km'!D294</f>
        <v>--</v>
      </c>
      <c r="Z295" s="11" t="e">
        <f t="shared" si="131"/>
        <v>#VALUE!</v>
      </c>
      <c r="AA295" s="11" t="e">
        <f t="shared" si="132"/>
        <v>#VALUE!</v>
      </c>
      <c r="AB295" s="11" t="e">
        <f t="shared" si="133"/>
        <v>#VALUE!</v>
      </c>
      <c r="AC295" s="11" t="e">
        <f t="shared" si="134"/>
        <v>#VALUE!</v>
      </c>
      <c r="AD295" s="11">
        <f>'N451 80 km'!D294</f>
        <v>3.2</v>
      </c>
      <c r="AE295" s="11">
        <f t="shared" si="135"/>
        <v>3</v>
      </c>
      <c r="AF295" s="11">
        <f t="shared" si="136"/>
        <v>0</v>
      </c>
      <c r="AG295" s="11">
        <f t="shared" si="137"/>
        <v>0</v>
      </c>
      <c r="AH295" s="11">
        <f t="shared" si="138"/>
        <v>1</v>
      </c>
      <c r="AI295" s="11">
        <f>IF('A12'!D294="--",6,'A12'!D294)</f>
        <v>23.3</v>
      </c>
      <c r="AJ295" s="11">
        <f t="shared" si="139"/>
        <v>23</v>
      </c>
      <c r="AK295" s="11">
        <f t="shared" si="140"/>
        <v>0</v>
      </c>
      <c r="AL295" s="11">
        <f t="shared" si="141"/>
        <v>0</v>
      </c>
      <c r="AM295" s="11">
        <f t="shared" si="142"/>
        <v>21</v>
      </c>
      <c r="AN295" s="11">
        <f>'A20'!D294</f>
        <v>18.7</v>
      </c>
      <c r="AO295" s="11">
        <f t="shared" si="143"/>
        <v>19</v>
      </c>
      <c r="AP295" s="11">
        <f t="shared" si="144"/>
        <v>0</v>
      </c>
      <c r="AQ295" s="11">
        <f t="shared" si="145"/>
        <v>0</v>
      </c>
      <c r="AR295" s="11">
        <f t="shared" si="146"/>
        <v>17</v>
      </c>
      <c r="AS295" s="12"/>
      <c r="AT295" s="11"/>
    </row>
    <row r="296" spans="1:46" x14ac:dyDescent="0.2">
      <c r="A296" s="12" t="str">
        <f>'N207 50km'!A295</f>
        <v>N245_A</v>
      </c>
      <c r="B296" s="12" t="str">
        <f>'N207 50km'!B295</f>
        <v>Noordkade 245</v>
      </c>
      <c r="C296" s="11">
        <f>'N207 50km'!C295</f>
        <v>1.5</v>
      </c>
      <c r="D296" s="11">
        <f>'N207'!D295</f>
        <v>57.3</v>
      </c>
      <c r="E296" s="31">
        <f>IF('N207 50km'!D295="--",6,'N207 50km'!D295)</f>
        <v>6</v>
      </c>
      <c r="F296" s="31">
        <f t="shared" si="119"/>
        <v>6</v>
      </c>
      <c r="G296" s="33">
        <f t="shared" si="120"/>
        <v>1</v>
      </c>
      <c r="H296" s="31">
        <f>IF('N207 80km'!D295="--",6,'N207 80km'!D295)</f>
        <v>57.3</v>
      </c>
      <c r="I296" s="31">
        <f t="shared" si="121"/>
        <v>57</v>
      </c>
      <c r="J296" s="33" cm="1">
        <f t="array" ref="J296">_xlfn.IFS(I296=56,53,I296=57,53,OR(I296&gt;57,I296&lt;56),I296-2)</f>
        <v>53</v>
      </c>
      <c r="K296" s="33">
        <f t="shared" si="118"/>
        <v>53.000027402042853</v>
      </c>
      <c r="L296" s="11">
        <f t="shared" si="122"/>
        <v>53</v>
      </c>
      <c r="M296" s="11">
        <f>IF('Brugweg 30km'!D295="--",6,'Brugweg 30km'!D295)</f>
        <v>0.4</v>
      </c>
      <c r="N296" s="11">
        <f t="shared" si="123"/>
        <v>0</v>
      </c>
      <c r="O296" s="11">
        <f t="shared" si="124"/>
        <v>-5</v>
      </c>
      <c r="P296" s="11">
        <f>IF('Hefbrug (50 km uur)'!D295="--",6,'Hefbrug (50 km uur)'!D295)</f>
        <v>6</v>
      </c>
      <c r="Q296" s="11">
        <f t="shared" si="125"/>
        <v>6</v>
      </c>
      <c r="R296" s="11">
        <f t="shared" si="126"/>
        <v>1</v>
      </c>
      <c r="S296" s="11" t="str">
        <f>'Kerkweg oost 50 km'!D295</f>
        <v>--</v>
      </c>
      <c r="T296" s="11" t="e">
        <f t="shared" si="127"/>
        <v>#VALUE!</v>
      </c>
      <c r="U296" s="11" t="e">
        <f t="shared" si="128"/>
        <v>#VALUE!</v>
      </c>
      <c r="V296" s="11" t="str">
        <f>'N454 Kanaaldijk 50 km'!D295</f>
        <v>--</v>
      </c>
      <c r="W296" s="11" t="e">
        <f t="shared" si="129"/>
        <v>#VALUE!</v>
      </c>
      <c r="X296" s="11" t="e">
        <f t="shared" si="130"/>
        <v>#VALUE!</v>
      </c>
      <c r="Y296" s="11" t="str">
        <f>'N454 Kanaaldijk 80 km'!D295</f>
        <v>--</v>
      </c>
      <c r="Z296" s="11" t="e">
        <f t="shared" si="131"/>
        <v>#VALUE!</v>
      </c>
      <c r="AA296" s="11" t="e">
        <f t="shared" si="132"/>
        <v>#VALUE!</v>
      </c>
      <c r="AB296" s="11" t="e">
        <f t="shared" si="133"/>
        <v>#VALUE!</v>
      </c>
      <c r="AC296" s="11" t="e">
        <f t="shared" si="134"/>
        <v>#VALUE!</v>
      </c>
      <c r="AD296" s="11">
        <f>'N451 80 km'!D295</f>
        <v>-2.7</v>
      </c>
      <c r="AE296" s="11">
        <f t="shared" si="135"/>
        <v>-3</v>
      </c>
      <c r="AF296" s="11">
        <f t="shared" si="136"/>
        <v>0</v>
      </c>
      <c r="AG296" s="11">
        <f t="shared" si="137"/>
        <v>0</v>
      </c>
      <c r="AH296" s="11">
        <f t="shared" si="138"/>
        <v>-5</v>
      </c>
      <c r="AI296" s="11">
        <f>IF('A12'!D295="--",6,'A12'!D295)</f>
        <v>16</v>
      </c>
      <c r="AJ296" s="11">
        <f t="shared" si="139"/>
        <v>16</v>
      </c>
      <c r="AK296" s="11">
        <f t="shared" si="140"/>
        <v>0</v>
      </c>
      <c r="AL296" s="11">
        <f t="shared" si="141"/>
        <v>0</v>
      </c>
      <c r="AM296" s="11">
        <f t="shared" si="142"/>
        <v>14</v>
      </c>
      <c r="AN296" s="11">
        <f>'A20'!D295</f>
        <v>12.4</v>
      </c>
      <c r="AO296" s="11">
        <f t="shared" si="143"/>
        <v>12</v>
      </c>
      <c r="AP296" s="11">
        <f t="shared" si="144"/>
        <v>0</v>
      </c>
      <c r="AQ296" s="11">
        <f t="shared" si="145"/>
        <v>0</v>
      </c>
      <c r="AR296" s="11">
        <f t="shared" si="146"/>
        <v>10</v>
      </c>
      <c r="AS296" s="12"/>
      <c r="AT296" s="11"/>
    </row>
    <row r="297" spans="1:46" x14ac:dyDescent="0.2">
      <c r="A297" s="12" t="str">
        <f>'N207 50km'!A296</f>
        <v>N243_B</v>
      </c>
      <c r="B297" s="12" t="str">
        <f>'N207 50km'!B296</f>
        <v>Noordkade 243</v>
      </c>
      <c r="C297" s="11">
        <f>'N207 50km'!C296</f>
        <v>4.5</v>
      </c>
      <c r="D297" s="11">
        <f>'N207'!D296</f>
        <v>59</v>
      </c>
      <c r="E297" s="31">
        <f>IF('N207 50km'!D296="--",6,'N207 50km'!D296)</f>
        <v>24.2</v>
      </c>
      <c r="F297" s="31">
        <f t="shared" si="119"/>
        <v>24</v>
      </c>
      <c r="G297" s="33">
        <f t="shared" si="120"/>
        <v>19</v>
      </c>
      <c r="H297" s="31">
        <f>IF('N207 80km'!D296="--",6,'N207 80km'!D296)</f>
        <v>59</v>
      </c>
      <c r="I297" s="31">
        <f t="shared" si="121"/>
        <v>59</v>
      </c>
      <c r="J297" s="33" cm="1">
        <f t="array" ref="J297">_xlfn.IFS(I297=56,53,I297=57,53,OR(I297&gt;57,I297&lt;56),I297-2)</f>
        <v>57</v>
      </c>
      <c r="K297" s="33">
        <f t="shared" si="118"/>
        <v>57.000688255828742</v>
      </c>
      <c r="L297" s="11">
        <f t="shared" si="122"/>
        <v>57</v>
      </c>
      <c r="M297" s="11">
        <f>IF('Brugweg 30km'!D296="--",6,'Brugweg 30km'!D296)</f>
        <v>16.8</v>
      </c>
      <c r="N297" s="11">
        <f t="shared" si="123"/>
        <v>17</v>
      </c>
      <c r="O297" s="11">
        <f t="shared" si="124"/>
        <v>12</v>
      </c>
      <c r="P297" s="11">
        <f>IF('Hefbrug (50 km uur)'!D296="--",6,'Hefbrug (50 km uur)'!D296)</f>
        <v>6.6</v>
      </c>
      <c r="Q297" s="11">
        <f t="shared" si="125"/>
        <v>7</v>
      </c>
      <c r="R297" s="11">
        <f t="shared" si="126"/>
        <v>2</v>
      </c>
      <c r="S297" s="11" t="str">
        <f>'Kerkweg oost 50 km'!D296</f>
        <v>--</v>
      </c>
      <c r="T297" s="11" t="e">
        <f t="shared" si="127"/>
        <v>#VALUE!</v>
      </c>
      <c r="U297" s="11" t="e">
        <f t="shared" si="128"/>
        <v>#VALUE!</v>
      </c>
      <c r="V297" s="11">
        <f>'N454 Kanaaldijk 50 km'!D296</f>
        <v>6.6</v>
      </c>
      <c r="W297" s="11">
        <f t="shared" si="129"/>
        <v>7</v>
      </c>
      <c r="X297" s="11">
        <f t="shared" si="130"/>
        <v>2</v>
      </c>
      <c r="Y297" s="11">
        <f>'N454 Kanaaldijk 80 km'!D296</f>
        <v>7.7</v>
      </c>
      <c r="Z297" s="11">
        <f t="shared" si="131"/>
        <v>8</v>
      </c>
      <c r="AA297" s="11">
        <f t="shared" si="132"/>
        <v>0</v>
      </c>
      <c r="AB297" s="11">
        <f t="shared" si="133"/>
        <v>0</v>
      </c>
      <c r="AC297" s="11">
        <f t="shared" si="134"/>
        <v>6</v>
      </c>
      <c r="AD297" s="11">
        <f>'N451 80 km'!D296</f>
        <v>14.6</v>
      </c>
      <c r="AE297" s="11">
        <f t="shared" si="135"/>
        <v>15</v>
      </c>
      <c r="AF297" s="11">
        <f t="shared" si="136"/>
        <v>0</v>
      </c>
      <c r="AG297" s="11">
        <f t="shared" si="137"/>
        <v>0</v>
      </c>
      <c r="AH297" s="11">
        <f t="shared" si="138"/>
        <v>13</v>
      </c>
      <c r="AI297" s="11">
        <f>IF('A12'!D296="--",6,'A12'!D296)</f>
        <v>32.799999999999997</v>
      </c>
      <c r="AJ297" s="11">
        <f t="shared" si="139"/>
        <v>33</v>
      </c>
      <c r="AK297" s="11">
        <f t="shared" si="140"/>
        <v>0</v>
      </c>
      <c r="AL297" s="11">
        <f t="shared" si="141"/>
        <v>0</v>
      </c>
      <c r="AM297" s="11">
        <f t="shared" si="142"/>
        <v>31</v>
      </c>
      <c r="AN297" s="11">
        <f>'A20'!D296</f>
        <v>28.3</v>
      </c>
      <c r="AO297" s="11">
        <f t="shared" si="143"/>
        <v>28</v>
      </c>
      <c r="AP297" s="11">
        <f t="shared" si="144"/>
        <v>0</v>
      </c>
      <c r="AQ297" s="11">
        <f t="shared" si="145"/>
        <v>0</v>
      </c>
      <c r="AR297" s="11">
        <f t="shared" si="146"/>
        <v>26</v>
      </c>
      <c r="AS297" s="12"/>
      <c r="AT297" s="11"/>
    </row>
    <row r="298" spans="1:46" x14ac:dyDescent="0.2">
      <c r="A298" s="12" t="str">
        <f>'N207 50km'!A297</f>
        <v>N243_A</v>
      </c>
      <c r="B298" s="12" t="str">
        <f>'N207 50km'!B297</f>
        <v>Noordkade 243</v>
      </c>
      <c r="C298" s="11">
        <f>'N207 50km'!C297</f>
        <v>1.5</v>
      </c>
      <c r="D298" s="11">
        <f>'N207'!D297</f>
        <v>57.2</v>
      </c>
      <c r="E298" s="31">
        <f>IF('N207 50km'!D297="--",6,'N207 50km'!D297)</f>
        <v>16.600000000000001</v>
      </c>
      <c r="F298" s="31">
        <f t="shared" si="119"/>
        <v>17</v>
      </c>
      <c r="G298" s="33">
        <f t="shared" si="120"/>
        <v>12</v>
      </c>
      <c r="H298" s="31">
        <f>IF('N207 80km'!D297="--",6,'N207 80km'!D297)</f>
        <v>57.2</v>
      </c>
      <c r="I298" s="31">
        <f t="shared" si="121"/>
        <v>57</v>
      </c>
      <c r="J298" s="33" cm="1">
        <f t="array" ref="J298">_xlfn.IFS(I298=56,53,I298=57,53,OR(I298&gt;57,I298&lt;56),I298-2)</f>
        <v>53</v>
      </c>
      <c r="K298" s="33">
        <f t="shared" si="118"/>
        <v>53.000344958668826</v>
      </c>
      <c r="L298" s="11">
        <f t="shared" si="122"/>
        <v>53</v>
      </c>
      <c r="M298" s="11">
        <f>IF('Brugweg 30km'!D297="--",6,'Brugweg 30km'!D297)</f>
        <v>16.2</v>
      </c>
      <c r="N298" s="11">
        <f t="shared" si="123"/>
        <v>16</v>
      </c>
      <c r="O298" s="11">
        <f t="shared" si="124"/>
        <v>11</v>
      </c>
      <c r="P298" s="11">
        <f>IF('Hefbrug (50 km uur)'!D297="--",6,'Hefbrug (50 km uur)'!D297)</f>
        <v>-3.7</v>
      </c>
      <c r="Q298" s="11">
        <f t="shared" si="125"/>
        <v>-4</v>
      </c>
      <c r="R298" s="11">
        <f t="shared" si="126"/>
        <v>-9</v>
      </c>
      <c r="S298" s="11" t="str">
        <f>'Kerkweg oost 50 km'!D297</f>
        <v>--</v>
      </c>
      <c r="T298" s="11" t="e">
        <f t="shared" si="127"/>
        <v>#VALUE!</v>
      </c>
      <c r="U298" s="11" t="e">
        <f t="shared" si="128"/>
        <v>#VALUE!</v>
      </c>
      <c r="V298" s="11">
        <f>'N454 Kanaaldijk 50 km'!D297</f>
        <v>3.7</v>
      </c>
      <c r="W298" s="11">
        <f t="shared" si="129"/>
        <v>4</v>
      </c>
      <c r="X298" s="11">
        <f t="shared" si="130"/>
        <v>-1</v>
      </c>
      <c r="Y298" s="11">
        <f>'N454 Kanaaldijk 80 km'!D297</f>
        <v>6.9</v>
      </c>
      <c r="Z298" s="11">
        <f t="shared" si="131"/>
        <v>7</v>
      </c>
      <c r="AA298" s="11">
        <f t="shared" si="132"/>
        <v>0</v>
      </c>
      <c r="AB298" s="11">
        <f t="shared" si="133"/>
        <v>0</v>
      </c>
      <c r="AC298" s="11">
        <f t="shared" si="134"/>
        <v>5</v>
      </c>
      <c r="AD298" s="11">
        <f>'N451 80 km'!D297</f>
        <v>13.6</v>
      </c>
      <c r="AE298" s="11">
        <f t="shared" si="135"/>
        <v>14</v>
      </c>
      <c r="AF298" s="11">
        <f t="shared" si="136"/>
        <v>0</v>
      </c>
      <c r="AG298" s="11">
        <f t="shared" si="137"/>
        <v>0</v>
      </c>
      <c r="AH298" s="11">
        <f t="shared" si="138"/>
        <v>12</v>
      </c>
      <c r="AI298" s="11">
        <f>IF('A12'!D297="--",6,'A12'!D297)</f>
        <v>31.8</v>
      </c>
      <c r="AJ298" s="11">
        <f t="shared" si="139"/>
        <v>32</v>
      </c>
      <c r="AK298" s="11">
        <f t="shared" si="140"/>
        <v>0</v>
      </c>
      <c r="AL298" s="11">
        <f t="shared" si="141"/>
        <v>0</v>
      </c>
      <c r="AM298" s="11">
        <f t="shared" si="142"/>
        <v>30</v>
      </c>
      <c r="AN298" s="11">
        <f>'A20'!D297</f>
        <v>27.3</v>
      </c>
      <c r="AO298" s="11">
        <f t="shared" si="143"/>
        <v>27</v>
      </c>
      <c r="AP298" s="11">
        <f t="shared" si="144"/>
        <v>0</v>
      </c>
      <c r="AQ298" s="11">
        <f t="shared" si="145"/>
        <v>0</v>
      </c>
      <c r="AR298" s="11">
        <f t="shared" si="146"/>
        <v>25</v>
      </c>
      <c r="AS298" s="12"/>
      <c r="AT298" s="11"/>
    </row>
    <row r="299" spans="1:46" x14ac:dyDescent="0.2">
      <c r="A299" s="12" t="str">
        <f>'N207 50km'!A298</f>
        <v>N241_B</v>
      </c>
      <c r="B299" s="12" t="str">
        <f>'N207 50km'!B298</f>
        <v>Noordkade 241</v>
      </c>
      <c r="C299" s="11">
        <f>'N207 50km'!C298</f>
        <v>4.5</v>
      </c>
      <c r="D299" s="11">
        <f>'N207'!D298</f>
        <v>59.4</v>
      </c>
      <c r="E299" s="31">
        <f>IF('N207 50km'!D298="--",6,'N207 50km'!D298)</f>
        <v>29</v>
      </c>
      <c r="F299" s="31">
        <f t="shared" si="119"/>
        <v>29</v>
      </c>
      <c r="G299" s="33">
        <f t="shared" si="120"/>
        <v>24</v>
      </c>
      <c r="H299" s="31">
        <f>IF('N207 80km'!D298="--",6,'N207 80km'!D298)</f>
        <v>59.4</v>
      </c>
      <c r="I299" s="31">
        <f t="shared" si="121"/>
        <v>59</v>
      </c>
      <c r="J299" s="33" cm="1">
        <f t="array" ref="J299">_xlfn.IFS(I299=56,53,I299=57,53,OR(I299&gt;57,I299&lt;56),I299-2)</f>
        <v>57</v>
      </c>
      <c r="K299" s="33">
        <f t="shared" si="118"/>
        <v>57.002176083232634</v>
      </c>
      <c r="L299" s="11">
        <f t="shared" si="122"/>
        <v>57</v>
      </c>
      <c r="M299" s="11">
        <f>IF('Brugweg 30km'!D298="--",6,'Brugweg 30km'!D298)</f>
        <v>15.2</v>
      </c>
      <c r="N299" s="11">
        <f t="shared" si="123"/>
        <v>15</v>
      </c>
      <c r="O299" s="11">
        <f t="shared" si="124"/>
        <v>10</v>
      </c>
      <c r="P299" s="11">
        <f>IF('Hefbrug (50 km uur)'!D298="--",6,'Hefbrug (50 km uur)'!D298)</f>
        <v>15.9</v>
      </c>
      <c r="Q299" s="11">
        <f t="shared" si="125"/>
        <v>16</v>
      </c>
      <c r="R299" s="11">
        <f t="shared" si="126"/>
        <v>11</v>
      </c>
      <c r="S299" s="11" t="str">
        <f>'Kerkweg oost 50 km'!D298</f>
        <v>--</v>
      </c>
      <c r="T299" s="11" t="e">
        <f t="shared" si="127"/>
        <v>#VALUE!</v>
      </c>
      <c r="U299" s="11" t="e">
        <f t="shared" si="128"/>
        <v>#VALUE!</v>
      </c>
      <c r="V299" s="11">
        <f>'N454 Kanaaldijk 50 km'!D298</f>
        <v>8.1999999999999993</v>
      </c>
      <c r="W299" s="11">
        <f t="shared" si="129"/>
        <v>8</v>
      </c>
      <c r="X299" s="11">
        <f t="shared" si="130"/>
        <v>3</v>
      </c>
      <c r="Y299" s="11">
        <f>'N454 Kanaaldijk 80 km'!D298</f>
        <v>8.4</v>
      </c>
      <c r="Z299" s="11">
        <f t="shared" si="131"/>
        <v>8</v>
      </c>
      <c r="AA299" s="11">
        <f t="shared" si="132"/>
        <v>0</v>
      </c>
      <c r="AB299" s="11">
        <f t="shared" si="133"/>
        <v>0</v>
      </c>
      <c r="AC299" s="11">
        <f t="shared" si="134"/>
        <v>6</v>
      </c>
      <c r="AD299" s="11">
        <f>'N451 80 km'!D298</f>
        <v>13.5</v>
      </c>
      <c r="AE299" s="11">
        <f t="shared" si="135"/>
        <v>14</v>
      </c>
      <c r="AF299" s="11">
        <f t="shared" si="136"/>
        <v>0</v>
      </c>
      <c r="AG299" s="11">
        <f t="shared" si="137"/>
        <v>0</v>
      </c>
      <c r="AH299" s="11">
        <f t="shared" si="138"/>
        <v>12</v>
      </c>
      <c r="AI299" s="11">
        <f>IF('A12'!D298="--",6,'A12'!D298)</f>
        <v>31.4</v>
      </c>
      <c r="AJ299" s="11">
        <f t="shared" si="139"/>
        <v>31</v>
      </c>
      <c r="AK299" s="11">
        <f t="shared" si="140"/>
        <v>0</v>
      </c>
      <c r="AL299" s="11">
        <f t="shared" si="141"/>
        <v>0</v>
      </c>
      <c r="AM299" s="11">
        <f t="shared" si="142"/>
        <v>29</v>
      </c>
      <c r="AN299" s="11">
        <f>'A20'!D298</f>
        <v>27.2</v>
      </c>
      <c r="AO299" s="11">
        <f t="shared" si="143"/>
        <v>27</v>
      </c>
      <c r="AP299" s="11">
        <f t="shared" si="144"/>
        <v>0</v>
      </c>
      <c r="AQ299" s="11">
        <f t="shared" si="145"/>
        <v>0</v>
      </c>
      <c r="AR299" s="11">
        <f t="shared" si="146"/>
        <v>25</v>
      </c>
      <c r="AS299" s="12"/>
      <c r="AT299" s="11"/>
    </row>
    <row r="300" spans="1:46" x14ac:dyDescent="0.2">
      <c r="A300" s="12" t="str">
        <f>'N207 50km'!A299</f>
        <v>N241_A</v>
      </c>
      <c r="B300" s="12" t="str">
        <f>'N207 50km'!B299</f>
        <v>Noordkade 241</v>
      </c>
      <c r="C300" s="11">
        <f>'N207 50km'!C299</f>
        <v>1.5</v>
      </c>
      <c r="D300" s="11">
        <f>'N207'!D299</f>
        <v>57.8</v>
      </c>
      <c r="E300" s="31">
        <f>IF('N207 50km'!D299="--",6,'N207 50km'!D299)</f>
        <v>27.8</v>
      </c>
      <c r="F300" s="31">
        <f t="shared" si="119"/>
        <v>28</v>
      </c>
      <c r="G300" s="33">
        <f t="shared" si="120"/>
        <v>23</v>
      </c>
      <c r="H300" s="31">
        <f>IF('N207 80km'!D299="--",6,'N207 80km'!D299)</f>
        <v>57.8</v>
      </c>
      <c r="I300" s="31">
        <f t="shared" si="121"/>
        <v>58</v>
      </c>
      <c r="J300" s="33" cm="1">
        <f t="array" ref="J300">_xlfn.IFS(I300=56,53,I300=57,53,OR(I300&gt;57,I300&lt;56),I300-2)</f>
        <v>56</v>
      </c>
      <c r="K300" s="33">
        <f t="shared" si="118"/>
        <v>56.002176083232619</v>
      </c>
      <c r="L300" s="11">
        <f t="shared" si="122"/>
        <v>56</v>
      </c>
      <c r="M300" s="11">
        <f>IF('Brugweg 30km'!D299="--",6,'Brugweg 30km'!D299)</f>
        <v>14.4</v>
      </c>
      <c r="N300" s="11">
        <f t="shared" si="123"/>
        <v>14</v>
      </c>
      <c r="O300" s="11">
        <f t="shared" si="124"/>
        <v>9</v>
      </c>
      <c r="P300" s="11">
        <f>IF('Hefbrug (50 km uur)'!D299="--",6,'Hefbrug (50 km uur)'!D299)</f>
        <v>15.2</v>
      </c>
      <c r="Q300" s="11">
        <f t="shared" si="125"/>
        <v>15</v>
      </c>
      <c r="R300" s="11">
        <f t="shared" si="126"/>
        <v>10</v>
      </c>
      <c r="S300" s="11" t="str">
        <f>'Kerkweg oost 50 km'!D299</f>
        <v>--</v>
      </c>
      <c r="T300" s="11" t="e">
        <f t="shared" si="127"/>
        <v>#VALUE!</v>
      </c>
      <c r="U300" s="11" t="e">
        <f t="shared" si="128"/>
        <v>#VALUE!</v>
      </c>
      <c r="V300" s="11">
        <f>'N454 Kanaaldijk 50 km'!D299</f>
        <v>7.3</v>
      </c>
      <c r="W300" s="11">
        <f t="shared" si="129"/>
        <v>7</v>
      </c>
      <c r="X300" s="11">
        <f t="shared" si="130"/>
        <v>2</v>
      </c>
      <c r="Y300" s="11">
        <f>'N454 Kanaaldijk 80 km'!D299</f>
        <v>7.8</v>
      </c>
      <c r="Z300" s="11">
        <f t="shared" si="131"/>
        <v>8</v>
      </c>
      <c r="AA300" s="11">
        <f t="shared" si="132"/>
        <v>0</v>
      </c>
      <c r="AB300" s="11">
        <f t="shared" si="133"/>
        <v>0</v>
      </c>
      <c r="AC300" s="11">
        <f t="shared" si="134"/>
        <v>6</v>
      </c>
      <c r="AD300" s="11">
        <f>'N451 80 km'!D299</f>
        <v>12.9</v>
      </c>
      <c r="AE300" s="11">
        <f t="shared" si="135"/>
        <v>13</v>
      </c>
      <c r="AF300" s="11">
        <f t="shared" si="136"/>
        <v>0</v>
      </c>
      <c r="AG300" s="11">
        <f t="shared" si="137"/>
        <v>0</v>
      </c>
      <c r="AH300" s="11">
        <f t="shared" si="138"/>
        <v>11</v>
      </c>
      <c r="AI300" s="11">
        <f>IF('A12'!D299="--",6,'A12'!D299)</f>
        <v>30.7</v>
      </c>
      <c r="AJ300" s="11">
        <f t="shared" si="139"/>
        <v>31</v>
      </c>
      <c r="AK300" s="11">
        <f t="shared" si="140"/>
        <v>0</v>
      </c>
      <c r="AL300" s="11">
        <f t="shared" si="141"/>
        <v>0</v>
      </c>
      <c r="AM300" s="11">
        <f t="shared" si="142"/>
        <v>29</v>
      </c>
      <c r="AN300" s="11">
        <f>'A20'!D299</f>
        <v>26.6</v>
      </c>
      <c r="AO300" s="11">
        <f t="shared" si="143"/>
        <v>27</v>
      </c>
      <c r="AP300" s="11">
        <f t="shared" si="144"/>
        <v>0</v>
      </c>
      <c r="AQ300" s="11">
        <f t="shared" si="145"/>
        <v>0</v>
      </c>
      <c r="AR300" s="11">
        <f t="shared" si="146"/>
        <v>25</v>
      </c>
      <c r="AS300" s="12"/>
      <c r="AT300" s="11"/>
    </row>
    <row r="301" spans="1:46" x14ac:dyDescent="0.2">
      <c r="A301" s="12" t="str">
        <f>'N207 50km'!A300</f>
        <v>N207_A</v>
      </c>
      <c r="B301" s="12" t="str">
        <f>'N207 50km'!B300</f>
        <v>Noordkade 207</v>
      </c>
      <c r="C301" s="11">
        <f>'N207 50km'!C300</f>
        <v>1.5</v>
      </c>
      <c r="D301" s="11">
        <f>'N207'!D300</f>
        <v>58.2</v>
      </c>
      <c r="E301" s="31">
        <f>IF('N207 50km'!D300="--",6,'N207 50km'!D300)</f>
        <v>29</v>
      </c>
      <c r="F301" s="31">
        <f t="shared" si="119"/>
        <v>29</v>
      </c>
      <c r="G301" s="33">
        <f t="shared" si="120"/>
        <v>24</v>
      </c>
      <c r="H301" s="31">
        <f>IF('N207 80km'!D300="--",6,'N207 80km'!D300)</f>
        <v>58.2</v>
      </c>
      <c r="I301" s="31">
        <f t="shared" si="121"/>
        <v>58</v>
      </c>
      <c r="J301" s="33" cm="1">
        <f t="array" ref="J301">_xlfn.IFS(I301=56,53,I301=57,53,OR(I301&gt;57,I301&lt;56),I301-2)</f>
        <v>56</v>
      </c>
      <c r="K301" s="33">
        <f t="shared" si="118"/>
        <v>56.002739348814963</v>
      </c>
      <c r="L301" s="11">
        <f t="shared" si="122"/>
        <v>56</v>
      </c>
      <c r="M301" s="11">
        <f>IF('Brugweg 30km'!D300="--",6,'Brugweg 30km'!D300)</f>
        <v>13.5</v>
      </c>
      <c r="N301" s="11">
        <f t="shared" si="123"/>
        <v>14</v>
      </c>
      <c r="O301" s="11">
        <f t="shared" si="124"/>
        <v>9</v>
      </c>
      <c r="P301" s="11">
        <f>IF('Hefbrug (50 km uur)'!D300="--",6,'Hefbrug (50 km uur)'!D300)</f>
        <v>17.2</v>
      </c>
      <c r="Q301" s="11">
        <f t="shared" si="125"/>
        <v>17</v>
      </c>
      <c r="R301" s="11">
        <f t="shared" si="126"/>
        <v>12</v>
      </c>
      <c r="S301" s="11" t="str">
        <f>'Kerkweg oost 50 km'!D300</f>
        <v>--</v>
      </c>
      <c r="T301" s="11" t="e">
        <f t="shared" si="127"/>
        <v>#VALUE!</v>
      </c>
      <c r="U301" s="11" t="e">
        <f t="shared" si="128"/>
        <v>#VALUE!</v>
      </c>
      <c r="V301" s="11">
        <f>'N454 Kanaaldijk 50 km'!D300</f>
        <v>8.5</v>
      </c>
      <c r="W301" s="11">
        <f t="shared" si="129"/>
        <v>8</v>
      </c>
      <c r="X301" s="11">
        <f t="shared" si="130"/>
        <v>3</v>
      </c>
      <c r="Y301" s="11">
        <f>'N454 Kanaaldijk 80 km'!D300</f>
        <v>7.8</v>
      </c>
      <c r="Z301" s="11">
        <f t="shared" si="131"/>
        <v>8</v>
      </c>
      <c r="AA301" s="11">
        <f t="shared" si="132"/>
        <v>0</v>
      </c>
      <c r="AB301" s="11">
        <f t="shared" si="133"/>
        <v>0</v>
      </c>
      <c r="AC301" s="11">
        <f t="shared" si="134"/>
        <v>6</v>
      </c>
      <c r="AD301" s="11">
        <f>'N451 80 km'!D300</f>
        <v>13.4</v>
      </c>
      <c r="AE301" s="11">
        <f t="shared" si="135"/>
        <v>13</v>
      </c>
      <c r="AF301" s="11">
        <f t="shared" si="136"/>
        <v>0</v>
      </c>
      <c r="AG301" s="11">
        <f t="shared" si="137"/>
        <v>0</v>
      </c>
      <c r="AH301" s="11">
        <f t="shared" si="138"/>
        <v>11</v>
      </c>
      <c r="AI301" s="11">
        <f>IF('A12'!D300="--",6,'A12'!D300)</f>
        <v>31.8</v>
      </c>
      <c r="AJ301" s="11">
        <f t="shared" si="139"/>
        <v>32</v>
      </c>
      <c r="AK301" s="11">
        <f t="shared" si="140"/>
        <v>0</v>
      </c>
      <c r="AL301" s="11">
        <f t="shared" si="141"/>
        <v>0</v>
      </c>
      <c r="AM301" s="11">
        <f t="shared" si="142"/>
        <v>30</v>
      </c>
      <c r="AN301" s="11">
        <f>'A20'!D300</f>
        <v>27.4</v>
      </c>
      <c r="AO301" s="11">
        <f t="shared" si="143"/>
        <v>27</v>
      </c>
      <c r="AP301" s="11">
        <f t="shared" si="144"/>
        <v>0</v>
      </c>
      <c r="AQ301" s="11">
        <f t="shared" si="145"/>
        <v>0</v>
      </c>
      <c r="AR301" s="11">
        <f t="shared" si="146"/>
        <v>25</v>
      </c>
      <c r="AS301" s="12"/>
      <c r="AT301" s="11"/>
    </row>
    <row r="302" spans="1:46" x14ac:dyDescent="0.2">
      <c r="A302" s="12" t="str">
        <f>'N207 50km'!A301</f>
        <v>N203_A</v>
      </c>
      <c r="B302" s="12" t="str">
        <f>'N207 50km'!B301</f>
        <v>Noordkade 203</v>
      </c>
      <c r="C302" s="11">
        <f>'N207 50km'!C301</f>
        <v>1.5</v>
      </c>
      <c r="D302" s="11">
        <f>'N207'!D301</f>
        <v>58.6</v>
      </c>
      <c r="E302" s="31">
        <f>IF('N207 50km'!D301="--",6,'N207 50km'!D301)</f>
        <v>29.7</v>
      </c>
      <c r="F302" s="31">
        <f t="shared" si="119"/>
        <v>30</v>
      </c>
      <c r="G302" s="33">
        <f t="shared" si="120"/>
        <v>25</v>
      </c>
      <c r="H302" s="31">
        <f>IF('N207 80km'!D301="--",6,'N207 80km'!D301)</f>
        <v>58.6</v>
      </c>
      <c r="I302" s="31">
        <f t="shared" si="121"/>
        <v>59</v>
      </c>
      <c r="J302" s="33" cm="1">
        <f t="array" ref="J302">_xlfn.IFS(I302=56,53,I302=57,53,OR(I302&gt;57,I302&lt;56),I302-2)</f>
        <v>57</v>
      </c>
      <c r="K302" s="33">
        <f t="shared" si="118"/>
        <v>57.002739348814977</v>
      </c>
      <c r="L302" s="11">
        <f t="shared" si="122"/>
        <v>57</v>
      </c>
      <c r="M302" s="11">
        <f>IF('Brugweg 30km'!D301="--",6,'Brugweg 30km'!D301)</f>
        <v>15.8</v>
      </c>
      <c r="N302" s="11">
        <f t="shared" si="123"/>
        <v>16</v>
      </c>
      <c r="O302" s="11">
        <f t="shared" si="124"/>
        <v>11</v>
      </c>
      <c r="P302" s="11">
        <f>IF('Hefbrug (50 km uur)'!D301="--",6,'Hefbrug (50 km uur)'!D301)</f>
        <v>17.7</v>
      </c>
      <c r="Q302" s="11">
        <f t="shared" si="125"/>
        <v>18</v>
      </c>
      <c r="R302" s="11">
        <f t="shared" si="126"/>
        <v>13</v>
      </c>
      <c r="S302" s="11" t="str">
        <f>'Kerkweg oost 50 km'!D301</f>
        <v>--</v>
      </c>
      <c r="T302" s="11" t="e">
        <f t="shared" si="127"/>
        <v>#VALUE!</v>
      </c>
      <c r="U302" s="11" t="e">
        <f t="shared" si="128"/>
        <v>#VALUE!</v>
      </c>
      <c r="V302" s="11">
        <f>'N454 Kanaaldijk 50 km'!D301</f>
        <v>9.1</v>
      </c>
      <c r="W302" s="11">
        <f t="shared" si="129"/>
        <v>9</v>
      </c>
      <c r="X302" s="11">
        <f t="shared" si="130"/>
        <v>4</v>
      </c>
      <c r="Y302" s="11">
        <f>'N454 Kanaaldijk 80 km'!D301</f>
        <v>8.1999999999999993</v>
      </c>
      <c r="Z302" s="11">
        <f t="shared" si="131"/>
        <v>8</v>
      </c>
      <c r="AA302" s="11">
        <f t="shared" si="132"/>
        <v>0</v>
      </c>
      <c r="AB302" s="11">
        <f t="shared" si="133"/>
        <v>0</v>
      </c>
      <c r="AC302" s="11">
        <f t="shared" si="134"/>
        <v>6</v>
      </c>
      <c r="AD302" s="11">
        <f>'N451 80 km'!D301</f>
        <v>14</v>
      </c>
      <c r="AE302" s="11">
        <f t="shared" si="135"/>
        <v>14</v>
      </c>
      <c r="AF302" s="11">
        <f t="shared" si="136"/>
        <v>0</v>
      </c>
      <c r="AG302" s="11">
        <f t="shared" si="137"/>
        <v>0</v>
      </c>
      <c r="AH302" s="11">
        <f t="shared" si="138"/>
        <v>12</v>
      </c>
      <c r="AI302" s="11">
        <f>IF('A12'!D301="--",6,'A12'!D301)</f>
        <v>32.200000000000003</v>
      </c>
      <c r="AJ302" s="11">
        <f t="shared" si="139"/>
        <v>32</v>
      </c>
      <c r="AK302" s="11">
        <f t="shared" si="140"/>
        <v>0</v>
      </c>
      <c r="AL302" s="11">
        <f t="shared" si="141"/>
        <v>0</v>
      </c>
      <c r="AM302" s="11">
        <f t="shared" si="142"/>
        <v>30</v>
      </c>
      <c r="AN302" s="11">
        <f>'A20'!D301</f>
        <v>27.6</v>
      </c>
      <c r="AO302" s="11">
        <f t="shared" si="143"/>
        <v>28</v>
      </c>
      <c r="AP302" s="11">
        <f t="shared" si="144"/>
        <v>0</v>
      </c>
      <c r="AQ302" s="11">
        <f t="shared" si="145"/>
        <v>0</v>
      </c>
      <c r="AR302" s="11">
        <f t="shared" si="146"/>
        <v>26</v>
      </c>
      <c r="AS302" s="12"/>
      <c r="AT302" s="11"/>
    </row>
    <row r="303" spans="1:46" x14ac:dyDescent="0.2">
      <c r="A303" s="12" t="str">
        <f>'N207 50km'!A302</f>
        <v>N199_B</v>
      </c>
      <c r="B303" s="12" t="str">
        <f>'N207 50km'!B302</f>
        <v>Noordkade 199</v>
      </c>
      <c r="C303" s="11">
        <f>'N207 50km'!C302</f>
        <v>4.5</v>
      </c>
      <c r="D303" s="11">
        <f>'N207'!D302</f>
        <v>59.4</v>
      </c>
      <c r="E303" s="31">
        <f>IF('N207 50km'!D302="--",6,'N207 50km'!D302)</f>
        <v>32.5</v>
      </c>
      <c r="F303" s="31">
        <f t="shared" si="119"/>
        <v>32</v>
      </c>
      <c r="G303" s="33">
        <f t="shared" si="120"/>
        <v>27</v>
      </c>
      <c r="H303" s="31">
        <f>IF('N207 80km'!D302="--",6,'N207 80km'!D302)</f>
        <v>59.4</v>
      </c>
      <c r="I303" s="31">
        <f t="shared" si="121"/>
        <v>59</v>
      </c>
      <c r="J303" s="33" cm="1">
        <f t="array" ref="J303">_xlfn.IFS(I303=56,53,I303=57,53,OR(I303&gt;57,I303&lt;56),I303-2)</f>
        <v>57</v>
      </c>
      <c r="K303" s="33">
        <f t="shared" si="118"/>
        <v>57.004340774793192</v>
      </c>
      <c r="L303" s="11">
        <f t="shared" si="122"/>
        <v>57</v>
      </c>
      <c r="M303" s="11">
        <f>IF('Brugweg 30km'!D302="--",6,'Brugweg 30km'!D302)</f>
        <v>17.5</v>
      </c>
      <c r="N303" s="11">
        <f t="shared" si="123"/>
        <v>18</v>
      </c>
      <c r="O303" s="11">
        <f t="shared" si="124"/>
        <v>13</v>
      </c>
      <c r="P303" s="11">
        <f>IF('Hefbrug (50 km uur)'!D302="--",6,'Hefbrug (50 km uur)'!D302)</f>
        <v>20.7</v>
      </c>
      <c r="Q303" s="11">
        <f t="shared" si="125"/>
        <v>21</v>
      </c>
      <c r="R303" s="11">
        <f t="shared" si="126"/>
        <v>16</v>
      </c>
      <c r="S303" s="11" t="str">
        <f>'Kerkweg oost 50 km'!D302</f>
        <v>--</v>
      </c>
      <c r="T303" s="11" t="e">
        <f t="shared" si="127"/>
        <v>#VALUE!</v>
      </c>
      <c r="U303" s="11" t="e">
        <f t="shared" si="128"/>
        <v>#VALUE!</v>
      </c>
      <c r="V303" s="11">
        <f>'N454 Kanaaldijk 50 km'!D302</f>
        <v>13.4</v>
      </c>
      <c r="W303" s="11">
        <f t="shared" si="129"/>
        <v>13</v>
      </c>
      <c r="X303" s="11">
        <f t="shared" si="130"/>
        <v>8</v>
      </c>
      <c r="Y303" s="11">
        <f>'N454 Kanaaldijk 80 km'!D302</f>
        <v>9.6999999999999993</v>
      </c>
      <c r="Z303" s="11">
        <f t="shared" si="131"/>
        <v>10</v>
      </c>
      <c r="AA303" s="11">
        <f t="shared" si="132"/>
        <v>0</v>
      </c>
      <c r="AB303" s="11">
        <f t="shared" si="133"/>
        <v>0</v>
      </c>
      <c r="AC303" s="11">
        <f t="shared" si="134"/>
        <v>8</v>
      </c>
      <c r="AD303" s="11">
        <f>'N451 80 km'!D302</f>
        <v>14.9</v>
      </c>
      <c r="AE303" s="11">
        <f t="shared" si="135"/>
        <v>15</v>
      </c>
      <c r="AF303" s="11">
        <f t="shared" si="136"/>
        <v>0</v>
      </c>
      <c r="AG303" s="11">
        <f t="shared" si="137"/>
        <v>0</v>
      </c>
      <c r="AH303" s="11">
        <f t="shared" si="138"/>
        <v>13</v>
      </c>
      <c r="AI303" s="11">
        <f>IF('A12'!D302="--",6,'A12'!D302)</f>
        <v>33.299999999999997</v>
      </c>
      <c r="AJ303" s="11">
        <f t="shared" si="139"/>
        <v>33</v>
      </c>
      <c r="AK303" s="11">
        <f t="shared" si="140"/>
        <v>0</v>
      </c>
      <c r="AL303" s="11">
        <f t="shared" si="141"/>
        <v>0</v>
      </c>
      <c r="AM303" s="11">
        <f t="shared" si="142"/>
        <v>31</v>
      </c>
      <c r="AN303" s="11">
        <f>'A20'!D302</f>
        <v>28.9</v>
      </c>
      <c r="AO303" s="11">
        <f t="shared" si="143"/>
        <v>29</v>
      </c>
      <c r="AP303" s="11">
        <f t="shared" si="144"/>
        <v>0</v>
      </c>
      <c r="AQ303" s="11">
        <f t="shared" si="145"/>
        <v>0</v>
      </c>
      <c r="AR303" s="11">
        <f t="shared" si="146"/>
        <v>27</v>
      </c>
      <c r="AS303" s="12"/>
      <c r="AT303" s="11"/>
    </row>
    <row r="304" spans="1:46" x14ac:dyDescent="0.2">
      <c r="A304" s="12" t="str">
        <f>'N207 50km'!A303</f>
        <v>N199_A</v>
      </c>
      <c r="B304" s="12" t="str">
        <f>'N207 50km'!B303</f>
        <v>Noordkade 199</v>
      </c>
      <c r="C304" s="11">
        <f>'N207 50km'!C303</f>
        <v>1.5</v>
      </c>
      <c r="D304" s="11">
        <f>'N207'!D303</f>
        <v>57.8</v>
      </c>
      <c r="E304" s="31">
        <f>IF('N207 50km'!D303="--",6,'N207 50km'!D303)</f>
        <v>28.9</v>
      </c>
      <c r="F304" s="31">
        <f t="shared" si="119"/>
        <v>29</v>
      </c>
      <c r="G304" s="33">
        <f t="shared" si="120"/>
        <v>24</v>
      </c>
      <c r="H304" s="31">
        <f>IF('N207 80km'!D303="--",6,'N207 80km'!D303)</f>
        <v>57.8</v>
      </c>
      <c r="I304" s="31">
        <f t="shared" si="121"/>
        <v>58</v>
      </c>
      <c r="J304" s="33" cm="1">
        <f t="array" ref="J304">_xlfn.IFS(I304=56,53,I304=57,53,OR(I304&gt;57,I304&lt;56),I304-2)</f>
        <v>56</v>
      </c>
      <c r="K304" s="33">
        <f t="shared" si="118"/>
        <v>56.002739348814963</v>
      </c>
      <c r="L304" s="11">
        <f t="shared" si="122"/>
        <v>56</v>
      </c>
      <c r="M304" s="11">
        <f>IF('Brugweg 30km'!D303="--",6,'Brugweg 30km'!D303)</f>
        <v>17</v>
      </c>
      <c r="N304" s="11">
        <f t="shared" si="123"/>
        <v>17</v>
      </c>
      <c r="O304" s="11">
        <f t="shared" si="124"/>
        <v>12</v>
      </c>
      <c r="P304" s="11">
        <f>IF('Hefbrug (50 km uur)'!D303="--",6,'Hefbrug (50 km uur)'!D303)</f>
        <v>16.399999999999999</v>
      </c>
      <c r="Q304" s="11">
        <f t="shared" si="125"/>
        <v>16</v>
      </c>
      <c r="R304" s="11">
        <f t="shared" si="126"/>
        <v>11</v>
      </c>
      <c r="S304" s="11">
        <f>'Kerkweg oost 50 km'!D303</f>
        <v>-5.0999999999999996</v>
      </c>
      <c r="T304" s="11">
        <f t="shared" si="127"/>
        <v>-5</v>
      </c>
      <c r="U304" s="11">
        <f t="shared" si="128"/>
        <v>-10</v>
      </c>
      <c r="V304" s="11">
        <f>'N454 Kanaaldijk 50 km'!D303</f>
        <v>10.7</v>
      </c>
      <c r="W304" s="11">
        <f t="shared" si="129"/>
        <v>11</v>
      </c>
      <c r="X304" s="11">
        <f t="shared" si="130"/>
        <v>6</v>
      </c>
      <c r="Y304" s="11">
        <f>'N454 Kanaaldijk 80 km'!D303</f>
        <v>8.8000000000000007</v>
      </c>
      <c r="Z304" s="11">
        <f t="shared" si="131"/>
        <v>9</v>
      </c>
      <c r="AA304" s="11">
        <f t="shared" si="132"/>
        <v>0</v>
      </c>
      <c r="AB304" s="11">
        <f t="shared" si="133"/>
        <v>0</v>
      </c>
      <c r="AC304" s="11">
        <f t="shared" si="134"/>
        <v>7</v>
      </c>
      <c r="AD304" s="11">
        <f>'N451 80 km'!D303</f>
        <v>14.1</v>
      </c>
      <c r="AE304" s="11">
        <f t="shared" si="135"/>
        <v>14</v>
      </c>
      <c r="AF304" s="11">
        <f t="shared" si="136"/>
        <v>0</v>
      </c>
      <c r="AG304" s="11">
        <f t="shared" si="137"/>
        <v>0</v>
      </c>
      <c r="AH304" s="11">
        <f t="shared" si="138"/>
        <v>12</v>
      </c>
      <c r="AI304" s="11">
        <f>IF('A12'!D303="--",6,'A12'!D303)</f>
        <v>32.4</v>
      </c>
      <c r="AJ304" s="11">
        <f t="shared" si="139"/>
        <v>32</v>
      </c>
      <c r="AK304" s="11">
        <f t="shared" si="140"/>
        <v>0</v>
      </c>
      <c r="AL304" s="11">
        <f t="shared" si="141"/>
        <v>0</v>
      </c>
      <c r="AM304" s="11">
        <f t="shared" si="142"/>
        <v>30</v>
      </c>
      <c r="AN304" s="11">
        <f>'A20'!D303</f>
        <v>28.2</v>
      </c>
      <c r="AO304" s="11">
        <f t="shared" si="143"/>
        <v>28</v>
      </c>
      <c r="AP304" s="11">
        <f t="shared" si="144"/>
        <v>0</v>
      </c>
      <c r="AQ304" s="11">
        <f t="shared" si="145"/>
        <v>0</v>
      </c>
      <c r="AR304" s="11">
        <f t="shared" si="146"/>
        <v>26</v>
      </c>
      <c r="AS304" s="12"/>
      <c r="AT304" s="11"/>
    </row>
    <row r="305" spans="1:46" x14ac:dyDescent="0.2">
      <c r="A305" s="12" t="str">
        <f>'N207 50km'!A304</f>
        <v>N197_A</v>
      </c>
      <c r="B305" s="12" t="str">
        <f>'N207 50km'!B304</f>
        <v>Noordkade 197</v>
      </c>
      <c r="C305" s="11">
        <f>'N207 50km'!C304</f>
        <v>1.5</v>
      </c>
      <c r="D305" s="11">
        <f>'N207'!D304</f>
        <v>58.2</v>
      </c>
      <c r="E305" s="31">
        <f>IF('N207 50km'!D304="--",6,'N207 50km'!D304)</f>
        <v>25.9</v>
      </c>
      <c r="F305" s="31">
        <f t="shared" si="119"/>
        <v>26</v>
      </c>
      <c r="G305" s="33">
        <f t="shared" si="120"/>
        <v>21</v>
      </c>
      <c r="H305" s="31">
        <f>IF('N207 80km'!D304="--",6,'N207 80km'!D304)</f>
        <v>58.2</v>
      </c>
      <c r="I305" s="31">
        <f t="shared" si="121"/>
        <v>58</v>
      </c>
      <c r="J305" s="33" cm="1">
        <f t="array" ref="J305">_xlfn.IFS(I305=56,53,I305=57,53,OR(I305&gt;57,I305&lt;56),I305-2)</f>
        <v>56</v>
      </c>
      <c r="K305" s="33">
        <f t="shared" si="118"/>
        <v>56.001373142636581</v>
      </c>
      <c r="L305" s="11">
        <f t="shared" si="122"/>
        <v>56</v>
      </c>
      <c r="M305" s="11">
        <f>IF('Brugweg 30km'!D304="--",6,'Brugweg 30km'!D304)</f>
        <v>17.100000000000001</v>
      </c>
      <c r="N305" s="11">
        <f t="shared" si="123"/>
        <v>17</v>
      </c>
      <c r="O305" s="11">
        <f t="shared" si="124"/>
        <v>12</v>
      </c>
      <c r="P305" s="11">
        <f>IF('Hefbrug (50 km uur)'!D304="--",6,'Hefbrug (50 km uur)'!D304)</f>
        <v>13.6</v>
      </c>
      <c r="Q305" s="11">
        <f t="shared" si="125"/>
        <v>14</v>
      </c>
      <c r="R305" s="11">
        <f t="shared" si="126"/>
        <v>9</v>
      </c>
      <c r="S305" s="11" t="str">
        <f>'Kerkweg oost 50 km'!D304</f>
        <v>--</v>
      </c>
      <c r="T305" s="11" t="e">
        <f t="shared" si="127"/>
        <v>#VALUE!</v>
      </c>
      <c r="U305" s="11" t="e">
        <f t="shared" si="128"/>
        <v>#VALUE!</v>
      </c>
      <c r="V305" s="11">
        <f>'N454 Kanaaldijk 50 km'!D304</f>
        <v>8.8000000000000007</v>
      </c>
      <c r="W305" s="11">
        <f t="shared" si="129"/>
        <v>9</v>
      </c>
      <c r="X305" s="11">
        <f t="shared" si="130"/>
        <v>4</v>
      </c>
      <c r="Y305" s="11">
        <f>'N454 Kanaaldijk 80 km'!D304</f>
        <v>9.4</v>
      </c>
      <c r="Z305" s="11">
        <f t="shared" si="131"/>
        <v>9</v>
      </c>
      <c r="AA305" s="11">
        <f t="shared" si="132"/>
        <v>0</v>
      </c>
      <c r="AB305" s="11">
        <f t="shared" si="133"/>
        <v>0</v>
      </c>
      <c r="AC305" s="11">
        <f t="shared" si="134"/>
        <v>7</v>
      </c>
      <c r="AD305" s="11">
        <f>'N451 80 km'!D304</f>
        <v>14.1</v>
      </c>
      <c r="AE305" s="11">
        <f t="shared" si="135"/>
        <v>14</v>
      </c>
      <c r="AF305" s="11">
        <f t="shared" si="136"/>
        <v>0</v>
      </c>
      <c r="AG305" s="11">
        <f t="shared" si="137"/>
        <v>0</v>
      </c>
      <c r="AH305" s="11">
        <f t="shared" si="138"/>
        <v>12</v>
      </c>
      <c r="AI305" s="11">
        <f>IF('A12'!D304="--",6,'A12'!D304)</f>
        <v>31.7</v>
      </c>
      <c r="AJ305" s="11">
        <f t="shared" si="139"/>
        <v>32</v>
      </c>
      <c r="AK305" s="11">
        <f t="shared" si="140"/>
        <v>0</v>
      </c>
      <c r="AL305" s="11">
        <f t="shared" si="141"/>
        <v>0</v>
      </c>
      <c r="AM305" s="11">
        <f t="shared" si="142"/>
        <v>30</v>
      </c>
      <c r="AN305" s="11">
        <f>'A20'!D304</f>
        <v>27.3</v>
      </c>
      <c r="AO305" s="11">
        <f t="shared" si="143"/>
        <v>27</v>
      </c>
      <c r="AP305" s="11">
        <f t="shared" si="144"/>
        <v>0</v>
      </c>
      <c r="AQ305" s="11">
        <f t="shared" si="145"/>
        <v>0</v>
      </c>
      <c r="AR305" s="11">
        <f t="shared" si="146"/>
        <v>25</v>
      </c>
      <c r="AS305" s="12"/>
      <c r="AT305" s="11"/>
    </row>
    <row r="306" spans="1:46" x14ac:dyDescent="0.2">
      <c r="A306" s="12" t="str">
        <f>'N207 50km'!A305</f>
        <v>N189_B</v>
      </c>
      <c r="B306" s="12" t="str">
        <f>'N207 50km'!B305</f>
        <v>Noordkade 189</v>
      </c>
      <c r="C306" s="11">
        <f>'N207 50km'!C305</f>
        <v>4.5</v>
      </c>
      <c r="D306" s="11">
        <f>'N207'!D305</f>
        <v>59.2</v>
      </c>
      <c r="E306" s="31">
        <f>IF('N207 50km'!D305="--",6,'N207 50km'!D305)</f>
        <v>30.6</v>
      </c>
      <c r="F306" s="31">
        <f t="shared" si="119"/>
        <v>31</v>
      </c>
      <c r="G306" s="33">
        <f t="shared" si="120"/>
        <v>26</v>
      </c>
      <c r="H306" s="31">
        <f>IF('N207 80km'!D305="--",6,'N207 80km'!D305)</f>
        <v>59.2</v>
      </c>
      <c r="I306" s="31">
        <f t="shared" si="121"/>
        <v>59</v>
      </c>
      <c r="J306" s="33" cm="1">
        <f t="array" ref="J306">_xlfn.IFS(I306=56,53,I306=57,53,OR(I306&gt;57,I306&lt;56),I306-2)</f>
        <v>57</v>
      </c>
      <c r="K306" s="33">
        <f t="shared" si="118"/>
        <v>57.003448354310258</v>
      </c>
      <c r="L306" s="11">
        <f t="shared" si="122"/>
        <v>57</v>
      </c>
      <c r="M306" s="11">
        <f>IF('Brugweg 30km'!D305="--",6,'Brugweg 30km'!D305)</f>
        <v>16.5</v>
      </c>
      <c r="N306" s="11">
        <f t="shared" si="123"/>
        <v>16</v>
      </c>
      <c r="O306" s="11">
        <f t="shared" si="124"/>
        <v>11</v>
      </c>
      <c r="P306" s="11">
        <f>IF('Hefbrug (50 km uur)'!D305="--",6,'Hefbrug (50 km uur)'!D305)</f>
        <v>18.600000000000001</v>
      </c>
      <c r="Q306" s="11">
        <f t="shared" si="125"/>
        <v>19</v>
      </c>
      <c r="R306" s="11">
        <f t="shared" si="126"/>
        <v>14</v>
      </c>
      <c r="S306" s="11">
        <f>'Kerkweg oost 50 km'!D305</f>
        <v>15.6</v>
      </c>
      <c r="T306" s="11">
        <f t="shared" si="127"/>
        <v>16</v>
      </c>
      <c r="U306" s="11">
        <f t="shared" si="128"/>
        <v>11</v>
      </c>
      <c r="V306" s="11">
        <f>'N454 Kanaaldijk 50 km'!D305</f>
        <v>12.4</v>
      </c>
      <c r="W306" s="11">
        <f t="shared" si="129"/>
        <v>12</v>
      </c>
      <c r="X306" s="11">
        <f t="shared" si="130"/>
        <v>7</v>
      </c>
      <c r="Y306" s="11">
        <f>'N454 Kanaaldijk 80 km'!D305</f>
        <v>8.8000000000000007</v>
      </c>
      <c r="Z306" s="11">
        <f t="shared" si="131"/>
        <v>9</v>
      </c>
      <c r="AA306" s="11">
        <f t="shared" si="132"/>
        <v>0</v>
      </c>
      <c r="AB306" s="11">
        <f t="shared" si="133"/>
        <v>0</v>
      </c>
      <c r="AC306" s="11">
        <f t="shared" si="134"/>
        <v>7</v>
      </c>
      <c r="AD306" s="11">
        <f>'N451 80 km'!D305</f>
        <v>14.5</v>
      </c>
      <c r="AE306" s="11">
        <f t="shared" si="135"/>
        <v>14</v>
      </c>
      <c r="AF306" s="11">
        <f t="shared" si="136"/>
        <v>0</v>
      </c>
      <c r="AG306" s="11">
        <f t="shared" si="137"/>
        <v>0</v>
      </c>
      <c r="AH306" s="11">
        <f t="shared" si="138"/>
        <v>12</v>
      </c>
      <c r="AI306" s="11">
        <f>IF('A12'!D305="--",6,'A12'!D305)</f>
        <v>32.700000000000003</v>
      </c>
      <c r="AJ306" s="11">
        <f t="shared" si="139"/>
        <v>33</v>
      </c>
      <c r="AK306" s="11">
        <f t="shared" si="140"/>
        <v>0</v>
      </c>
      <c r="AL306" s="11">
        <f t="shared" si="141"/>
        <v>0</v>
      </c>
      <c r="AM306" s="11">
        <f t="shared" si="142"/>
        <v>31</v>
      </c>
      <c r="AN306" s="11">
        <f>'A20'!D305</f>
        <v>28.3</v>
      </c>
      <c r="AO306" s="11">
        <f t="shared" si="143"/>
        <v>28</v>
      </c>
      <c r="AP306" s="11">
        <f t="shared" si="144"/>
        <v>0</v>
      </c>
      <c r="AQ306" s="11">
        <f t="shared" si="145"/>
        <v>0</v>
      </c>
      <c r="AR306" s="11">
        <f t="shared" si="146"/>
        <v>26</v>
      </c>
      <c r="AS306" s="12"/>
      <c r="AT306" s="11"/>
    </row>
    <row r="307" spans="1:46" x14ac:dyDescent="0.2">
      <c r="A307" s="12" t="str">
        <f>'N207 50km'!A306</f>
        <v>N189_A</v>
      </c>
      <c r="B307" s="12" t="str">
        <f>'N207 50km'!B306</f>
        <v>Noordkade 189</v>
      </c>
      <c r="C307" s="11">
        <f>'N207 50km'!C306</f>
        <v>1.5</v>
      </c>
      <c r="D307" s="11">
        <f>'N207'!D306</f>
        <v>57.4</v>
      </c>
      <c r="E307" s="31">
        <f>IF('N207 50km'!D306="--",6,'N207 50km'!D306)</f>
        <v>28.6</v>
      </c>
      <c r="F307" s="31">
        <f t="shared" si="119"/>
        <v>29</v>
      </c>
      <c r="G307" s="33">
        <f t="shared" si="120"/>
        <v>24</v>
      </c>
      <c r="H307" s="31">
        <f>IF('N207 80km'!D306="--",6,'N207 80km'!D306)</f>
        <v>57.4</v>
      </c>
      <c r="I307" s="31">
        <f t="shared" si="121"/>
        <v>57</v>
      </c>
      <c r="J307" s="33" cm="1">
        <f t="array" ref="J307">_xlfn.IFS(I307=56,53,I307=57,53,OR(I307&gt;57,I307&lt;56),I307-2)</f>
        <v>53</v>
      </c>
      <c r="K307" s="33">
        <f t="shared" si="118"/>
        <v>53.005464004928584</v>
      </c>
      <c r="L307" s="11">
        <f t="shared" si="122"/>
        <v>53</v>
      </c>
      <c r="M307" s="11">
        <f>IF('Brugweg 30km'!D306="--",6,'Brugweg 30km'!D306)</f>
        <v>18.7</v>
      </c>
      <c r="N307" s="11">
        <f t="shared" si="123"/>
        <v>19</v>
      </c>
      <c r="O307" s="11">
        <f t="shared" si="124"/>
        <v>14</v>
      </c>
      <c r="P307" s="11">
        <f>IF('Hefbrug (50 km uur)'!D306="--",6,'Hefbrug (50 km uur)'!D306)</f>
        <v>17</v>
      </c>
      <c r="Q307" s="11">
        <f t="shared" si="125"/>
        <v>17</v>
      </c>
      <c r="R307" s="11">
        <f t="shared" si="126"/>
        <v>12</v>
      </c>
      <c r="S307" s="11">
        <f>'Kerkweg oost 50 km'!D306</f>
        <v>9.9</v>
      </c>
      <c r="T307" s="11">
        <f t="shared" si="127"/>
        <v>10</v>
      </c>
      <c r="U307" s="11">
        <f t="shared" si="128"/>
        <v>5</v>
      </c>
      <c r="V307" s="11">
        <f>'N454 Kanaaldijk 50 km'!D306</f>
        <v>8.9</v>
      </c>
      <c r="W307" s="11">
        <f t="shared" si="129"/>
        <v>9</v>
      </c>
      <c r="X307" s="11">
        <f t="shared" si="130"/>
        <v>4</v>
      </c>
      <c r="Y307" s="11">
        <f>'N454 Kanaaldijk 80 km'!D306</f>
        <v>8.6999999999999993</v>
      </c>
      <c r="Z307" s="11">
        <f t="shared" si="131"/>
        <v>9</v>
      </c>
      <c r="AA307" s="11">
        <f t="shared" si="132"/>
        <v>0</v>
      </c>
      <c r="AB307" s="11">
        <f t="shared" si="133"/>
        <v>0</v>
      </c>
      <c r="AC307" s="11">
        <f t="shared" si="134"/>
        <v>7</v>
      </c>
      <c r="AD307" s="11">
        <f>'N451 80 km'!D306</f>
        <v>15.7</v>
      </c>
      <c r="AE307" s="11">
        <f t="shared" si="135"/>
        <v>16</v>
      </c>
      <c r="AF307" s="11">
        <f t="shared" si="136"/>
        <v>0</v>
      </c>
      <c r="AG307" s="11">
        <f t="shared" si="137"/>
        <v>0</v>
      </c>
      <c r="AH307" s="11">
        <f t="shared" si="138"/>
        <v>14</v>
      </c>
      <c r="AI307" s="11">
        <f>IF('A12'!D306="--",6,'A12'!D306)</f>
        <v>33.9</v>
      </c>
      <c r="AJ307" s="11">
        <f t="shared" si="139"/>
        <v>34</v>
      </c>
      <c r="AK307" s="11">
        <f t="shared" si="140"/>
        <v>0</v>
      </c>
      <c r="AL307" s="11">
        <f t="shared" si="141"/>
        <v>0</v>
      </c>
      <c r="AM307" s="11">
        <f t="shared" si="142"/>
        <v>32</v>
      </c>
      <c r="AN307" s="11">
        <f>'A20'!D306</f>
        <v>29.3</v>
      </c>
      <c r="AO307" s="11">
        <f t="shared" si="143"/>
        <v>29</v>
      </c>
      <c r="AP307" s="11">
        <f t="shared" si="144"/>
        <v>0</v>
      </c>
      <c r="AQ307" s="11">
        <f t="shared" si="145"/>
        <v>0</v>
      </c>
      <c r="AR307" s="11">
        <f t="shared" si="146"/>
        <v>27</v>
      </c>
      <c r="AS307" s="12"/>
      <c r="AT307" s="11"/>
    </row>
    <row r="308" spans="1:46" x14ac:dyDescent="0.2">
      <c r="A308" s="12" t="str">
        <f>'N207 50km'!A307</f>
        <v>N155_B</v>
      </c>
      <c r="B308" s="12" t="str">
        <f>'N207 50km'!B307</f>
        <v>Noordkade 155</v>
      </c>
      <c r="C308" s="11">
        <f>'N207 50km'!C307</f>
        <v>4.5</v>
      </c>
      <c r="D308" s="11">
        <f>'N207'!D307</f>
        <v>59.4</v>
      </c>
      <c r="E308" s="31">
        <f>IF('N207 50km'!D307="--",6,'N207 50km'!D307)</f>
        <v>33.200000000000003</v>
      </c>
      <c r="F308" s="31">
        <f t="shared" si="119"/>
        <v>33</v>
      </c>
      <c r="G308" s="33">
        <f t="shared" si="120"/>
        <v>28</v>
      </c>
      <c r="H308" s="31">
        <f>IF('N207 80km'!D307="--",6,'N207 80km'!D307)</f>
        <v>59.4</v>
      </c>
      <c r="I308" s="31">
        <f t="shared" si="121"/>
        <v>59</v>
      </c>
      <c r="J308" s="33" cm="1">
        <f t="array" ref="J308">_xlfn.IFS(I308=56,53,I308=57,53,OR(I308&gt;57,I308&lt;56),I308-2)</f>
        <v>57</v>
      </c>
      <c r="K308" s="33">
        <f t="shared" si="118"/>
        <v>57.005464004928584</v>
      </c>
      <c r="L308" s="11">
        <f t="shared" si="122"/>
        <v>57</v>
      </c>
      <c r="M308" s="11">
        <f>IF('Brugweg 30km'!D307="--",6,'Brugweg 30km'!D307)</f>
        <v>18.899999999999999</v>
      </c>
      <c r="N308" s="11">
        <f t="shared" si="123"/>
        <v>19</v>
      </c>
      <c r="O308" s="11">
        <f t="shared" si="124"/>
        <v>14</v>
      </c>
      <c r="P308" s="11">
        <f>IF('Hefbrug (50 km uur)'!D307="--",6,'Hefbrug (50 km uur)'!D307)</f>
        <v>23.8</v>
      </c>
      <c r="Q308" s="11">
        <f t="shared" si="125"/>
        <v>24</v>
      </c>
      <c r="R308" s="11">
        <f t="shared" si="126"/>
        <v>19</v>
      </c>
      <c r="S308" s="11">
        <f>'Kerkweg oost 50 km'!D307</f>
        <v>3.9</v>
      </c>
      <c r="T308" s="11">
        <f t="shared" si="127"/>
        <v>4</v>
      </c>
      <c r="U308" s="11">
        <f t="shared" si="128"/>
        <v>-1</v>
      </c>
      <c r="V308" s="11">
        <f>'N454 Kanaaldijk 50 km'!D307</f>
        <v>10.1</v>
      </c>
      <c r="W308" s="11">
        <f t="shared" si="129"/>
        <v>10</v>
      </c>
      <c r="X308" s="11">
        <f t="shared" si="130"/>
        <v>5</v>
      </c>
      <c r="Y308" s="11">
        <f>'N454 Kanaaldijk 80 km'!D307</f>
        <v>9.5</v>
      </c>
      <c r="Z308" s="11">
        <f t="shared" si="131"/>
        <v>10</v>
      </c>
      <c r="AA308" s="11">
        <f t="shared" si="132"/>
        <v>0</v>
      </c>
      <c r="AB308" s="11">
        <f t="shared" si="133"/>
        <v>0</v>
      </c>
      <c r="AC308" s="11">
        <f t="shared" si="134"/>
        <v>8</v>
      </c>
      <c r="AD308" s="11">
        <f>'N451 80 km'!D307</f>
        <v>15.3</v>
      </c>
      <c r="AE308" s="11">
        <f t="shared" si="135"/>
        <v>15</v>
      </c>
      <c r="AF308" s="11">
        <f t="shared" si="136"/>
        <v>0</v>
      </c>
      <c r="AG308" s="11">
        <f t="shared" si="137"/>
        <v>0</v>
      </c>
      <c r="AH308" s="11">
        <f t="shared" si="138"/>
        <v>13</v>
      </c>
      <c r="AI308" s="11">
        <f>IF('A12'!D307="--",6,'A12'!D307)</f>
        <v>33.700000000000003</v>
      </c>
      <c r="AJ308" s="11">
        <f t="shared" si="139"/>
        <v>34</v>
      </c>
      <c r="AK308" s="11">
        <f t="shared" si="140"/>
        <v>0</v>
      </c>
      <c r="AL308" s="11">
        <f t="shared" si="141"/>
        <v>0</v>
      </c>
      <c r="AM308" s="11">
        <f t="shared" si="142"/>
        <v>32</v>
      </c>
      <c r="AN308" s="11">
        <f>'A20'!D307</f>
        <v>29</v>
      </c>
      <c r="AO308" s="11">
        <f t="shared" si="143"/>
        <v>29</v>
      </c>
      <c r="AP308" s="11">
        <f t="shared" si="144"/>
        <v>0</v>
      </c>
      <c r="AQ308" s="11">
        <f t="shared" si="145"/>
        <v>0</v>
      </c>
      <c r="AR308" s="11">
        <f t="shared" si="146"/>
        <v>27</v>
      </c>
      <c r="AS308" s="12"/>
      <c r="AT308" s="11"/>
    </row>
    <row r="309" spans="1:46" x14ac:dyDescent="0.2">
      <c r="A309" s="12" t="str">
        <f>'N207 50km'!A308</f>
        <v>N155_A</v>
      </c>
      <c r="B309" s="12" t="str">
        <f>'N207 50km'!B308</f>
        <v>Noordkade 155</v>
      </c>
      <c r="C309" s="11">
        <f>'N207 50km'!C308</f>
        <v>1.5</v>
      </c>
      <c r="D309" s="11">
        <f>'N207'!D308</f>
        <v>57.8</v>
      </c>
      <c r="E309" s="31">
        <f>IF('N207 50km'!D308="--",6,'N207 50km'!D308)</f>
        <v>31.8</v>
      </c>
      <c r="F309" s="31">
        <f t="shared" si="119"/>
        <v>32</v>
      </c>
      <c r="G309" s="33">
        <f t="shared" si="120"/>
        <v>27</v>
      </c>
      <c r="H309" s="31">
        <f>IF('N207 80km'!D308="--",6,'N207 80km'!D308)</f>
        <v>57.8</v>
      </c>
      <c r="I309" s="31">
        <f t="shared" si="121"/>
        <v>58</v>
      </c>
      <c r="J309" s="33" cm="1">
        <f t="array" ref="J309">_xlfn.IFS(I309=56,53,I309=57,53,OR(I309&gt;57,I309&lt;56),I309-2)</f>
        <v>56</v>
      </c>
      <c r="K309" s="33">
        <f t="shared" si="118"/>
        <v>56.005464004928569</v>
      </c>
      <c r="L309" s="11">
        <f t="shared" si="122"/>
        <v>56</v>
      </c>
      <c r="M309" s="11">
        <f>IF('Brugweg 30km'!D308="--",6,'Brugweg 30km'!D308)</f>
        <v>18.399999999999999</v>
      </c>
      <c r="N309" s="11">
        <f t="shared" si="123"/>
        <v>18</v>
      </c>
      <c r="O309" s="11">
        <f t="shared" si="124"/>
        <v>13</v>
      </c>
      <c r="P309" s="11">
        <f>IF('Hefbrug (50 km uur)'!D308="--",6,'Hefbrug (50 km uur)'!D308)</f>
        <v>21.7</v>
      </c>
      <c r="Q309" s="11">
        <f t="shared" si="125"/>
        <v>22</v>
      </c>
      <c r="R309" s="11">
        <f t="shared" si="126"/>
        <v>17</v>
      </c>
      <c r="S309" s="11">
        <f>'Kerkweg oost 50 km'!D308</f>
        <v>1.4</v>
      </c>
      <c r="T309" s="11">
        <f t="shared" si="127"/>
        <v>1</v>
      </c>
      <c r="U309" s="11">
        <f t="shared" si="128"/>
        <v>-4</v>
      </c>
      <c r="V309" s="11">
        <f>'N454 Kanaaldijk 50 km'!D308</f>
        <v>8.6999999999999993</v>
      </c>
      <c r="W309" s="11">
        <f t="shared" si="129"/>
        <v>9</v>
      </c>
      <c r="X309" s="11">
        <f t="shared" si="130"/>
        <v>4</v>
      </c>
      <c r="Y309" s="11">
        <f>'N454 Kanaaldijk 80 km'!D308</f>
        <v>8.9</v>
      </c>
      <c r="Z309" s="11">
        <f t="shared" si="131"/>
        <v>9</v>
      </c>
      <c r="AA309" s="11">
        <f t="shared" si="132"/>
        <v>0</v>
      </c>
      <c r="AB309" s="11">
        <f t="shared" si="133"/>
        <v>0</v>
      </c>
      <c r="AC309" s="11">
        <f t="shared" si="134"/>
        <v>7</v>
      </c>
      <c r="AD309" s="11">
        <f>'N451 80 km'!D308</f>
        <v>14.8</v>
      </c>
      <c r="AE309" s="11">
        <f t="shared" si="135"/>
        <v>15</v>
      </c>
      <c r="AF309" s="11">
        <f t="shared" si="136"/>
        <v>0</v>
      </c>
      <c r="AG309" s="11">
        <f t="shared" si="137"/>
        <v>0</v>
      </c>
      <c r="AH309" s="11">
        <f t="shared" si="138"/>
        <v>13</v>
      </c>
      <c r="AI309" s="11">
        <f>IF('A12'!D308="--",6,'A12'!D308)</f>
        <v>33.299999999999997</v>
      </c>
      <c r="AJ309" s="11">
        <f t="shared" si="139"/>
        <v>33</v>
      </c>
      <c r="AK309" s="11">
        <f t="shared" si="140"/>
        <v>0</v>
      </c>
      <c r="AL309" s="11">
        <f t="shared" si="141"/>
        <v>0</v>
      </c>
      <c r="AM309" s="11">
        <f t="shared" si="142"/>
        <v>31</v>
      </c>
      <c r="AN309" s="11">
        <f>'A20'!D308</f>
        <v>28.7</v>
      </c>
      <c r="AO309" s="11">
        <f t="shared" si="143"/>
        <v>29</v>
      </c>
      <c r="AP309" s="11">
        <f t="shared" si="144"/>
        <v>0</v>
      </c>
      <c r="AQ309" s="11">
        <f t="shared" si="145"/>
        <v>0</v>
      </c>
      <c r="AR309" s="11">
        <f t="shared" si="146"/>
        <v>27</v>
      </c>
      <c r="AS309" s="12"/>
      <c r="AT309" s="11"/>
    </row>
    <row r="310" spans="1:46" x14ac:dyDescent="0.2">
      <c r="A310" s="12" t="str">
        <f>'N207 50km'!A309</f>
        <v>N153_C</v>
      </c>
      <c r="B310" s="12" t="str">
        <f>'N207 50km'!B309</f>
        <v>Noordkade 153</v>
      </c>
      <c r="C310" s="11">
        <f>'N207 50km'!C309</f>
        <v>7.5</v>
      </c>
      <c r="D310" s="11">
        <f>'N207'!D309</f>
        <v>59.4</v>
      </c>
      <c r="E310" s="31">
        <f>IF('N207 50km'!D309="--",6,'N207 50km'!D309)</f>
        <v>33.5</v>
      </c>
      <c r="F310" s="31">
        <f t="shared" si="119"/>
        <v>34</v>
      </c>
      <c r="G310" s="33">
        <f t="shared" si="120"/>
        <v>29</v>
      </c>
      <c r="H310" s="31">
        <f>IF('N207 80km'!D309="--",6,'N207 80km'!D309)</f>
        <v>59.4</v>
      </c>
      <c r="I310" s="31">
        <f t="shared" si="121"/>
        <v>59</v>
      </c>
      <c r="J310" s="33" cm="1">
        <f t="array" ref="J310">_xlfn.IFS(I310=56,53,I310=57,53,OR(I310&gt;57,I310&lt;56),I310-2)</f>
        <v>57</v>
      </c>
      <c r="K310" s="33">
        <f t="shared" si="118"/>
        <v>57.006877654943196</v>
      </c>
      <c r="L310" s="11">
        <f t="shared" si="122"/>
        <v>57</v>
      </c>
      <c r="M310" s="11">
        <f>IF('Brugweg 30km'!D309="--",6,'Brugweg 30km'!D309)</f>
        <v>18.7</v>
      </c>
      <c r="N310" s="11">
        <f t="shared" si="123"/>
        <v>19</v>
      </c>
      <c r="O310" s="11">
        <f t="shared" si="124"/>
        <v>14</v>
      </c>
      <c r="P310" s="11">
        <f>IF('Hefbrug (50 km uur)'!D309="--",6,'Hefbrug (50 km uur)'!D309)</f>
        <v>24</v>
      </c>
      <c r="Q310" s="11">
        <f t="shared" si="125"/>
        <v>24</v>
      </c>
      <c r="R310" s="11">
        <f t="shared" si="126"/>
        <v>19</v>
      </c>
      <c r="S310" s="11" t="str">
        <f>'Kerkweg oost 50 km'!D309</f>
        <v>--</v>
      </c>
      <c r="T310" s="11" t="e">
        <f t="shared" si="127"/>
        <v>#VALUE!</v>
      </c>
      <c r="U310" s="11" t="e">
        <f t="shared" si="128"/>
        <v>#VALUE!</v>
      </c>
      <c r="V310" s="11">
        <f>'N454 Kanaaldijk 50 km'!D309</f>
        <v>11.5</v>
      </c>
      <c r="W310" s="11">
        <f t="shared" si="129"/>
        <v>12</v>
      </c>
      <c r="X310" s="11">
        <f t="shared" si="130"/>
        <v>7</v>
      </c>
      <c r="Y310" s="11">
        <f>'N454 Kanaaldijk 80 km'!D309</f>
        <v>9.6999999999999993</v>
      </c>
      <c r="Z310" s="11">
        <f t="shared" si="131"/>
        <v>10</v>
      </c>
      <c r="AA310" s="11">
        <f t="shared" si="132"/>
        <v>0</v>
      </c>
      <c r="AB310" s="11">
        <f t="shared" si="133"/>
        <v>0</v>
      </c>
      <c r="AC310" s="11">
        <f t="shared" si="134"/>
        <v>8</v>
      </c>
      <c r="AD310" s="11">
        <f>'N451 80 km'!D309</f>
        <v>14.8</v>
      </c>
      <c r="AE310" s="11">
        <f t="shared" si="135"/>
        <v>15</v>
      </c>
      <c r="AF310" s="11">
        <f t="shared" si="136"/>
        <v>0</v>
      </c>
      <c r="AG310" s="11">
        <f t="shared" si="137"/>
        <v>0</v>
      </c>
      <c r="AH310" s="11">
        <f t="shared" si="138"/>
        <v>13</v>
      </c>
      <c r="AI310" s="11">
        <f>IF('A12'!D309="--",6,'A12'!D309)</f>
        <v>33.299999999999997</v>
      </c>
      <c r="AJ310" s="11">
        <f t="shared" si="139"/>
        <v>33</v>
      </c>
      <c r="AK310" s="11">
        <f t="shared" si="140"/>
        <v>0</v>
      </c>
      <c r="AL310" s="11">
        <f t="shared" si="141"/>
        <v>0</v>
      </c>
      <c r="AM310" s="11">
        <f t="shared" si="142"/>
        <v>31</v>
      </c>
      <c r="AN310" s="11">
        <f>'A20'!D309</f>
        <v>28.6</v>
      </c>
      <c r="AO310" s="11">
        <f t="shared" si="143"/>
        <v>29</v>
      </c>
      <c r="AP310" s="11">
        <f t="shared" si="144"/>
        <v>0</v>
      </c>
      <c r="AQ310" s="11">
        <f t="shared" si="145"/>
        <v>0</v>
      </c>
      <c r="AR310" s="11">
        <f t="shared" si="146"/>
        <v>27</v>
      </c>
      <c r="AS310" s="12"/>
      <c r="AT310" s="11"/>
    </row>
    <row r="311" spans="1:46" x14ac:dyDescent="0.2">
      <c r="A311" s="12" t="str">
        <f>'N207 50km'!A310</f>
        <v>N153_B</v>
      </c>
      <c r="B311" s="12" t="str">
        <f>'N207 50km'!B310</f>
        <v>Noordkade 153</v>
      </c>
      <c r="C311" s="11">
        <f>'N207 50km'!C310</f>
        <v>4.5</v>
      </c>
      <c r="D311" s="11">
        <f>'N207'!D310</f>
        <v>59.1</v>
      </c>
      <c r="E311" s="31">
        <f>IF('N207 50km'!D310="--",6,'N207 50km'!D310)</f>
        <v>33.200000000000003</v>
      </c>
      <c r="F311" s="31">
        <f t="shared" si="119"/>
        <v>33</v>
      </c>
      <c r="G311" s="33">
        <f t="shared" si="120"/>
        <v>28</v>
      </c>
      <c r="H311" s="31">
        <f>IF('N207 80km'!D310="--",6,'N207 80km'!D310)</f>
        <v>59.1</v>
      </c>
      <c r="I311" s="31">
        <f t="shared" si="121"/>
        <v>59</v>
      </c>
      <c r="J311" s="33" cm="1">
        <f t="array" ref="J311">_xlfn.IFS(I311=56,53,I311=57,53,OR(I311&gt;57,I311&lt;56),I311-2)</f>
        <v>57</v>
      </c>
      <c r="K311" s="33">
        <f t="shared" si="118"/>
        <v>57.005464004928584</v>
      </c>
      <c r="L311" s="11">
        <f t="shared" si="122"/>
        <v>57</v>
      </c>
      <c r="M311" s="11">
        <f>IF('Brugweg 30km'!D310="--",6,'Brugweg 30km'!D310)</f>
        <v>19.100000000000001</v>
      </c>
      <c r="N311" s="11">
        <f t="shared" si="123"/>
        <v>19</v>
      </c>
      <c r="O311" s="11">
        <f t="shared" si="124"/>
        <v>14</v>
      </c>
      <c r="P311" s="11">
        <f>IF('Hefbrug (50 km uur)'!D310="--",6,'Hefbrug (50 km uur)'!D310)</f>
        <v>23.8</v>
      </c>
      <c r="Q311" s="11">
        <f t="shared" si="125"/>
        <v>24</v>
      </c>
      <c r="R311" s="11">
        <f t="shared" si="126"/>
        <v>19</v>
      </c>
      <c r="S311" s="11">
        <f>'Kerkweg oost 50 km'!D310</f>
        <v>-12.9</v>
      </c>
      <c r="T311" s="11">
        <f t="shared" si="127"/>
        <v>-13</v>
      </c>
      <c r="U311" s="11">
        <f t="shared" si="128"/>
        <v>-18</v>
      </c>
      <c r="V311" s="11">
        <f>'N454 Kanaaldijk 50 km'!D310</f>
        <v>11.1</v>
      </c>
      <c r="W311" s="11">
        <f t="shared" si="129"/>
        <v>11</v>
      </c>
      <c r="X311" s="11">
        <f t="shared" si="130"/>
        <v>6</v>
      </c>
      <c r="Y311" s="11">
        <f>'N454 Kanaaldijk 80 km'!D310</f>
        <v>9.5</v>
      </c>
      <c r="Z311" s="11">
        <f t="shared" si="131"/>
        <v>10</v>
      </c>
      <c r="AA311" s="11">
        <f t="shared" si="132"/>
        <v>0</v>
      </c>
      <c r="AB311" s="11">
        <f t="shared" si="133"/>
        <v>0</v>
      </c>
      <c r="AC311" s="11">
        <f t="shared" si="134"/>
        <v>8</v>
      </c>
      <c r="AD311" s="11">
        <f>'N451 80 km'!D310</f>
        <v>15.2</v>
      </c>
      <c r="AE311" s="11">
        <f t="shared" si="135"/>
        <v>15</v>
      </c>
      <c r="AF311" s="11">
        <f t="shared" si="136"/>
        <v>0</v>
      </c>
      <c r="AG311" s="11">
        <f t="shared" si="137"/>
        <v>0</v>
      </c>
      <c r="AH311" s="11">
        <f t="shared" si="138"/>
        <v>13</v>
      </c>
      <c r="AI311" s="11">
        <f>IF('A12'!D310="--",6,'A12'!D310)</f>
        <v>33.700000000000003</v>
      </c>
      <c r="AJ311" s="11">
        <f t="shared" si="139"/>
        <v>34</v>
      </c>
      <c r="AK311" s="11">
        <f t="shared" si="140"/>
        <v>0</v>
      </c>
      <c r="AL311" s="11">
        <f t="shared" si="141"/>
        <v>0</v>
      </c>
      <c r="AM311" s="11">
        <f t="shared" si="142"/>
        <v>32</v>
      </c>
      <c r="AN311" s="11">
        <f>'A20'!D310</f>
        <v>29</v>
      </c>
      <c r="AO311" s="11">
        <f t="shared" si="143"/>
        <v>29</v>
      </c>
      <c r="AP311" s="11">
        <f t="shared" si="144"/>
        <v>0</v>
      </c>
      <c r="AQ311" s="11">
        <f t="shared" si="145"/>
        <v>0</v>
      </c>
      <c r="AR311" s="11">
        <f t="shared" si="146"/>
        <v>27</v>
      </c>
      <c r="AS311" s="12"/>
      <c r="AT311" s="11"/>
    </row>
    <row r="312" spans="1:46" x14ac:dyDescent="0.2">
      <c r="A312" s="12" t="str">
        <f>'N207 50km'!A311</f>
        <v>N153_A</v>
      </c>
      <c r="B312" s="12" t="str">
        <f>'N207 50km'!B311</f>
        <v>Noordkade 153</v>
      </c>
      <c r="C312" s="11">
        <f>'N207 50km'!C311</f>
        <v>1.5</v>
      </c>
      <c r="D312" s="11">
        <f>'N207'!D311</f>
        <v>57.5</v>
      </c>
      <c r="E312" s="31">
        <f>IF('N207 50km'!D311="--",6,'N207 50km'!D311)</f>
        <v>31.2</v>
      </c>
      <c r="F312" s="31">
        <f t="shared" si="119"/>
        <v>31</v>
      </c>
      <c r="G312" s="33">
        <f t="shared" si="120"/>
        <v>26</v>
      </c>
      <c r="H312" s="31">
        <f>IF('N207 80km'!D311="--",6,'N207 80km'!D311)</f>
        <v>57.5</v>
      </c>
      <c r="I312" s="31">
        <f t="shared" si="121"/>
        <v>58</v>
      </c>
      <c r="J312" s="33" cm="1">
        <f t="array" ref="J312">_xlfn.IFS(I312=56,53,I312=57,53,OR(I312&gt;57,I312&lt;56),I312-2)</f>
        <v>56</v>
      </c>
      <c r="K312" s="33">
        <f t="shared" si="118"/>
        <v>56.004340774793192</v>
      </c>
      <c r="L312" s="11">
        <f t="shared" si="122"/>
        <v>56</v>
      </c>
      <c r="M312" s="11">
        <f>IF('Brugweg 30km'!D311="--",6,'Brugweg 30km'!D311)</f>
        <v>18.100000000000001</v>
      </c>
      <c r="N312" s="11">
        <f t="shared" si="123"/>
        <v>18</v>
      </c>
      <c r="O312" s="11">
        <f t="shared" si="124"/>
        <v>13</v>
      </c>
      <c r="P312" s="11">
        <f>IF('Hefbrug (50 km uur)'!D311="--",6,'Hefbrug (50 km uur)'!D311)</f>
        <v>21.1</v>
      </c>
      <c r="Q312" s="11">
        <f t="shared" si="125"/>
        <v>21</v>
      </c>
      <c r="R312" s="11">
        <f t="shared" si="126"/>
        <v>16</v>
      </c>
      <c r="S312" s="11">
        <f>'Kerkweg oost 50 km'!D311</f>
        <v>-14.3</v>
      </c>
      <c r="T312" s="11">
        <f t="shared" si="127"/>
        <v>-14</v>
      </c>
      <c r="U312" s="11">
        <f t="shared" si="128"/>
        <v>-19</v>
      </c>
      <c r="V312" s="11">
        <f>'N454 Kanaaldijk 50 km'!D311</f>
        <v>9.1</v>
      </c>
      <c r="W312" s="11">
        <f t="shared" si="129"/>
        <v>9</v>
      </c>
      <c r="X312" s="11">
        <f t="shared" si="130"/>
        <v>4</v>
      </c>
      <c r="Y312" s="11">
        <f>'N454 Kanaaldijk 80 km'!D311</f>
        <v>8.6</v>
      </c>
      <c r="Z312" s="11">
        <f t="shared" si="131"/>
        <v>9</v>
      </c>
      <c r="AA312" s="11">
        <f t="shared" si="132"/>
        <v>0</v>
      </c>
      <c r="AB312" s="11">
        <f t="shared" si="133"/>
        <v>0</v>
      </c>
      <c r="AC312" s="11">
        <f t="shared" si="134"/>
        <v>7</v>
      </c>
      <c r="AD312" s="11">
        <f>'N451 80 km'!D311</f>
        <v>14.7</v>
      </c>
      <c r="AE312" s="11">
        <f t="shared" si="135"/>
        <v>15</v>
      </c>
      <c r="AF312" s="11">
        <f t="shared" si="136"/>
        <v>0</v>
      </c>
      <c r="AG312" s="11">
        <f t="shared" si="137"/>
        <v>0</v>
      </c>
      <c r="AH312" s="11">
        <f t="shared" si="138"/>
        <v>13</v>
      </c>
      <c r="AI312" s="11">
        <f>IF('A12'!D311="--",6,'A12'!D311)</f>
        <v>33.299999999999997</v>
      </c>
      <c r="AJ312" s="11">
        <f t="shared" si="139"/>
        <v>33</v>
      </c>
      <c r="AK312" s="11">
        <f t="shared" si="140"/>
        <v>0</v>
      </c>
      <c r="AL312" s="11">
        <f t="shared" si="141"/>
        <v>0</v>
      </c>
      <c r="AM312" s="11">
        <f t="shared" si="142"/>
        <v>31</v>
      </c>
      <c r="AN312" s="11">
        <f>'A20'!D311</f>
        <v>28.7</v>
      </c>
      <c r="AO312" s="11">
        <f t="shared" si="143"/>
        <v>29</v>
      </c>
      <c r="AP312" s="11">
        <f t="shared" si="144"/>
        <v>0</v>
      </c>
      <c r="AQ312" s="11">
        <f t="shared" si="145"/>
        <v>0</v>
      </c>
      <c r="AR312" s="11">
        <f t="shared" si="146"/>
        <v>27</v>
      </c>
      <c r="AS312" s="12"/>
      <c r="AT312" s="11"/>
    </row>
    <row r="313" spans="1:46" x14ac:dyDescent="0.2">
      <c r="A313" s="12" t="str">
        <f>'N207 50km'!A312</f>
        <v>N115_A</v>
      </c>
      <c r="B313" s="12" t="str">
        <f>'N207 50km'!B312</f>
        <v>Noordkade 115</v>
      </c>
      <c r="C313" s="11">
        <f>'N207 50km'!C312</f>
        <v>1.5</v>
      </c>
      <c r="D313" s="11">
        <f>'N207'!D312</f>
        <v>57.1</v>
      </c>
      <c r="E313" s="31">
        <f>IF('N207 50km'!D312="--",6,'N207 50km'!D312)</f>
        <v>38.4</v>
      </c>
      <c r="F313" s="31">
        <f t="shared" si="119"/>
        <v>38</v>
      </c>
      <c r="G313" s="33">
        <f t="shared" si="120"/>
        <v>33</v>
      </c>
      <c r="H313" s="31">
        <f>IF('N207 80km'!D312="--",6,'N207 80km'!D312)</f>
        <v>57.1</v>
      </c>
      <c r="I313" s="31">
        <f t="shared" si="121"/>
        <v>57</v>
      </c>
      <c r="J313" s="33" cm="1">
        <f t="array" ref="J313">_xlfn.IFS(I313=56,53,I313=57,53,OR(I313&gt;57,I313&lt;56),I313-2)</f>
        <v>53</v>
      </c>
      <c r="K313" s="33">
        <f t="shared" si="118"/>
        <v>53.043213737826427</v>
      </c>
      <c r="L313" s="11">
        <f t="shared" si="122"/>
        <v>53</v>
      </c>
      <c r="M313" s="11">
        <f>IF('Brugweg 30km'!D312="--",6,'Brugweg 30km'!D312)</f>
        <v>21.7</v>
      </c>
      <c r="N313" s="11">
        <f t="shared" si="123"/>
        <v>22</v>
      </c>
      <c r="O313" s="11">
        <f t="shared" si="124"/>
        <v>17</v>
      </c>
      <c r="P313" s="11">
        <f>IF('Hefbrug (50 km uur)'!D312="--",6,'Hefbrug (50 km uur)'!D312)</f>
        <v>29.4</v>
      </c>
      <c r="Q313" s="11">
        <f t="shared" si="125"/>
        <v>29</v>
      </c>
      <c r="R313" s="11">
        <f t="shared" si="126"/>
        <v>24</v>
      </c>
      <c r="S313" s="11">
        <f>'Kerkweg oost 50 km'!D312</f>
        <v>-19.7</v>
      </c>
      <c r="T313" s="11">
        <f t="shared" si="127"/>
        <v>-20</v>
      </c>
      <c r="U313" s="11">
        <f t="shared" si="128"/>
        <v>-25</v>
      </c>
      <c r="V313" s="11">
        <f>'N454 Kanaaldijk 50 km'!D312</f>
        <v>12.2</v>
      </c>
      <c r="W313" s="11">
        <f t="shared" si="129"/>
        <v>12</v>
      </c>
      <c r="X313" s="11">
        <f t="shared" si="130"/>
        <v>7</v>
      </c>
      <c r="Y313" s="11">
        <f>'N454 Kanaaldijk 80 km'!D312</f>
        <v>10.5</v>
      </c>
      <c r="Z313" s="11">
        <f t="shared" si="131"/>
        <v>10</v>
      </c>
      <c r="AA313" s="11">
        <f t="shared" si="132"/>
        <v>0</v>
      </c>
      <c r="AB313" s="11">
        <f t="shared" si="133"/>
        <v>0</v>
      </c>
      <c r="AC313" s="11">
        <f t="shared" si="134"/>
        <v>8</v>
      </c>
      <c r="AD313" s="11">
        <f>'N451 80 km'!D312</f>
        <v>15.8</v>
      </c>
      <c r="AE313" s="11">
        <f t="shared" si="135"/>
        <v>16</v>
      </c>
      <c r="AF313" s="11">
        <f t="shared" si="136"/>
        <v>0</v>
      </c>
      <c r="AG313" s="11">
        <f t="shared" si="137"/>
        <v>0</v>
      </c>
      <c r="AH313" s="11">
        <f t="shared" si="138"/>
        <v>14</v>
      </c>
      <c r="AI313" s="11">
        <f>IF('A12'!D312="--",6,'A12'!D312)</f>
        <v>34.4</v>
      </c>
      <c r="AJ313" s="11">
        <f t="shared" si="139"/>
        <v>34</v>
      </c>
      <c r="AK313" s="11">
        <f t="shared" si="140"/>
        <v>0</v>
      </c>
      <c r="AL313" s="11">
        <f t="shared" si="141"/>
        <v>0</v>
      </c>
      <c r="AM313" s="11">
        <f t="shared" si="142"/>
        <v>32</v>
      </c>
      <c r="AN313" s="11">
        <f>'A20'!D312</f>
        <v>29.8</v>
      </c>
      <c r="AO313" s="11">
        <f t="shared" si="143"/>
        <v>30</v>
      </c>
      <c r="AP313" s="11">
        <f t="shared" si="144"/>
        <v>0</v>
      </c>
      <c r="AQ313" s="11">
        <f t="shared" si="145"/>
        <v>0</v>
      </c>
      <c r="AR313" s="11">
        <f t="shared" si="146"/>
        <v>28</v>
      </c>
      <c r="AS313" s="12"/>
      <c r="AT313" s="11"/>
    </row>
    <row r="314" spans="1:46" x14ac:dyDescent="0.2">
      <c r="A314" s="12" t="str">
        <f>'N207 50km'!A313</f>
        <v>N113_C</v>
      </c>
      <c r="B314" s="12" t="str">
        <f>'N207 50km'!B313</f>
        <v>Noordkade 113</v>
      </c>
      <c r="C314" s="11">
        <f>'N207 50km'!C313</f>
        <v>7.5</v>
      </c>
      <c r="D314" s="11">
        <f>'N207'!D313</f>
        <v>58.4</v>
      </c>
      <c r="E314" s="31">
        <f>IF('N207 50km'!D313="--",6,'N207 50km'!D313)</f>
        <v>38.799999999999997</v>
      </c>
      <c r="F314" s="31">
        <f t="shared" si="119"/>
        <v>39</v>
      </c>
      <c r="G314" s="33">
        <f t="shared" si="120"/>
        <v>34</v>
      </c>
      <c r="H314" s="31">
        <f>IF('N207 80km'!D313="--",6,'N207 80km'!D313)</f>
        <v>58.4</v>
      </c>
      <c r="I314" s="31">
        <f t="shared" si="121"/>
        <v>58</v>
      </c>
      <c r="J314" s="33" cm="1">
        <f t="array" ref="J314">_xlfn.IFS(I314=56,53,I314=57,53,OR(I314&gt;57,I314&lt;56),I314-2)</f>
        <v>56</v>
      </c>
      <c r="K314" s="33">
        <f t="shared" si="118"/>
        <v>56.027316043349387</v>
      </c>
      <c r="L314" s="11">
        <f t="shared" si="122"/>
        <v>56</v>
      </c>
      <c r="M314" s="11">
        <f>IF('Brugweg 30km'!D313="--",6,'Brugweg 30km'!D313)</f>
        <v>22</v>
      </c>
      <c r="N314" s="11">
        <f t="shared" si="123"/>
        <v>22</v>
      </c>
      <c r="O314" s="11">
        <f t="shared" si="124"/>
        <v>17</v>
      </c>
      <c r="P314" s="11">
        <f>IF('Hefbrug (50 km uur)'!D313="--",6,'Hefbrug (50 km uur)'!D313)</f>
        <v>25.9</v>
      </c>
      <c r="Q314" s="11">
        <f t="shared" si="125"/>
        <v>26</v>
      </c>
      <c r="R314" s="11">
        <f t="shared" si="126"/>
        <v>21</v>
      </c>
      <c r="S314" s="11">
        <f>'Kerkweg oost 50 km'!D313</f>
        <v>-16.5</v>
      </c>
      <c r="T314" s="11">
        <f t="shared" si="127"/>
        <v>-16</v>
      </c>
      <c r="U314" s="11">
        <f t="shared" si="128"/>
        <v>-21</v>
      </c>
      <c r="V314" s="11">
        <f>'N454 Kanaaldijk 50 km'!D313</f>
        <v>13.6</v>
      </c>
      <c r="W314" s="11">
        <f t="shared" si="129"/>
        <v>14</v>
      </c>
      <c r="X314" s="11">
        <f t="shared" si="130"/>
        <v>9</v>
      </c>
      <c r="Y314" s="11">
        <f>'N454 Kanaaldijk 80 km'!D313</f>
        <v>11.5</v>
      </c>
      <c r="Z314" s="11">
        <f t="shared" si="131"/>
        <v>12</v>
      </c>
      <c r="AA314" s="11">
        <f t="shared" si="132"/>
        <v>0</v>
      </c>
      <c r="AB314" s="11">
        <f t="shared" si="133"/>
        <v>0</v>
      </c>
      <c r="AC314" s="11">
        <f t="shared" si="134"/>
        <v>10</v>
      </c>
      <c r="AD314" s="11">
        <f>'N451 80 km'!D313</f>
        <v>16.399999999999999</v>
      </c>
      <c r="AE314" s="11">
        <f t="shared" si="135"/>
        <v>16</v>
      </c>
      <c r="AF314" s="11">
        <f t="shared" si="136"/>
        <v>0</v>
      </c>
      <c r="AG314" s="11">
        <f t="shared" si="137"/>
        <v>0</v>
      </c>
      <c r="AH314" s="11">
        <f t="shared" si="138"/>
        <v>14</v>
      </c>
      <c r="AI314" s="11">
        <f>IF('A12'!D313="--",6,'A12'!D313)</f>
        <v>34.799999999999997</v>
      </c>
      <c r="AJ314" s="11">
        <f t="shared" si="139"/>
        <v>35</v>
      </c>
      <c r="AK314" s="11">
        <f t="shared" si="140"/>
        <v>0</v>
      </c>
      <c r="AL314" s="11">
        <f t="shared" si="141"/>
        <v>0</v>
      </c>
      <c r="AM314" s="11">
        <f t="shared" si="142"/>
        <v>33</v>
      </c>
      <c r="AN314" s="11">
        <f>'A20'!D313</f>
        <v>30.3</v>
      </c>
      <c r="AO314" s="11">
        <f t="shared" si="143"/>
        <v>30</v>
      </c>
      <c r="AP314" s="11">
        <f t="shared" si="144"/>
        <v>0</v>
      </c>
      <c r="AQ314" s="11">
        <f t="shared" si="145"/>
        <v>0</v>
      </c>
      <c r="AR314" s="11">
        <f t="shared" si="146"/>
        <v>28</v>
      </c>
      <c r="AS314" s="12"/>
      <c r="AT314" s="11"/>
    </row>
    <row r="315" spans="1:46" x14ac:dyDescent="0.2">
      <c r="A315" s="12" t="str">
        <f>'N207 50km'!A314</f>
        <v>N113_B</v>
      </c>
      <c r="B315" s="12" t="str">
        <f>'N207 50km'!B314</f>
        <v>Noordkade 113</v>
      </c>
      <c r="C315" s="11">
        <f>'N207 50km'!C314</f>
        <v>4.5</v>
      </c>
      <c r="D315" s="11">
        <f>'N207'!D314</f>
        <v>57.7</v>
      </c>
      <c r="E315" s="31">
        <f>IF('N207 50km'!D314="--",6,'N207 50km'!D314)</f>
        <v>24.6</v>
      </c>
      <c r="F315" s="31">
        <f t="shared" si="119"/>
        <v>25</v>
      </c>
      <c r="G315" s="33">
        <f t="shared" si="120"/>
        <v>20</v>
      </c>
      <c r="H315" s="31">
        <f>IF('N207 80km'!D314="--",6,'N207 80km'!D314)</f>
        <v>57.7</v>
      </c>
      <c r="I315" s="31">
        <f t="shared" si="121"/>
        <v>58</v>
      </c>
      <c r="J315" s="33" cm="1">
        <f t="array" ref="J315">_xlfn.IFS(I315=56,53,I315=57,53,OR(I315&gt;57,I315&lt;56),I315-2)</f>
        <v>56</v>
      </c>
      <c r="K315" s="33">
        <f t="shared" si="118"/>
        <v>56.001090761428657</v>
      </c>
      <c r="L315" s="11">
        <f t="shared" si="122"/>
        <v>56</v>
      </c>
      <c r="M315" s="11">
        <f>IF('Brugweg 30km'!D314="--",6,'Brugweg 30km'!D314)</f>
        <v>20.399999999999999</v>
      </c>
      <c r="N315" s="11">
        <f t="shared" si="123"/>
        <v>20</v>
      </c>
      <c r="O315" s="11">
        <f t="shared" si="124"/>
        <v>15</v>
      </c>
      <c r="P315" s="11">
        <f>IF('Hefbrug (50 km uur)'!D314="--",6,'Hefbrug (50 km uur)'!D314)</f>
        <v>14.8</v>
      </c>
      <c r="Q315" s="11">
        <f t="shared" si="125"/>
        <v>15</v>
      </c>
      <c r="R315" s="11">
        <f t="shared" si="126"/>
        <v>10</v>
      </c>
      <c r="S315" s="11">
        <f>'Kerkweg oost 50 km'!D314</f>
        <v>-16.7</v>
      </c>
      <c r="T315" s="11">
        <f t="shared" si="127"/>
        <v>-17</v>
      </c>
      <c r="U315" s="11">
        <f t="shared" si="128"/>
        <v>-22</v>
      </c>
      <c r="V315" s="11">
        <f>'N454 Kanaaldijk 50 km'!D314</f>
        <v>10.7</v>
      </c>
      <c r="W315" s="11">
        <f t="shared" si="129"/>
        <v>11</v>
      </c>
      <c r="X315" s="11">
        <f t="shared" si="130"/>
        <v>6</v>
      </c>
      <c r="Y315" s="11">
        <f>'N454 Kanaaldijk 80 km'!D314</f>
        <v>5.9</v>
      </c>
      <c r="Z315" s="11">
        <f t="shared" si="131"/>
        <v>6</v>
      </c>
      <c r="AA315" s="11">
        <f t="shared" si="132"/>
        <v>0</v>
      </c>
      <c r="AB315" s="11">
        <f t="shared" si="133"/>
        <v>0</v>
      </c>
      <c r="AC315" s="11">
        <f t="shared" si="134"/>
        <v>4</v>
      </c>
      <c r="AD315" s="11">
        <f>'N451 80 km'!D314</f>
        <v>7.6</v>
      </c>
      <c r="AE315" s="11">
        <f t="shared" si="135"/>
        <v>8</v>
      </c>
      <c r="AF315" s="11">
        <f t="shared" si="136"/>
        <v>0</v>
      </c>
      <c r="AG315" s="11">
        <f t="shared" si="137"/>
        <v>0</v>
      </c>
      <c r="AH315" s="11">
        <f t="shared" si="138"/>
        <v>6</v>
      </c>
      <c r="AI315" s="11">
        <f>IF('A12'!D314="--",6,'A12'!D314)</f>
        <v>24.5</v>
      </c>
      <c r="AJ315" s="11">
        <f t="shared" si="139"/>
        <v>24</v>
      </c>
      <c r="AK315" s="11">
        <f t="shared" si="140"/>
        <v>0</v>
      </c>
      <c r="AL315" s="11">
        <f t="shared" si="141"/>
        <v>0</v>
      </c>
      <c r="AM315" s="11">
        <f t="shared" si="142"/>
        <v>22</v>
      </c>
      <c r="AN315" s="11">
        <f>'A20'!D314</f>
        <v>20.100000000000001</v>
      </c>
      <c r="AO315" s="11">
        <f t="shared" si="143"/>
        <v>20</v>
      </c>
      <c r="AP315" s="11">
        <f t="shared" si="144"/>
        <v>0</v>
      </c>
      <c r="AQ315" s="11">
        <f t="shared" si="145"/>
        <v>0</v>
      </c>
      <c r="AR315" s="11">
        <f t="shared" si="146"/>
        <v>18</v>
      </c>
      <c r="AS315" s="12"/>
      <c r="AT315" s="11"/>
    </row>
    <row r="316" spans="1:46" x14ac:dyDescent="0.2">
      <c r="A316" s="12" t="str">
        <f>'N207 50km'!A315</f>
        <v>N113_A</v>
      </c>
      <c r="B316" s="12" t="str">
        <f>'N207 50km'!B315</f>
        <v>Noordkade 113</v>
      </c>
      <c r="C316" s="11">
        <f>'N207 50km'!C315</f>
        <v>1.5</v>
      </c>
      <c r="D316" s="11">
        <f>'N207'!D315</f>
        <v>55.9</v>
      </c>
      <c r="E316" s="31">
        <f>IF('N207 50km'!D315="--",6,'N207 50km'!D315)</f>
        <v>18.2</v>
      </c>
      <c r="F316" s="31">
        <f t="shared" si="119"/>
        <v>18</v>
      </c>
      <c r="G316" s="33">
        <f t="shared" si="120"/>
        <v>13</v>
      </c>
      <c r="H316" s="31">
        <f>IF('N207 80km'!D315="--",6,'N207 80km'!D315)</f>
        <v>55.9</v>
      </c>
      <c r="I316" s="31">
        <f t="shared" si="121"/>
        <v>56</v>
      </c>
      <c r="J316" s="33" cm="1">
        <f t="array" ref="J316">_xlfn.IFS(I316=56,53,I316=57,53,OR(I316&gt;57,I316&lt;56),I316-2)</f>
        <v>53</v>
      </c>
      <c r="K316" s="33">
        <f t="shared" si="118"/>
        <v>53.000434272768629</v>
      </c>
      <c r="L316" s="11">
        <f t="shared" si="122"/>
        <v>53</v>
      </c>
      <c r="M316" s="11">
        <f>IF('Brugweg 30km'!D315="--",6,'Brugweg 30km'!D315)</f>
        <v>19.3</v>
      </c>
      <c r="N316" s="11">
        <f t="shared" si="123"/>
        <v>19</v>
      </c>
      <c r="O316" s="11">
        <f t="shared" si="124"/>
        <v>14</v>
      </c>
      <c r="P316" s="11">
        <f>IF('Hefbrug (50 km uur)'!D315="--",6,'Hefbrug (50 km uur)'!D315)</f>
        <v>11.5</v>
      </c>
      <c r="Q316" s="11">
        <f t="shared" si="125"/>
        <v>12</v>
      </c>
      <c r="R316" s="11">
        <f t="shared" si="126"/>
        <v>7</v>
      </c>
      <c r="S316" s="11">
        <f>'Kerkweg oost 50 km'!D315</f>
        <v>-22.9</v>
      </c>
      <c r="T316" s="11">
        <f t="shared" si="127"/>
        <v>-23</v>
      </c>
      <c r="U316" s="11">
        <f t="shared" si="128"/>
        <v>-28</v>
      </c>
      <c r="V316" s="11">
        <f>'N454 Kanaaldijk 50 km'!D315</f>
        <v>5.8</v>
      </c>
      <c r="W316" s="11">
        <f t="shared" si="129"/>
        <v>6</v>
      </c>
      <c r="X316" s="11">
        <f t="shared" si="130"/>
        <v>1</v>
      </c>
      <c r="Y316" s="11">
        <f>'N454 Kanaaldijk 80 km'!D315</f>
        <v>-0.5</v>
      </c>
      <c r="Z316" s="11">
        <f t="shared" si="131"/>
        <v>0</v>
      </c>
      <c r="AA316" s="11">
        <f t="shared" si="132"/>
        <v>0</v>
      </c>
      <c r="AB316" s="11">
        <f t="shared" si="133"/>
        <v>0</v>
      </c>
      <c r="AC316" s="11">
        <f t="shared" si="134"/>
        <v>-2</v>
      </c>
      <c r="AD316" s="11">
        <f>'N451 80 km'!D315</f>
        <v>1.6</v>
      </c>
      <c r="AE316" s="11">
        <f t="shared" si="135"/>
        <v>2</v>
      </c>
      <c r="AF316" s="11">
        <f t="shared" si="136"/>
        <v>0</v>
      </c>
      <c r="AG316" s="11">
        <f t="shared" si="137"/>
        <v>0</v>
      </c>
      <c r="AH316" s="11">
        <f t="shared" si="138"/>
        <v>0</v>
      </c>
      <c r="AI316" s="11">
        <f>IF('A12'!D315="--",6,'A12'!D315)</f>
        <v>18.399999999999999</v>
      </c>
      <c r="AJ316" s="11">
        <f t="shared" si="139"/>
        <v>18</v>
      </c>
      <c r="AK316" s="11">
        <f t="shared" si="140"/>
        <v>0</v>
      </c>
      <c r="AL316" s="11">
        <f t="shared" si="141"/>
        <v>0</v>
      </c>
      <c r="AM316" s="11">
        <f t="shared" si="142"/>
        <v>16</v>
      </c>
      <c r="AN316" s="11">
        <f>'A20'!D315</f>
        <v>15</v>
      </c>
      <c r="AO316" s="11">
        <f t="shared" si="143"/>
        <v>15</v>
      </c>
      <c r="AP316" s="11">
        <f t="shared" si="144"/>
        <v>0</v>
      </c>
      <c r="AQ316" s="11">
        <f t="shared" si="145"/>
        <v>0</v>
      </c>
      <c r="AR316" s="11">
        <f t="shared" si="146"/>
        <v>13</v>
      </c>
      <c r="AS316" s="12"/>
      <c r="AT316" s="11"/>
    </row>
    <row r="317" spans="1:46" x14ac:dyDescent="0.2">
      <c r="A317" s="12" t="str">
        <f>'N207 50km'!A316</f>
        <v>N111_B</v>
      </c>
      <c r="B317" s="12" t="str">
        <f>'N207 50km'!B316</f>
        <v>Noordkade 111</v>
      </c>
      <c r="C317" s="11">
        <f>'N207 50km'!C316</f>
        <v>4.5</v>
      </c>
      <c r="D317" s="11">
        <f>'N207'!D316</f>
        <v>58.8</v>
      </c>
      <c r="E317" s="31">
        <f>IF('N207 50km'!D316="--",6,'N207 50km'!D316)</f>
        <v>26.4</v>
      </c>
      <c r="F317" s="31">
        <f t="shared" si="119"/>
        <v>26</v>
      </c>
      <c r="G317" s="33">
        <f t="shared" si="120"/>
        <v>21</v>
      </c>
      <c r="H317" s="31">
        <f>IF('N207 80km'!D316="--",6,'N207 80km'!D316)</f>
        <v>58.8</v>
      </c>
      <c r="I317" s="31">
        <f t="shared" si="121"/>
        <v>59</v>
      </c>
      <c r="J317" s="33" cm="1">
        <f t="array" ref="J317">_xlfn.IFS(I317=56,53,I317=57,53,OR(I317&gt;57,I317&lt;56),I317-2)</f>
        <v>57</v>
      </c>
      <c r="K317" s="33">
        <f t="shared" si="118"/>
        <v>57.001090761428671</v>
      </c>
      <c r="L317" s="11">
        <f t="shared" si="122"/>
        <v>57</v>
      </c>
      <c r="M317" s="11">
        <f>IF('Brugweg 30km'!D316="--",6,'Brugweg 30km'!D316)</f>
        <v>22</v>
      </c>
      <c r="N317" s="11">
        <f t="shared" si="123"/>
        <v>22</v>
      </c>
      <c r="O317" s="11">
        <f t="shared" si="124"/>
        <v>17</v>
      </c>
      <c r="P317" s="11">
        <f>IF('Hefbrug (50 km uur)'!D316="--",6,'Hefbrug (50 km uur)'!D316)</f>
        <v>16.2</v>
      </c>
      <c r="Q317" s="11">
        <f t="shared" si="125"/>
        <v>16</v>
      </c>
      <c r="R317" s="11">
        <f t="shared" si="126"/>
        <v>11</v>
      </c>
      <c r="S317" s="11">
        <f>'Kerkweg oost 50 km'!D316</f>
        <v>-16.600000000000001</v>
      </c>
      <c r="T317" s="11">
        <f t="shared" si="127"/>
        <v>-17</v>
      </c>
      <c r="U317" s="11">
        <f t="shared" si="128"/>
        <v>-22</v>
      </c>
      <c r="V317" s="11">
        <f>'N454 Kanaaldijk 50 km'!D316</f>
        <v>9.8000000000000007</v>
      </c>
      <c r="W317" s="11">
        <f t="shared" si="129"/>
        <v>10</v>
      </c>
      <c r="X317" s="11">
        <f t="shared" si="130"/>
        <v>5</v>
      </c>
      <c r="Y317" s="11">
        <f>'N454 Kanaaldijk 80 km'!D316</f>
        <v>8.9</v>
      </c>
      <c r="Z317" s="11">
        <f t="shared" si="131"/>
        <v>9</v>
      </c>
      <c r="AA317" s="11">
        <f t="shared" si="132"/>
        <v>0</v>
      </c>
      <c r="AB317" s="11">
        <f t="shared" si="133"/>
        <v>0</v>
      </c>
      <c r="AC317" s="11">
        <f t="shared" si="134"/>
        <v>7</v>
      </c>
      <c r="AD317" s="11">
        <f>'N451 80 km'!D316</f>
        <v>15.3</v>
      </c>
      <c r="AE317" s="11">
        <f t="shared" si="135"/>
        <v>15</v>
      </c>
      <c r="AF317" s="11">
        <f t="shared" si="136"/>
        <v>0</v>
      </c>
      <c r="AG317" s="11">
        <f t="shared" si="137"/>
        <v>0</v>
      </c>
      <c r="AH317" s="11">
        <f t="shared" si="138"/>
        <v>13</v>
      </c>
      <c r="AI317" s="11">
        <f>IF('A12'!D316="--",6,'A12'!D316)</f>
        <v>33.200000000000003</v>
      </c>
      <c r="AJ317" s="11">
        <f t="shared" si="139"/>
        <v>33</v>
      </c>
      <c r="AK317" s="11">
        <f t="shared" si="140"/>
        <v>0</v>
      </c>
      <c r="AL317" s="11">
        <f t="shared" si="141"/>
        <v>0</v>
      </c>
      <c r="AM317" s="11">
        <f t="shared" si="142"/>
        <v>31</v>
      </c>
      <c r="AN317" s="11">
        <f>'A20'!D316</f>
        <v>27.9</v>
      </c>
      <c r="AO317" s="11">
        <f t="shared" si="143"/>
        <v>28</v>
      </c>
      <c r="AP317" s="11">
        <f t="shared" si="144"/>
        <v>0</v>
      </c>
      <c r="AQ317" s="11">
        <f t="shared" si="145"/>
        <v>0</v>
      </c>
      <c r="AR317" s="11">
        <f t="shared" si="146"/>
        <v>26</v>
      </c>
      <c r="AS317" s="12"/>
      <c r="AT317" s="11"/>
    </row>
    <row r="318" spans="1:46" x14ac:dyDescent="0.2">
      <c r="A318" s="12" t="str">
        <f>'N207 50km'!A317</f>
        <v>N111_A</v>
      </c>
      <c r="B318" s="12" t="str">
        <f>'N207 50km'!B317</f>
        <v>Noordkade 111</v>
      </c>
      <c r="C318" s="11">
        <f>'N207 50km'!C317</f>
        <v>1.5</v>
      </c>
      <c r="D318" s="11">
        <f>'N207'!D317</f>
        <v>57.1</v>
      </c>
      <c r="E318" s="31">
        <f>IF('N207 50km'!D317="--",6,'N207 50km'!D317)</f>
        <v>19.7</v>
      </c>
      <c r="F318" s="31">
        <f t="shared" si="119"/>
        <v>20</v>
      </c>
      <c r="G318" s="33">
        <f t="shared" si="120"/>
        <v>15</v>
      </c>
      <c r="H318" s="31">
        <f>IF('N207 80km'!D317="--",6,'N207 80km'!D317)</f>
        <v>57.1</v>
      </c>
      <c r="I318" s="31">
        <f t="shared" si="121"/>
        <v>57</v>
      </c>
      <c r="J318" s="33" cm="1">
        <f t="array" ref="J318">_xlfn.IFS(I318=56,53,I318=57,53,OR(I318&gt;57,I318&lt;56),I318-2)</f>
        <v>53</v>
      </c>
      <c r="K318" s="33">
        <f t="shared" si="118"/>
        <v>53.000688255828734</v>
      </c>
      <c r="L318" s="11">
        <f t="shared" si="122"/>
        <v>53</v>
      </c>
      <c r="M318" s="11">
        <f>IF('Brugweg 30km'!D317="--",6,'Brugweg 30km'!D317)</f>
        <v>21.5</v>
      </c>
      <c r="N318" s="11">
        <f t="shared" si="123"/>
        <v>22</v>
      </c>
      <c r="O318" s="11">
        <f t="shared" si="124"/>
        <v>17</v>
      </c>
      <c r="P318" s="11">
        <f>IF('Hefbrug (50 km uur)'!D317="--",6,'Hefbrug (50 km uur)'!D317)</f>
        <v>11</v>
      </c>
      <c r="Q318" s="11">
        <f t="shared" si="125"/>
        <v>11</v>
      </c>
      <c r="R318" s="11">
        <f t="shared" si="126"/>
        <v>6</v>
      </c>
      <c r="S318" s="11">
        <f>'Kerkweg oost 50 km'!D317</f>
        <v>-22.1</v>
      </c>
      <c r="T318" s="11">
        <f t="shared" si="127"/>
        <v>-22</v>
      </c>
      <c r="U318" s="11">
        <f t="shared" si="128"/>
        <v>-27</v>
      </c>
      <c r="V318" s="11">
        <f>'N454 Kanaaldijk 50 km'!D317</f>
        <v>3.5</v>
      </c>
      <c r="W318" s="11">
        <f t="shared" si="129"/>
        <v>4</v>
      </c>
      <c r="X318" s="11">
        <f t="shared" si="130"/>
        <v>-1</v>
      </c>
      <c r="Y318" s="11">
        <f>'N454 Kanaaldijk 80 km'!D317</f>
        <v>6.2</v>
      </c>
      <c r="Z318" s="11">
        <f t="shared" si="131"/>
        <v>6</v>
      </c>
      <c r="AA318" s="11">
        <f t="shared" si="132"/>
        <v>0</v>
      </c>
      <c r="AB318" s="11">
        <f t="shared" si="133"/>
        <v>0</v>
      </c>
      <c r="AC318" s="11">
        <f t="shared" si="134"/>
        <v>4</v>
      </c>
      <c r="AD318" s="11">
        <f>'N451 80 km'!D317</f>
        <v>14.3</v>
      </c>
      <c r="AE318" s="11">
        <f t="shared" si="135"/>
        <v>14</v>
      </c>
      <c r="AF318" s="11">
        <f t="shared" si="136"/>
        <v>0</v>
      </c>
      <c r="AG318" s="11">
        <f t="shared" si="137"/>
        <v>0</v>
      </c>
      <c r="AH318" s="11">
        <f t="shared" si="138"/>
        <v>12</v>
      </c>
      <c r="AI318" s="11">
        <f>IF('A12'!D317="--",6,'A12'!D317)</f>
        <v>32.4</v>
      </c>
      <c r="AJ318" s="11">
        <f t="shared" si="139"/>
        <v>32</v>
      </c>
      <c r="AK318" s="11">
        <f t="shared" si="140"/>
        <v>0</v>
      </c>
      <c r="AL318" s="11">
        <f t="shared" si="141"/>
        <v>0</v>
      </c>
      <c r="AM318" s="11">
        <f t="shared" si="142"/>
        <v>30</v>
      </c>
      <c r="AN318" s="11">
        <f>'A20'!D317</f>
        <v>27.1</v>
      </c>
      <c r="AO318" s="11">
        <f t="shared" si="143"/>
        <v>27</v>
      </c>
      <c r="AP318" s="11">
        <f t="shared" si="144"/>
        <v>0</v>
      </c>
      <c r="AQ318" s="11">
        <f t="shared" si="145"/>
        <v>0</v>
      </c>
      <c r="AR318" s="11">
        <f t="shared" si="146"/>
        <v>25</v>
      </c>
      <c r="AS318" s="12"/>
      <c r="AT318" s="11"/>
    </row>
    <row r="319" spans="1:46" x14ac:dyDescent="0.2">
      <c r="A319" s="12" t="str">
        <f>'N207 50km'!A318</f>
        <v>N109_B</v>
      </c>
      <c r="B319" s="12" t="str">
        <f>'N207 50km'!B318</f>
        <v>Noordkade 109</v>
      </c>
      <c r="C319" s="11">
        <f>'N207 50km'!C318</f>
        <v>4.5</v>
      </c>
      <c r="D319" s="11">
        <f>'N207'!D318</f>
        <v>59.3</v>
      </c>
      <c r="E319" s="31">
        <f>IF('N207 50km'!D318="--",6,'N207 50km'!D318)</f>
        <v>39.799999999999997</v>
      </c>
      <c r="F319" s="31">
        <f t="shared" si="119"/>
        <v>40</v>
      </c>
      <c r="G319" s="33">
        <f t="shared" si="120"/>
        <v>35</v>
      </c>
      <c r="H319" s="31">
        <f>IF('N207 80km'!D318="--",6,'N207 80km'!D318)</f>
        <v>59.2</v>
      </c>
      <c r="I319" s="31">
        <f t="shared" si="121"/>
        <v>59</v>
      </c>
      <c r="J319" s="33" cm="1">
        <f t="array" ref="J319">_xlfn.IFS(I319=56,53,I319=57,53,OR(I319&gt;57,I319&lt;56),I319-2)</f>
        <v>57</v>
      </c>
      <c r="K319" s="33">
        <f t="shared" si="118"/>
        <v>57.027316043349401</v>
      </c>
      <c r="L319" s="11">
        <f t="shared" si="122"/>
        <v>57</v>
      </c>
      <c r="M319" s="11">
        <f>IF('Brugweg 30km'!D318="--",6,'Brugweg 30km'!D318)</f>
        <v>23.2</v>
      </c>
      <c r="N319" s="11">
        <f t="shared" si="123"/>
        <v>23</v>
      </c>
      <c r="O319" s="11">
        <f t="shared" si="124"/>
        <v>18</v>
      </c>
      <c r="P319" s="11">
        <f>IF('Hefbrug (50 km uur)'!D318="--",6,'Hefbrug (50 km uur)'!D318)</f>
        <v>29.5</v>
      </c>
      <c r="Q319" s="11">
        <f t="shared" si="125"/>
        <v>30</v>
      </c>
      <c r="R319" s="11">
        <f t="shared" si="126"/>
        <v>25</v>
      </c>
      <c r="S319" s="11">
        <f>'Kerkweg oost 50 km'!D318</f>
        <v>-16.5</v>
      </c>
      <c r="T319" s="11">
        <f t="shared" si="127"/>
        <v>-16</v>
      </c>
      <c r="U319" s="11">
        <f t="shared" si="128"/>
        <v>-21</v>
      </c>
      <c r="V319" s="11">
        <f>'N454 Kanaaldijk 50 km'!D318</f>
        <v>13.7</v>
      </c>
      <c r="W319" s="11">
        <f t="shared" si="129"/>
        <v>14</v>
      </c>
      <c r="X319" s="11">
        <f t="shared" si="130"/>
        <v>9</v>
      </c>
      <c r="Y319" s="11">
        <f>'N454 Kanaaldijk 80 km'!D318</f>
        <v>11.5</v>
      </c>
      <c r="Z319" s="11">
        <f t="shared" si="131"/>
        <v>12</v>
      </c>
      <c r="AA319" s="11">
        <f t="shared" si="132"/>
        <v>0</v>
      </c>
      <c r="AB319" s="11">
        <f t="shared" si="133"/>
        <v>0</v>
      </c>
      <c r="AC319" s="11">
        <f t="shared" si="134"/>
        <v>10</v>
      </c>
      <c r="AD319" s="11">
        <f>'N451 80 km'!D318</f>
        <v>16.5</v>
      </c>
      <c r="AE319" s="11">
        <f t="shared" si="135"/>
        <v>16</v>
      </c>
      <c r="AF319" s="11">
        <f t="shared" si="136"/>
        <v>0</v>
      </c>
      <c r="AG319" s="11">
        <f t="shared" si="137"/>
        <v>0</v>
      </c>
      <c r="AH319" s="11">
        <f t="shared" si="138"/>
        <v>14</v>
      </c>
      <c r="AI319" s="11">
        <f>IF('A12'!D318="--",6,'A12'!D318)</f>
        <v>34.9</v>
      </c>
      <c r="AJ319" s="11">
        <f t="shared" si="139"/>
        <v>35</v>
      </c>
      <c r="AK319" s="11">
        <f t="shared" si="140"/>
        <v>0</v>
      </c>
      <c r="AL319" s="11">
        <f t="shared" si="141"/>
        <v>0</v>
      </c>
      <c r="AM319" s="11">
        <f t="shared" si="142"/>
        <v>33</v>
      </c>
      <c r="AN319" s="11">
        <f>'A20'!D318</f>
        <v>30.3</v>
      </c>
      <c r="AO319" s="11">
        <f t="shared" si="143"/>
        <v>30</v>
      </c>
      <c r="AP319" s="11">
        <f t="shared" si="144"/>
        <v>0</v>
      </c>
      <c r="AQ319" s="11">
        <f t="shared" si="145"/>
        <v>0</v>
      </c>
      <c r="AR319" s="11">
        <f t="shared" si="146"/>
        <v>28</v>
      </c>
      <c r="AS319" s="12"/>
      <c r="AT319" s="11"/>
    </row>
    <row r="320" spans="1:46" x14ac:dyDescent="0.2">
      <c r="A320" s="12" t="str">
        <f>'N207 50km'!A319</f>
        <v>N109_A</v>
      </c>
      <c r="B320" s="12" t="str">
        <f>'N207 50km'!B319</f>
        <v>Noordkade 109</v>
      </c>
      <c r="C320" s="11">
        <f>'N207 50km'!C319</f>
        <v>1.5</v>
      </c>
      <c r="D320" s="11">
        <f>'N207'!D319</f>
        <v>57.8</v>
      </c>
      <c r="E320" s="31">
        <f>IF('N207 50km'!D319="--",6,'N207 50km'!D319)</f>
        <v>39.5</v>
      </c>
      <c r="F320" s="31">
        <f t="shared" si="119"/>
        <v>40</v>
      </c>
      <c r="G320" s="33">
        <f t="shared" si="120"/>
        <v>35</v>
      </c>
      <c r="H320" s="31">
        <f>IF('N207 80km'!D319="--",6,'N207 80km'!D319)</f>
        <v>57.7</v>
      </c>
      <c r="I320" s="31">
        <f t="shared" si="121"/>
        <v>58</v>
      </c>
      <c r="J320" s="33" cm="1">
        <f t="array" ref="J320">_xlfn.IFS(I320=56,53,I320=57,53,OR(I320&gt;57,I320&lt;56),I320-2)</f>
        <v>56</v>
      </c>
      <c r="K320" s="33">
        <f t="shared" si="118"/>
        <v>56.034360947517285</v>
      </c>
      <c r="L320" s="11">
        <f t="shared" si="122"/>
        <v>56</v>
      </c>
      <c r="M320" s="11">
        <f>IF('Brugweg 30km'!D319="--",6,'Brugweg 30km'!D319)</f>
        <v>22.8</v>
      </c>
      <c r="N320" s="11">
        <f t="shared" si="123"/>
        <v>23</v>
      </c>
      <c r="O320" s="11">
        <f t="shared" si="124"/>
        <v>18</v>
      </c>
      <c r="P320" s="11">
        <f>IF('Hefbrug (50 km uur)'!D319="--",6,'Hefbrug (50 km uur)'!D319)</f>
        <v>29.4</v>
      </c>
      <c r="Q320" s="11">
        <f t="shared" si="125"/>
        <v>29</v>
      </c>
      <c r="R320" s="11">
        <f t="shared" si="126"/>
        <v>24</v>
      </c>
      <c r="S320" s="11">
        <f>'Kerkweg oost 50 km'!D319</f>
        <v>-16.8</v>
      </c>
      <c r="T320" s="11">
        <f t="shared" si="127"/>
        <v>-17</v>
      </c>
      <c r="U320" s="11">
        <f t="shared" si="128"/>
        <v>-22</v>
      </c>
      <c r="V320" s="11">
        <f>'N454 Kanaaldijk 50 km'!D319</f>
        <v>13</v>
      </c>
      <c r="W320" s="11">
        <f t="shared" si="129"/>
        <v>13</v>
      </c>
      <c r="X320" s="11">
        <f t="shared" si="130"/>
        <v>8</v>
      </c>
      <c r="Y320" s="11">
        <f>'N454 Kanaaldijk 80 km'!D319</f>
        <v>11.1</v>
      </c>
      <c r="Z320" s="11">
        <f t="shared" si="131"/>
        <v>11</v>
      </c>
      <c r="AA320" s="11">
        <f t="shared" si="132"/>
        <v>0</v>
      </c>
      <c r="AB320" s="11">
        <f t="shared" si="133"/>
        <v>0</v>
      </c>
      <c r="AC320" s="11">
        <f t="shared" si="134"/>
        <v>9</v>
      </c>
      <c r="AD320" s="11">
        <f>'N451 80 km'!D319</f>
        <v>15.9</v>
      </c>
      <c r="AE320" s="11">
        <f t="shared" si="135"/>
        <v>16</v>
      </c>
      <c r="AF320" s="11">
        <f t="shared" si="136"/>
        <v>0</v>
      </c>
      <c r="AG320" s="11">
        <f t="shared" si="137"/>
        <v>0</v>
      </c>
      <c r="AH320" s="11">
        <f t="shared" si="138"/>
        <v>14</v>
      </c>
      <c r="AI320" s="11">
        <f>IF('A12'!D319="--",6,'A12'!D319)</f>
        <v>34.4</v>
      </c>
      <c r="AJ320" s="11">
        <f t="shared" si="139"/>
        <v>34</v>
      </c>
      <c r="AK320" s="11">
        <f t="shared" si="140"/>
        <v>0</v>
      </c>
      <c r="AL320" s="11">
        <f t="shared" si="141"/>
        <v>0</v>
      </c>
      <c r="AM320" s="11">
        <f t="shared" si="142"/>
        <v>32</v>
      </c>
      <c r="AN320" s="11">
        <f>'A20'!D319</f>
        <v>29.8</v>
      </c>
      <c r="AO320" s="11">
        <f t="shared" si="143"/>
        <v>30</v>
      </c>
      <c r="AP320" s="11">
        <f t="shared" si="144"/>
        <v>0</v>
      </c>
      <c r="AQ320" s="11">
        <f t="shared" si="145"/>
        <v>0</v>
      </c>
      <c r="AR320" s="11">
        <f t="shared" si="146"/>
        <v>28</v>
      </c>
      <c r="AS320" s="12"/>
      <c r="AT320" s="11"/>
    </row>
    <row r="321" spans="1:46" x14ac:dyDescent="0.2">
      <c r="A321" s="12" t="str">
        <f>'N207 50km'!A320</f>
        <v>N107_B</v>
      </c>
      <c r="B321" s="12" t="str">
        <f>'N207 50km'!B320</f>
        <v>Noordkade 107</v>
      </c>
      <c r="C321" s="11">
        <f>'N207 50km'!C320</f>
        <v>4.5</v>
      </c>
      <c r="D321" s="11">
        <f>'N207'!D320</f>
        <v>59</v>
      </c>
      <c r="E321" s="31">
        <f>IF('N207 50km'!D320="--",6,'N207 50km'!D320)</f>
        <v>39.799999999999997</v>
      </c>
      <c r="F321" s="31">
        <f t="shared" si="119"/>
        <v>40</v>
      </c>
      <c r="G321" s="33">
        <f t="shared" si="120"/>
        <v>35</v>
      </c>
      <c r="H321" s="31">
        <f>IF('N207 80km'!D320="--",6,'N207 80km'!D320)</f>
        <v>58.9</v>
      </c>
      <c r="I321" s="31">
        <f t="shared" si="121"/>
        <v>59</v>
      </c>
      <c r="J321" s="33" cm="1">
        <f t="array" ref="J321">_xlfn.IFS(I321=56,53,I321=57,53,OR(I321&gt;57,I321&lt;56),I321-2)</f>
        <v>57</v>
      </c>
      <c r="K321" s="33">
        <f t="shared" si="118"/>
        <v>57.027316043349401</v>
      </c>
      <c r="L321" s="11">
        <f t="shared" si="122"/>
        <v>57</v>
      </c>
      <c r="M321" s="11">
        <f>IF('Brugweg 30km'!D320="--",6,'Brugweg 30km'!D320)</f>
        <v>22.9</v>
      </c>
      <c r="N321" s="11">
        <f t="shared" si="123"/>
        <v>23</v>
      </c>
      <c r="O321" s="11">
        <f t="shared" si="124"/>
        <v>18</v>
      </c>
      <c r="P321" s="11">
        <f>IF('Hefbrug (50 km uur)'!D320="--",6,'Hefbrug (50 km uur)'!D320)</f>
        <v>27</v>
      </c>
      <c r="Q321" s="11">
        <f t="shared" si="125"/>
        <v>27</v>
      </c>
      <c r="R321" s="11">
        <f t="shared" si="126"/>
        <v>22</v>
      </c>
      <c r="S321" s="11">
        <f>'Kerkweg oost 50 km'!D320</f>
        <v>-12.4</v>
      </c>
      <c r="T321" s="11">
        <f t="shared" si="127"/>
        <v>-12</v>
      </c>
      <c r="U321" s="11">
        <f t="shared" si="128"/>
        <v>-17</v>
      </c>
      <c r="V321" s="11">
        <f>'N454 Kanaaldijk 50 km'!D320</f>
        <v>13.7</v>
      </c>
      <c r="W321" s="11">
        <f t="shared" si="129"/>
        <v>14</v>
      </c>
      <c r="X321" s="11">
        <f t="shared" si="130"/>
        <v>9</v>
      </c>
      <c r="Y321" s="11">
        <f>'N454 Kanaaldijk 80 km'!D320</f>
        <v>11.5</v>
      </c>
      <c r="Z321" s="11">
        <f t="shared" si="131"/>
        <v>12</v>
      </c>
      <c r="AA321" s="11">
        <f t="shared" si="132"/>
        <v>0</v>
      </c>
      <c r="AB321" s="11">
        <f t="shared" si="133"/>
        <v>0</v>
      </c>
      <c r="AC321" s="11">
        <f t="shared" si="134"/>
        <v>10</v>
      </c>
      <c r="AD321" s="11">
        <f>'N451 80 km'!D320</f>
        <v>16.399999999999999</v>
      </c>
      <c r="AE321" s="11">
        <f t="shared" si="135"/>
        <v>16</v>
      </c>
      <c r="AF321" s="11">
        <f t="shared" si="136"/>
        <v>0</v>
      </c>
      <c r="AG321" s="11">
        <f t="shared" si="137"/>
        <v>0</v>
      </c>
      <c r="AH321" s="11">
        <f t="shared" si="138"/>
        <v>14</v>
      </c>
      <c r="AI321" s="11">
        <f>IF('A12'!D320="--",6,'A12'!D320)</f>
        <v>35</v>
      </c>
      <c r="AJ321" s="11">
        <f t="shared" si="139"/>
        <v>35</v>
      </c>
      <c r="AK321" s="11">
        <f t="shared" si="140"/>
        <v>0</v>
      </c>
      <c r="AL321" s="11">
        <f t="shared" si="141"/>
        <v>0</v>
      </c>
      <c r="AM321" s="11">
        <f t="shared" si="142"/>
        <v>33</v>
      </c>
      <c r="AN321" s="11">
        <f>'A20'!D320</f>
        <v>30.3</v>
      </c>
      <c r="AO321" s="11">
        <f t="shared" si="143"/>
        <v>30</v>
      </c>
      <c r="AP321" s="11">
        <f t="shared" si="144"/>
        <v>0</v>
      </c>
      <c r="AQ321" s="11">
        <f t="shared" si="145"/>
        <v>0</v>
      </c>
      <c r="AR321" s="11">
        <f t="shared" si="146"/>
        <v>28</v>
      </c>
      <c r="AS321" s="12"/>
      <c r="AT321" s="11"/>
    </row>
    <row r="322" spans="1:46" x14ac:dyDescent="0.2">
      <c r="A322" s="12" t="str">
        <f>'N207 50km'!A321</f>
        <v>N107_A</v>
      </c>
      <c r="B322" s="12" t="str">
        <f>'N207 50km'!B321</f>
        <v>Noordkade 107</v>
      </c>
      <c r="C322" s="11">
        <f>'N207 50km'!C321</f>
        <v>1.5</v>
      </c>
      <c r="D322" s="11">
        <f>'N207'!D321</f>
        <v>57.4</v>
      </c>
      <c r="E322" s="31">
        <f>IF('N207 50km'!D321="--",6,'N207 50km'!D321)</f>
        <v>39.4</v>
      </c>
      <c r="F322" s="31">
        <f t="shared" si="119"/>
        <v>39</v>
      </c>
      <c r="G322" s="33">
        <f t="shared" si="120"/>
        <v>34</v>
      </c>
      <c r="H322" s="31">
        <f>IF('N207 80km'!D321="--",6,'N207 80km'!D321)</f>
        <v>57.3</v>
      </c>
      <c r="I322" s="31">
        <f t="shared" si="121"/>
        <v>57</v>
      </c>
      <c r="J322" s="33" cm="1">
        <f t="array" ref="J322">_xlfn.IFS(I322=56,53,I322=57,53,OR(I322&gt;57,I322&lt;56),I322-2)</f>
        <v>53</v>
      </c>
      <c r="K322" s="33">
        <f t="shared" si="118"/>
        <v>53.054333142200463</v>
      </c>
      <c r="L322" s="11">
        <f t="shared" si="122"/>
        <v>53</v>
      </c>
      <c r="M322" s="11">
        <f>IF('Brugweg 30km'!D321="--",6,'Brugweg 30km'!D321)</f>
        <v>22.5</v>
      </c>
      <c r="N322" s="11">
        <f t="shared" si="123"/>
        <v>22</v>
      </c>
      <c r="O322" s="11">
        <f t="shared" si="124"/>
        <v>17</v>
      </c>
      <c r="P322" s="11">
        <f>IF('Hefbrug (50 km uur)'!D321="--",6,'Hefbrug (50 km uur)'!D321)</f>
        <v>26.8</v>
      </c>
      <c r="Q322" s="11">
        <f t="shared" si="125"/>
        <v>27</v>
      </c>
      <c r="R322" s="11">
        <f t="shared" si="126"/>
        <v>22</v>
      </c>
      <c r="S322" s="11">
        <f>'Kerkweg oost 50 km'!D321</f>
        <v>-12.8</v>
      </c>
      <c r="T322" s="11">
        <f t="shared" si="127"/>
        <v>-13</v>
      </c>
      <c r="U322" s="11">
        <f t="shared" si="128"/>
        <v>-18</v>
      </c>
      <c r="V322" s="11">
        <f>'N454 Kanaaldijk 50 km'!D321</f>
        <v>12.8</v>
      </c>
      <c r="W322" s="11">
        <f t="shared" si="129"/>
        <v>13</v>
      </c>
      <c r="X322" s="11">
        <f t="shared" si="130"/>
        <v>8</v>
      </c>
      <c r="Y322" s="11">
        <f>'N454 Kanaaldijk 80 km'!D321</f>
        <v>11</v>
      </c>
      <c r="Z322" s="11">
        <f t="shared" si="131"/>
        <v>11</v>
      </c>
      <c r="AA322" s="11">
        <f t="shared" si="132"/>
        <v>0</v>
      </c>
      <c r="AB322" s="11">
        <f t="shared" si="133"/>
        <v>0</v>
      </c>
      <c r="AC322" s="11">
        <f t="shared" si="134"/>
        <v>9</v>
      </c>
      <c r="AD322" s="11">
        <f>'N451 80 km'!D321</f>
        <v>15.7</v>
      </c>
      <c r="AE322" s="11">
        <f t="shared" si="135"/>
        <v>16</v>
      </c>
      <c r="AF322" s="11">
        <f t="shared" si="136"/>
        <v>0</v>
      </c>
      <c r="AG322" s="11">
        <f t="shared" si="137"/>
        <v>0</v>
      </c>
      <c r="AH322" s="11">
        <f t="shared" si="138"/>
        <v>14</v>
      </c>
      <c r="AI322" s="11">
        <f>IF('A12'!D321="--",6,'A12'!D321)</f>
        <v>34.4</v>
      </c>
      <c r="AJ322" s="11">
        <f t="shared" si="139"/>
        <v>34</v>
      </c>
      <c r="AK322" s="11">
        <f t="shared" si="140"/>
        <v>0</v>
      </c>
      <c r="AL322" s="11">
        <f t="shared" si="141"/>
        <v>0</v>
      </c>
      <c r="AM322" s="11">
        <f t="shared" si="142"/>
        <v>32</v>
      </c>
      <c r="AN322" s="11">
        <f>'A20'!D321</f>
        <v>29.8</v>
      </c>
      <c r="AO322" s="11">
        <f t="shared" si="143"/>
        <v>30</v>
      </c>
      <c r="AP322" s="11">
        <f t="shared" si="144"/>
        <v>0</v>
      </c>
      <c r="AQ322" s="11">
        <f t="shared" si="145"/>
        <v>0</v>
      </c>
      <c r="AR322" s="11">
        <f t="shared" si="146"/>
        <v>28</v>
      </c>
      <c r="AS322" s="12"/>
      <c r="AT322" s="11"/>
    </row>
    <row r="323" spans="1:46" x14ac:dyDescent="0.2">
      <c r="A323" s="12" t="str">
        <f>'N207 50km'!A322</f>
        <v>N105_B</v>
      </c>
      <c r="B323" s="12" t="str">
        <f>'N207 50km'!B322</f>
        <v>Noordkade 105</v>
      </c>
      <c r="C323" s="11">
        <f>'N207 50km'!C322</f>
        <v>4.5</v>
      </c>
      <c r="D323" s="11">
        <f>'N207'!D322</f>
        <v>59</v>
      </c>
      <c r="E323" s="31">
        <f>IF('N207 50km'!D322="--",6,'N207 50km'!D322)</f>
        <v>40.1</v>
      </c>
      <c r="F323" s="31">
        <f t="shared" si="119"/>
        <v>40</v>
      </c>
      <c r="G323" s="33">
        <f t="shared" si="120"/>
        <v>35</v>
      </c>
      <c r="H323" s="31">
        <f>IF('N207 80km'!D322="--",6,'N207 80km'!D322)</f>
        <v>58.9</v>
      </c>
      <c r="I323" s="31">
        <f t="shared" si="121"/>
        <v>59</v>
      </c>
      <c r="J323" s="33" cm="1">
        <f t="array" ref="J323">_xlfn.IFS(I323=56,53,I323=57,53,OR(I323&gt;57,I323&lt;56),I323-2)</f>
        <v>57</v>
      </c>
      <c r="K323" s="33">
        <f t="shared" si="118"/>
        <v>57.027316043349401</v>
      </c>
      <c r="L323" s="11">
        <f t="shared" si="122"/>
        <v>57</v>
      </c>
      <c r="M323" s="11">
        <f>IF('Brugweg 30km'!D322="--",6,'Brugweg 30km'!D322)</f>
        <v>23.8</v>
      </c>
      <c r="N323" s="11">
        <f t="shared" si="123"/>
        <v>24</v>
      </c>
      <c r="O323" s="11">
        <f t="shared" si="124"/>
        <v>19</v>
      </c>
      <c r="P323" s="11">
        <f>IF('Hefbrug (50 km uur)'!D322="--",6,'Hefbrug (50 km uur)'!D322)</f>
        <v>27.6</v>
      </c>
      <c r="Q323" s="11">
        <f t="shared" si="125"/>
        <v>28</v>
      </c>
      <c r="R323" s="11">
        <f t="shared" si="126"/>
        <v>23</v>
      </c>
      <c r="S323" s="11">
        <f>'Kerkweg oost 50 km'!D322</f>
        <v>-7.9</v>
      </c>
      <c r="T323" s="11">
        <f t="shared" si="127"/>
        <v>-8</v>
      </c>
      <c r="U323" s="11">
        <f t="shared" si="128"/>
        <v>-13</v>
      </c>
      <c r="V323" s="11">
        <f>'N454 Kanaaldijk 50 km'!D322</f>
        <v>13.8</v>
      </c>
      <c r="W323" s="11">
        <f t="shared" si="129"/>
        <v>14</v>
      </c>
      <c r="X323" s="11">
        <f t="shared" si="130"/>
        <v>9</v>
      </c>
      <c r="Y323" s="11">
        <f>'N454 Kanaaldijk 80 km'!D322</f>
        <v>11.6</v>
      </c>
      <c r="Z323" s="11">
        <f t="shared" si="131"/>
        <v>12</v>
      </c>
      <c r="AA323" s="11">
        <f t="shared" si="132"/>
        <v>0</v>
      </c>
      <c r="AB323" s="11">
        <f t="shared" si="133"/>
        <v>0</v>
      </c>
      <c r="AC323" s="11">
        <f t="shared" si="134"/>
        <v>10</v>
      </c>
      <c r="AD323" s="11">
        <f>'N451 80 km'!D322</f>
        <v>16.5</v>
      </c>
      <c r="AE323" s="11">
        <f t="shared" si="135"/>
        <v>16</v>
      </c>
      <c r="AF323" s="11">
        <f t="shared" si="136"/>
        <v>0</v>
      </c>
      <c r="AG323" s="11">
        <f t="shared" si="137"/>
        <v>0</v>
      </c>
      <c r="AH323" s="11">
        <f t="shared" si="138"/>
        <v>14</v>
      </c>
      <c r="AI323" s="11">
        <f>IF('A12'!D322="--",6,'A12'!D322)</f>
        <v>35.1</v>
      </c>
      <c r="AJ323" s="11">
        <f t="shared" si="139"/>
        <v>35</v>
      </c>
      <c r="AK323" s="11">
        <f t="shared" si="140"/>
        <v>0</v>
      </c>
      <c r="AL323" s="11">
        <f t="shared" si="141"/>
        <v>0</v>
      </c>
      <c r="AM323" s="11">
        <f t="shared" si="142"/>
        <v>33</v>
      </c>
      <c r="AN323" s="11">
        <f>'A20'!D322</f>
        <v>30.4</v>
      </c>
      <c r="AO323" s="11">
        <f t="shared" si="143"/>
        <v>30</v>
      </c>
      <c r="AP323" s="11">
        <f t="shared" si="144"/>
        <v>0</v>
      </c>
      <c r="AQ323" s="11">
        <f t="shared" si="145"/>
        <v>0</v>
      </c>
      <c r="AR323" s="11">
        <f t="shared" si="146"/>
        <v>28</v>
      </c>
      <c r="AS323" s="12"/>
      <c r="AT323" s="11"/>
    </row>
    <row r="324" spans="1:46" x14ac:dyDescent="0.2">
      <c r="A324" s="12" t="str">
        <f>'N207 50km'!A323</f>
        <v>N105_A</v>
      </c>
      <c r="B324" s="12" t="str">
        <f>'N207 50km'!B323</f>
        <v>Noordkade 105</v>
      </c>
      <c r="C324" s="11">
        <f>'N207 50km'!C323</f>
        <v>1.5</v>
      </c>
      <c r="D324" s="11">
        <f>'N207'!D323</f>
        <v>57.4</v>
      </c>
      <c r="E324" s="31">
        <f>IF('N207 50km'!D323="--",6,'N207 50km'!D323)</f>
        <v>39.799999999999997</v>
      </c>
      <c r="F324" s="31">
        <f t="shared" si="119"/>
        <v>40</v>
      </c>
      <c r="G324" s="33">
        <f t="shared" si="120"/>
        <v>35</v>
      </c>
      <c r="H324" s="31">
        <f>IF('N207 80km'!D323="--",6,'N207 80km'!D323)</f>
        <v>57.4</v>
      </c>
      <c r="I324" s="31">
        <f t="shared" si="121"/>
        <v>57</v>
      </c>
      <c r="J324" s="33" cm="1">
        <f t="array" ref="J324">_xlfn.IFS(I324=56,53,I324=57,53,OR(I324&gt;57,I324&lt;56),I324-2)</f>
        <v>53</v>
      </c>
      <c r="K324" s="33">
        <f t="shared" si="118"/>
        <v>53.068291283124537</v>
      </c>
      <c r="L324" s="11">
        <f t="shared" si="122"/>
        <v>53</v>
      </c>
      <c r="M324" s="11">
        <f>IF('Brugweg 30km'!D323="--",6,'Brugweg 30km'!D323)</f>
        <v>23.3</v>
      </c>
      <c r="N324" s="11">
        <f t="shared" si="123"/>
        <v>23</v>
      </c>
      <c r="O324" s="11">
        <f t="shared" si="124"/>
        <v>18</v>
      </c>
      <c r="P324" s="11">
        <f>IF('Hefbrug (50 km uur)'!D323="--",6,'Hefbrug (50 km uur)'!D323)</f>
        <v>27.4</v>
      </c>
      <c r="Q324" s="11">
        <f t="shared" si="125"/>
        <v>27</v>
      </c>
      <c r="R324" s="11">
        <f t="shared" si="126"/>
        <v>22</v>
      </c>
      <c r="S324" s="11">
        <f>'Kerkweg oost 50 km'!D323</f>
        <v>-8.4</v>
      </c>
      <c r="T324" s="11">
        <f t="shared" si="127"/>
        <v>-8</v>
      </c>
      <c r="U324" s="11">
        <f t="shared" si="128"/>
        <v>-13</v>
      </c>
      <c r="V324" s="11">
        <f>'N454 Kanaaldijk 50 km'!D323</f>
        <v>12.9</v>
      </c>
      <c r="W324" s="11">
        <f t="shared" si="129"/>
        <v>13</v>
      </c>
      <c r="X324" s="11">
        <f t="shared" si="130"/>
        <v>8</v>
      </c>
      <c r="Y324" s="11">
        <f>'N454 Kanaaldijk 80 km'!D323</f>
        <v>11.1</v>
      </c>
      <c r="Z324" s="11">
        <f t="shared" si="131"/>
        <v>11</v>
      </c>
      <c r="AA324" s="11">
        <f t="shared" si="132"/>
        <v>0</v>
      </c>
      <c r="AB324" s="11">
        <f t="shared" si="133"/>
        <v>0</v>
      </c>
      <c r="AC324" s="11">
        <f t="shared" si="134"/>
        <v>9</v>
      </c>
      <c r="AD324" s="11">
        <f>'N451 80 km'!D323</f>
        <v>15.8</v>
      </c>
      <c r="AE324" s="11">
        <f t="shared" si="135"/>
        <v>16</v>
      </c>
      <c r="AF324" s="11">
        <f t="shared" si="136"/>
        <v>0</v>
      </c>
      <c r="AG324" s="11">
        <f t="shared" si="137"/>
        <v>0</v>
      </c>
      <c r="AH324" s="11">
        <f t="shared" si="138"/>
        <v>14</v>
      </c>
      <c r="AI324" s="11">
        <f>IF('A12'!D323="--",6,'A12'!D323)</f>
        <v>34.5</v>
      </c>
      <c r="AJ324" s="11">
        <f t="shared" si="139"/>
        <v>34</v>
      </c>
      <c r="AK324" s="11">
        <f t="shared" si="140"/>
        <v>0</v>
      </c>
      <c r="AL324" s="11">
        <f t="shared" si="141"/>
        <v>0</v>
      </c>
      <c r="AM324" s="11">
        <f t="shared" si="142"/>
        <v>32</v>
      </c>
      <c r="AN324" s="11">
        <f>'A20'!D323</f>
        <v>29.8</v>
      </c>
      <c r="AO324" s="11">
        <f t="shared" si="143"/>
        <v>30</v>
      </c>
      <c r="AP324" s="11">
        <f t="shared" si="144"/>
        <v>0</v>
      </c>
      <c r="AQ324" s="11">
        <f t="shared" si="145"/>
        <v>0</v>
      </c>
      <c r="AR324" s="11">
        <f t="shared" si="146"/>
        <v>28</v>
      </c>
      <c r="AS324" s="12"/>
      <c r="AT324" s="11"/>
    </row>
    <row r="325" spans="1:46" x14ac:dyDescent="0.2">
      <c r="A325" s="12" t="str">
        <f>'N207 50km'!A324</f>
        <v>N103_B</v>
      </c>
      <c r="B325" s="12" t="str">
        <f>'N207 50km'!B324</f>
        <v>Noordkade 103</v>
      </c>
      <c r="C325" s="11">
        <f>'N207 50km'!C324</f>
        <v>4.5</v>
      </c>
      <c r="D325" s="11">
        <f>'N207'!D324</f>
        <v>59</v>
      </c>
      <c r="E325" s="31">
        <f>IF('N207 50km'!D324="--",6,'N207 50km'!D324)</f>
        <v>40.4</v>
      </c>
      <c r="F325" s="31">
        <f t="shared" si="119"/>
        <v>40</v>
      </c>
      <c r="G325" s="33">
        <f t="shared" si="120"/>
        <v>35</v>
      </c>
      <c r="H325" s="31">
        <f>IF('N207 80km'!D324="--",6,'N207 80km'!D324)</f>
        <v>59</v>
      </c>
      <c r="I325" s="31">
        <f t="shared" si="121"/>
        <v>59</v>
      </c>
      <c r="J325" s="33" cm="1">
        <f t="array" ref="J325">_xlfn.IFS(I325=56,53,I325=57,53,OR(I325&gt;57,I325&lt;56),I325-2)</f>
        <v>57</v>
      </c>
      <c r="K325" s="33">
        <f t="shared" ref="K325:K388" si="147">10*LOG(10^(G325/10)+(10^(J325/10)))</f>
        <v>57.027316043349401</v>
      </c>
      <c r="L325" s="11">
        <f t="shared" si="122"/>
        <v>57</v>
      </c>
      <c r="M325" s="11">
        <f>IF('Brugweg 30km'!D324="--",6,'Brugweg 30km'!D324)</f>
        <v>23.4</v>
      </c>
      <c r="N325" s="11">
        <f t="shared" si="123"/>
        <v>23</v>
      </c>
      <c r="O325" s="11">
        <f t="shared" si="124"/>
        <v>18</v>
      </c>
      <c r="P325" s="11">
        <f>IF('Hefbrug (50 km uur)'!D324="--",6,'Hefbrug (50 km uur)'!D324)</f>
        <v>29.5</v>
      </c>
      <c r="Q325" s="11">
        <f t="shared" si="125"/>
        <v>30</v>
      </c>
      <c r="R325" s="11">
        <f t="shared" si="126"/>
        <v>25</v>
      </c>
      <c r="S325" s="11">
        <f>'Kerkweg oost 50 km'!D324</f>
        <v>-11</v>
      </c>
      <c r="T325" s="11">
        <f t="shared" si="127"/>
        <v>-11</v>
      </c>
      <c r="U325" s="11">
        <f t="shared" si="128"/>
        <v>-16</v>
      </c>
      <c r="V325" s="11">
        <f>'N454 Kanaaldijk 50 km'!D324</f>
        <v>13.8</v>
      </c>
      <c r="W325" s="11">
        <f t="shared" si="129"/>
        <v>14</v>
      </c>
      <c r="X325" s="11">
        <f t="shared" si="130"/>
        <v>9</v>
      </c>
      <c r="Y325" s="11">
        <f>'N454 Kanaaldijk 80 km'!D324</f>
        <v>11.7</v>
      </c>
      <c r="Z325" s="11">
        <f t="shared" si="131"/>
        <v>12</v>
      </c>
      <c r="AA325" s="11">
        <f t="shared" si="132"/>
        <v>0</v>
      </c>
      <c r="AB325" s="11">
        <f t="shared" si="133"/>
        <v>0</v>
      </c>
      <c r="AC325" s="11">
        <f t="shared" si="134"/>
        <v>10</v>
      </c>
      <c r="AD325" s="11">
        <f>'N451 80 km'!D324</f>
        <v>16.5</v>
      </c>
      <c r="AE325" s="11">
        <f t="shared" si="135"/>
        <v>16</v>
      </c>
      <c r="AF325" s="11">
        <f t="shared" si="136"/>
        <v>0</v>
      </c>
      <c r="AG325" s="11">
        <f t="shared" si="137"/>
        <v>0</v>
      </c>
      <c r="AH325" s="11">
        <f t="shared" si="138"/>
        <v>14</v>
      </c>
      <c r="AI325" s="11">
        <f>IF('A12'!D324="--",6,'A12'!D324)</f>
        <v>35</v>
      </c>
      <c r="AJ325" s="11">
        <f t="shared" si="139"/>
        <v>35</v>
      </c>
      <c r="AK325" s="11">
        <f t="shared" si="140"/>
        <v>0</v>
      </c>
      <c r="AL325" s="11">
        <f t="shared" si="141"/>
        <v>0</v>
      </c>
      <c r="AM325" s="11">
        <f t="shared" si="142"/>
        <v>33</v>
      </c>
      <c r="AN325" s="11">
        <f>'A20'!D324</f>
        <v>30.5</v>
      </c>
      <c r="AO325" s="11">
        <f t="shared" si="143"/>
        <v>30</v>
      </c>
      <c r="AP325" s="11">
        <f t="shared" si="144"/>
        <v>0</v>
      </c>
      <c r="AQ325" s="11">
        <f t="shared" si="145"/>
        <v>0</v>
      </c>
      <c r="AR325" s="11">
        <f t="shared" si="146"/>
        <v>28</v>
      </c>
      <c r="AS325" s="12"/>
      <c r="AT325" s="11"/>
    </row>
    <row r="326" spans="1:46" x14ac:dyDescent="0.2">
      <c r="A326" s="12" t="str">
        <f>'N207 50km'!A325</f>
        <v>N103_A</v>
      </c>
      <c r="B326" s="12" t="str">
        <f>'N207 50km'!B325</f>
        <v>Noordkade 103</v>
      </c>
      <c r="C326" s="11">
        <f>'N207 50km'!C325</f>
        <v>1.5</v>
      </c>
      <c r="D326" s="11">
        <f>'N207'!D325</f>
        <v>57.5</v>
      </c>
      <c r="E326" s="31">
        <f>IF('N207 50km'!D325="--",6,'N207 50km'!D325)</f>
        <v>40.1</v>
      </c>
      <c r="F326" s="31">
        <f t="shared" ref="F326:F389" si="148">IF(MOD(E326,1)=0.5,INT(E326)+MOD(INT(E326),2),ROUND(E326,0))</f>
        <v>40</v>
      </c>
      <c r="G326" s="33">
        <f t="shared" ref="G326:G389" si="149">F326-5</f>
        <v>35</v>
      </c>
      <c r="H326" s="31">
        <f>IF('N207 80km'!D325="--",6,'N207 80km'!D325)</f>
        <v>57.4</v>
      </c>
      <c r="I326" s="31">
        <f t="shared" ref="I326:I389" si="150">IF(MOD(H326,1)=0.5,INT(H326)+MOD(INT(H326),2),ROUND(H326,0))</f>
        <v>57</v>
      </c>
      <c r="J326" s="33" cm="1">
        <f t="array" ref="J326">_xlfn.IFS(I326=56,53,I326=57,53,OR(I326&gt;57,I326&lt;56),I326-2)</f>
        <v>53</v>
      </c>
      <c r="K326" s="33">
        <f t="shared" si="147"/>
        <v>53.068291283124537</v>
      </c>
      <c r="L326" s="11">
        <f t="shared" ref="L326:L389" si="151">IF(MOD(K326,1)=0.5,INT(K326)+MOD(INT(K326),2),ROUND(K326,0))</f>
        <v>53</v>
      </c>
      <c r="M326" s="11">
        <f>IF('Brugweg 30km'!D325="--",6,'Brugweg 30km'!D325)</f>
        <v>22.9</v>
      </c>
      <c r="N326" s="11">
        <f t="shared" ref="N326:N389" si="152">IF(MOD(M326,1)=0.5,INT(M326)+MOD(INT(M326),2),ROUND(M326,0))</f>
        <v>23</v>
      </c>
      <c r="O326" s="11">
        <f t="shared" ref="O326:O389" si="153">N326-5</f>
        <v>18</v>
      </c>
      <c r="P326" s="11">
        <f>IF('Hefbrug (50 km uur)'!D325="--",6,'Hefbrug (50 km uur)'!D325)</f>
        <v>29.3</v>
      </c>
      <c r="Q326" s="11">
        <f t="shared" ref="Q326:Q389" si="154">IF(MOD(P326,1)=0.5,INT(P326)+MOD(INT(P326),2),ROUND(P326,0))</f>
        <v>29</v>
      </c>
      <c r="R326" s="11">
        <f t="shared" ref="R326:R389" si="155">Q326-5</f>
        <v>24</v>
      </c>
      <c r="S326" s="11">
        <f>'Kerkweg oost 50 km'!D325</f>
        <v>-11.5</v>
      </c>
      <c r="T326" s="11">
        <f t="shared" ref="T326:T389" si="156">IF(MOD(S326,1)=0.5,INT(S326)+MOD(INT(S326),2),ROUND(S326,0))</f>
        <v>-12</v>
      </c>
      <c r="U326" s="11">
        <f t="shared" ref="U326:U389" si="157">T326-5</f>
        <v>-17</v>
      </c>
      <c r="V326" s="11">
        <f>'N454 Kanaaldijk 50 km'!D325</f>
        <v>14</v>
      </c>
      <c r="W326" s="11">
        <f t="shared" ref="W326:W389" si="158">IF(MOD(V326,1)=0.5,INT(V326)+MOD(INT(V326),2),ROUND(V326,0))</f>
        <v>14</v>
      </c>
      <c r="X326" s="11">
        <f t="shared" ref="X326:X389" si="159">W326-5</f>
        <v>9</v>
      </c>
      <c r="Y326" s="11">
        <f>'N454 Kanaaldijk 80 km'!D325</f>
        <v>11.2</v>
      </c>
      <c r="Z326" s="11">
        <f t="shared" ref="Z326:Z389" si="160">IF(MOD(Y326,1)=0.5,INT(Y326)+MOD(INT(Y326),2),ROUND(Y326,0))</f>
        <v>11</v>
      </c>
      <c r="AA326" s="11">
        <f t="shared" ref="AA326:AA389" si="161">IF(AND(Z326&gt;55.49,Z326&lt;56.51),Z326,)</f>
        <v>0</v>
      </c>
      <c r="AB326" s="11">
        <f t="shared" ref="AB326:AB389" si="162">IF(AND(Z326&gt;56.5,Z326&lt;57.5),Z326,)</f>
        <v>0</v>
      </c>
      <c r="AC326" s="11">
        <f t="shared" ref="AC326:AC389" si="163">IF(AA326&gt;0,AA326-3,IF(AB326&gt;0,AB326-4,Z326-2))</f>
        <v>9</v>
      </c>
      <c r="AD326" s="11">
        <f>'N451 80 km'!D325</f>
        <v>15.7</v>
      </c>
      <c r="AE326" s="11">
        <f t="shared" ref="AE326:AE389" si="164">IF(MOD(AD326,1)=0.5,INT(AD326)+MOD(INT(AD326),2),ROUND(AD326,0))</f>
        <v>16</v>
      </c>
      <c r="AF326" s="11">
        <f t="shared" ref="AF326:AF389" si="165">IF(AND(AE326&gt;55.49,AE326&lt;56.51),AE326,)</f>
        <v>0</v>
      </c>
      <c r="AG326" s="11">
        <f t="shared" ref="AG326:AG389" si="166">IF(AND(AE326&gt;56.5,AE326&lt;57.5),AE326,)</f>
        <v>0</v>
      </c>
      <c r="AH326" s="11">
        <f t="shared" ref="AH326:AH389" si="167">IF(AF326&gt;0,AF326-3,IF(AG326&gt;0,AG326-4,AE326-2))</f>
        <v>14</v>
      </c>
      <c r="AI326" s="11">
        <f>IF('A12'!D325="--",6,'A12'!D325)</f>
        <v>34.299999999999997</v>
      </c>
      <c r="AJ326" s="11">
        <f t="shared" ref="AJ326:AJ389" si="168">IF(MOD(AI326,1)=0.5,INT(AI326)+MOD(INT(AI326),2),ROUND(AI326,0))</f>
        <v>34</v>
      </c>
      <c r="AK326" s="11">
        <f t="shared" ref="AK326:AK389" si="169">IF(AND(AJ326&gt;55.49,AJ326&lt;56.51),AJ326,)</f>
        <v>0</v>
      </c>
      <c r="AL326" s="11">
        <f t="shared" ref="AL326:AL389" si="170">IF(AND(AJ326&gt;56.5,AJ326&lt;57.5),AJ326,)</f>
        <v>0</v>
      </c>
      <c r="AM326" s="11">
        <f t="shared" ref="AM326:AM389" si="171">IF(AK326&gt;0,AK326-3,IF(AL326&gt;0,AL326-4,AJ326-2))</f>
        <v>32</v>
      </c>
      <c r="AN326" s="11">
        <f>'A20'!D325</f>
        <v>29.9</v>
      </c>
      <c r="AO326" s="11">
        <f t="shared" ref="AO326:AO389" si="172">IF(MOD(AN326,1)=0.5,INT(AN326)+MOD(INT(AN326),2),ROUND(AN326,0))</f>
        <v>30</v>
      </c>
      <c r="AP326" s="11">
        <f t="shared" ref="AP326:AP389" si="173">IF(AND(AO326&gt;55.49,AO326&lt;56.51),AO326,)</f>
        <v>0</v>
      </c>
      <c r="AQ326" s="11">
        <f t="shared" ref="AQ326:AQ389" si="174">IF(AND(AO326&gt;56.5,AO326&lt;57.5),AO326,)</f>
        <v>0</v>
      </c>
      <c r="AR326" s="11">
        <f t="shared" ref="AR326:AR389" si="175">IF(AP326&gt;0,AP326-3,IF(AQ326&gt;0,AQ326-4,AO326-2))</f>
        <v>28</v>
      </c>
      <c r="AS326" s="12"/>
      <c r="AT326" s="11"/>
    </row>
    <row r="327" spans="1:46" x14ac:dyDescent="0.2">
      <c r="A327" s="12" t="str">
        <f>'N207 50km'!A326</f>
        <v>HW99_A</v>
      </c>
      <c r="B327" s="12" t="str">
        <f>'N207 50km'!B326</f>
        <v>Henegouwerweg 99</v>
      </c>
      <c r="C327" s="11">
        <f>'N207 50km'!C326</f>
        <v>1.5</v>
      </c>
      <c r="D327" s="11">
        <f>'N207'!D326</f>
        <v>64.7</v>
      </c>
      <c r="E327" s="31">
        <f>IF('N207 50km'!D326="--",6,'N207 50km'!D326)</f>
        <v>64.7</v>
      </c>
      <c r="F327" s="31">
        <f t="shared" si="148"/>
        <v>65</v>
      </c>
      <c r="G327" s="33">
        <f t="shared" si="149"/>
        <v>60</v>
      </c>
      <c r="H327" s="31">
        <f>IF('N207 80km'!D326="--",6,'N207 80km'!D326)</f>
        <v>40.700000000000003</v>
      </c>
      <c r="I327" s="31">
        <f t="shared" si="150"/>
        <v>41</v>
      </c>
      <c r="J327" s="33" cm="1">
        <f t="array" ref="J327">_xlfn.IFS(I327=56,53,I327=57,53,OR(I327&gt;57,I327&lt;56),I327-2)</f>
        <v>39</v>
      </c>
      <c r="K327" s="33">
        <f t="shared" si="147"/>
        <v>60.034360947517285</v>
      </c>
      <c r="L327" s="11">
        <f t="shared" si="151"/>
        <v>60</v>
      </c>
      <c r="M327" s="11">
        <f>IF('Brugweg 30km'!D326="--",6,'Brugweg 30km'!D326)</f>
        <v>13.1</v>
      </c>
      <c r="N327" s="11">
        <f t="shared" si="152"/>
        <v>13</v>
      </c>
      <c r="O327" s="11">
        <f t="shared" si="153"/>
        <v>8</v>
      </c>
      <c r="P327" s="11">
        <f>IF('Hefbrug (50 km uur)'!D326="--",6,'Hefbrug (50 km uur)'!D326)</f>
        <v>23.2</v>
      </c>
      <c r="Q327" s="11">
        <f t="shared" si="154"/>
        <v>23</v>
      </c>
      <c r="R327" s="11">
        <f t="shared" si="155"/>
        <v>18</v>
      </c>
      <c r="S327" s="11">
        <f>'Kerkweg oost 50 km'!D326</f>
        <v>16.5</v>
      </c>
      <c r="T327" s="11">
        <f t="shared" si="156"/>
        <v>16</v>
      </c>
      <c r="U327" s="11">
        <f t="shared" si="157"/>
        <v>11</v>
      </c>
      <c r="V327" s="11">
        <f>'N454 Kanaaldijk 50 km'!D326</f>
        <v>21.1</v>
      </c>
      <c r="W327" s="11">
        <f t="shared" si="158"/>
        <v>21</v>
      </c>
      <c r="X327" s="11">
        <f t="shared" si="159"/>
        <v>16</v>
      </c>
      <c r="Y327" s="11">
        <f>'N454 Kanaaldijk 80 km'!D326</f>
        <v>10.7</v>
      </c>
      <c r="Z327" s="11">
        <f t="shared" si="160"/>
        <v>11</v>
      </c>
      <c r="AA327" s="11">
        <f t="shared" si="161"/>
        <v>0</v>
      </c>
      <c r="AB327" s="11">
        <f t="shared" si="162"/>
        <v>0</v>
      </c>
      <c r="AC327" s="11">
        <f t="shared" si="163"/>
        <v>9</v>
      </c>
      <c r="AD327" s="11">
        <f>'N451 80 km'!D326</f>
        <v>23.6</v>
      </c>
      <c r="AE327" s="11">
        <f t="shared" si="164"/>
        <v>24</v>
      </c>
      <c r="AF327" s="11">
        <f t="shared" si="165"/>
        <v>0</v>
      </c>
      <c r="AG327" s="11">
        <f t="shared" si="166"/>
        <v>0</v>
      </c>
      <c r="AH327" s="11">
        <f t="shared" si="167"/>
        <v>22</v>
      </c>
      <c r="AI327" s="11">
        <f>IF('A12'!D326="--",6,'A12'!D326)</f>
        <v>41.6</v>
      </c>
      <c r="AJ327" s="11">
        <f t="shared" si="168"/>
        <v>42</v>
      </c>
      <c r="AK327" s="11">
        <f t="shared" si="169"/>
        <v>0</v>
      </c>
      <c r="AL327" s="11">
        <f t="shared" si="170"/>
        <v>0</v>
      </c>
      <c r="AM327" s="11">
        <f t="shared" si="171"/>
        <v>40</v>
      </c>
      <c r="AN327" s="11">
        <f>'A20'!D326</f>
        <v>36</v>
      </c>
      <c r="AO327" s="11">
        <f t="shared" si="172"/>
        <v>36</v>
      </c>
      <c r="AP327" s="11">
        <f t="shared" si="173"/>
        <v>0</v>
      </c>
      <c r="AQ327" s="11">
        <f t="shared" si="174"/>
        <v>0</v>
      </c>
      <c r="AR327" s="11">
        <f t="shared" si="175"/>
        <v>34</v>
      </c>
      <c r="AS327" s="12"/>
      <c r="AT327" s="11"/>
    </row>
    <row r="328" spans="1:46" x14ac:dyDescent="0.2">
      <c r="A328" s="12" t="str">
        <f>'N207 50km'!A327</f>
        <v>HW98_A</v>
      </c>
      <c r="B328" s="12" t="str">
        <f>'N207 50km'!B327</f>
        <v>Henegouwerweg 98</v>
      </c>
      <c r="C328" s="11">
        <f>'N207 50km'!C327</f>
        <v>1.5</v>
      </c>
      <c r="D328" s="11">
        <f>'N207'!D327</f>
        <v>64.7</v>
      </c>
      <c r="E328" s="31">
        <f>IF('N207 50km'!D327="--",6,'N207 50km'!D327)</f>
        <v>64.7</v>
      </c>
      <c r="F328" s="31">
        <f t="shared" si="148"/>
        <v>65</v>
      </c>
      <c r="G328" s="33">
        <f t="shared" si="149"/>
        <v>60</v>
      </c>
      <c r="H328" s="31">
        <f>IF('N207 80km'!D327="--",6,'N207 80km'!D327)</f>
        <v>40.200000000000003</v>
      </c>
      <c r="I328" s="31">
        <f t="shared" si="150"/>
        <v>40</v>
      </c>
      <c r="J328" s="33" cm="1">
        <f t="array" ref="J328">_xlfn.IFS(I328=56,53,I328=57,53,OR(I328&gt;57,I328&lt;56),I328-2)</f>
        <v>38</v>
      </c>
      <c r="K328" s="33">
        <f t="shared" si="147"/>
        <v>60.027316043349394</v>
      </c>
      <c r="L328" s="11">
        <f t="shared" si="151"/>
        <v>60</v>
      </c>
      <c r="M328" s="11">
        <f>IF('Brugweg 30km'!D327="--",6,'Brugweg 30km'!D327)</f>
        <v>13.2</v>
      </c>
      <c r="N328" s="11">
        <f t="shared" si="152"/>
        <v>13</v>
      </c>
      <c r="O328" s="11">
        <f t="shared" si="153"/>
        <v>8</v>
      </c>
      <c r="P328" s="11">
        <f>IF('Hefbrug (50 km uur)'!D327="--",6,'Hefbrug (50 km uur)'!D327)</f>
        <v>22.6</v>
      </c>
      <c r="Q328" s="11">
        <f t="shared" si="154"/>
        <v>23</v>
      </c>
      <c r="R328" s="11">
        <f t="shared" si="155"/>
        <v>18</v>
      </c>
      <c r="S328" s="11">
        <f>'Kerkweg oost 50 km'!D327</f>
        <v>16.8</v>
      </c>
      <c r="T328" s="11">
        <f t="shared" si="156"/>
        <v>17</v>
      </c>
      <c r="U328" s="11">
        <f t="shared" si="157"/>
        <v>12</v>
      </c>
      <c r="V328" s="11">
        <f>'N454 Kanaaldijk 50 km'!D327</f>
        <v>21</v>
      </c>
      <c r="W328" s="11">
        <f t="shared" si="158"/>
        <v>21</v>
      </c>
      <c r="X328" s="11">
        <f t="shared" si="159"/>
        <v>16</v>
      </c>
      <c r="Y328" s="11">
        <f>'N454 Kanaaldijk 80 km'!D327</f>
        <v>10.5</v>
      </c>
      <c r="Z328" s="11">
        <f t="shared" si="160"/>
        <v>10</v>
      </c>
      <c r="AA328" s="11">
        <f t="shared" si="161"/>
        <v>0</v>
      </c>
      <c r="AB328" s="11">
        <f t="shared" si="162"/>
        <v>0</v>
      </c>
      <c r="AC328" s="11">
        <f t="shared" si="163"/>
        <v>8</v>
      </c>
      <c r="AD328" s="11">
        <f>'N451 80 km'!D327</f>
        <v>23.1</v>
      </c>
      <c r="AE328" s="11">
        <f t="shared" si="164"/>
        <v>23</v>
      </c>
      <c r="AF328" s="11">
        <f t="shared" si="165"/>
        <v>0</v>
      </c>
      <c r="AG328" s="11">
        <f t="shared" si="166"/>
        <v>0</v>
      </c>
      <c r="AH328" s="11">
        <f t="shared" si="167"/>
        <v>21</v>
      </c>
      <c r="AI328" s="11">
        <f>IF('A12'!D327="--",6,'A12'!D327)</f>
        <v>41.3</v>
      </c>
      <c r="AJ328" s="11">
        <f t="shared" si="168"/>
        <v>41</v>
      </c>
      <c r="AK328" s="11">
        <f t="shared" si="169"/>
        <v>0</v>
      </c>
      <c r="AL328" s="11">
        <f t="shared" si="170"/>
        <v>0</v>
      </c>
      <c r="AM328" s="11">
        <f t="shared" si="171"/>
        <v>39</v>
      </c>
      <c r="AN328" s="11">
        <f>'A20'!D327</f>
        <v>35.5</v>
      </c>
      <c r="AO328" s="11">
        <f t="shared" si="172"/>
        <v>36</v>
      </c>
      <c r="AP328" s="11">
        <f t="shared" si="173"/>
        <v>0</v>
      </c>
      <c r="AQ328" s="11">
        <f t="shared" si="174"/>
        <v>0</v>
      </c>
      <c r="AR328" s="11">
        <f t="shared" si="175"/>
        <v>34</v>
      </c>
      <c r="AS328" s="12"/>
      <c r="AT328" s="11"/>
    </row>
    <row r="329" spans="1:46" x14ac:dyDescent="0.2">
      <c r="A329" s="12" t="str">
        <f>'N207 50km'!A328</f>
        <v>HW96_B</v>
      </c>
      <c r="B329" s="12" t="str">
        <f>'N207 50km'!B328</f>
        <v>Henegouwerweg 96</v>
      </c>
      <c r="C329" s="11">
        <f>'N207 50km'!C328</f>
        <v>4.5</v>
      </c>
      <c r="D329" s="11">
        <f>'N207'!D328</f>
        <v>65.7</v>
      </c>
      <c r="E329" s="31">
        <f>IF('N207 50km'!D328="--",6,'N207 50km'!D328)</f>
        <v>65.7</v>
      </c>
      <c r="F329" s="31">
        <f t="shared" si="148"/>
        <v>66</v>
      </c>
      <c r="G329" s="33">
        <f t="shared" si="149"/>
        <v>61</v>
      </c>
      <c r="H329" s="31">
        <f>IF('N207 80km'!D328="--",6,'N207 80km'!D328)</f>
        <v>40.1</v>
      </c>
      <c r="I329" s="31">
        <f t="shared" si="150"/>
        <v>40</v>
      </c>
      <c r="J329" s="33" cm="1">
        <f t="array" ref="J329">_xlfn.IFS(I329=56,53,I329=57,53,OR(I329&gt;57,I329&lt;56),I329-2)</f>
        <v>38</v>
      </c>
      <c r="K329" s="33">
        <f t="shared" si="147"/>
        <v>61.021711921641455</v>
      </c>
      <c r="L329" s="11">
        <f t="shared" si="151"/>
        <v>61</v>
      </c>
      <c r="M329" s="11">
        <f>IF('Brugweg 30km'!D328="--",6,'Brugweg 30km'!D328)</f>
        <v>15.1</v>
      </c>
      <c r="N329" s="11">
        <f t="shared" si="152"/>
        <v>15</v>
      </c>
      <c r="O329" s="11">
        <f t="shared" si="153"/>
        <v>10</v>
      </c>
      <c r="P329" s="11">
        <f>IF('Hefbrug (50 km uur)'!D328="--",6,'Hefbrug (50 km uur)'!D328)</f>
        <v>10.9</v>
      </c>
      <c r="Q329" s="11">
        <f t="shared" si="154"/>
        <v>11</v>
      </c>
      <c r="R329" s="11">
        <f t="shared" si="155"/>
        <v>6</v>
      </c>
      <c r="S329" s="11">
        <f>'Kerkweg oost 50 km'!D328</f>
        <v>22.6</v>
      </c>
      <c r="T329" s="11">
        <f t="shared" si="156"/>
        <v>23</v>
      </c>
      <c r="U329" s="11">
        <f t="shared" si="157"/>
        <v>18</v>
      </c>
      <c r="V329" s="11">
        <f>'N454 Kanaaldijk 50 km'!D328</f>
        <v>22.7</v>
      </c>
      <c r="W329" s="11">
        <f t="shared" si="158"/>
        <v>23</v>
      </c>
      <c r="X329" s="11">
        <f t="shared" si="159"/>
        <v>18</v>
      </c>
      <c r="Y329" s="11">
        <f>'N454 Kanaaldijk 80 km'!D328</f>
        <v>18.399999999999999</v>
      </c>
      <c r="Z329" s="11">
        <f t="shared" si="160"/>
        <v>18</v>
      </c>
      <c r="AA329" s="11">
        <f t="shared" si="161"/>
        <v>0</v>
      </c>
      <c r="AB329" s="11">
        <f t="shared" si="162"/>
        <v>0</v>
      </c>
      <c r="AC329" s="11">
        <f t="shared" si="163"/>
        <v>16</v>
      </c>
      <c r="AD329" s="11">
        <f>'N451 80 km'!D328</f>
        <v>19.600000000000001</v>
      </c>
      <c r="AE329" s="11">
        <f t="shared" si="164"/>
        <v>20</v>
      </c>
      <c r="AF329" s="11">
        <f t="shared" si="165"/>
        <v>0</v>
      </c>
      <c r="AG329" s="11">
        <f t="shared" si="166"/>
        <v>0</v>
      </c>
      <c r="AH329" s="11">
        <f t="shared" si="167"/>
        <v>18</v>
      </c>
      <c r="AI329" s="11">
        <f>IF('A12'!D328="--",6,'A12'!D328)</f>
        <v>38.4</v>
      </c>
      <c r="AJ329" s="11">
        <f t="shared" si="168"/>
        <v>38</v>
      </c>
      <c r="AK329" s="11">
        <f t="shared" si="169"/>
        <v>0</v>
      </c>
      <c r="AL329" s="11">
        <f t="shared" si="170"/>
        <v>0</v>
      </c>
      <c r="AM329" s="11">
        <f t="shared" si="171"/>
        <v>36</v>
      </c>
      <c r="AN329" s="11">
        <f>'A20'!D328</f>
        <v>34.4</v>
      </c>
      <c r="AO329" s="11">
        <f t="shared" si="172"/>
        <v>34</v>
      </c>
      <c r="AP329" s="11">
        <f t="shared" si="173"/>
        <v>0</v>
      </c>
      <c r="AQ329" s="11">
        <f t="shared" si="174"/>
        <v>0</v>
      </c>
      <c r="AR329" s="11">
        <f t="shared" si="175"/>
        <v>32</v>
      </c>
      <c r="AS329" s="12"/>
      <c r="AT329" s="11"/>
    </row>
    <row r="330" spans="1:46" x14ac:dyDescent="0.2">
      <c r="A330" s="12" t="str">
        <f>'N207 50km'!A329</f>
        <v>HW96_A</v>
      </c>
      <c r="B330" s="12" t="str">
        <f>'N207 50km'!B329</f>
        <v>Henegouwerweg 96</v>
      </c>
      <c r="C330" s="11">
        <f>'N207 50km'!C329</f>
        <v>1.5</v>
      </c>
      <c r="D330" s="11">
        <f>'N207'!D329</f>
        <v>65.599999999999994</v>
      </c>
      <c r="E330" s="31">
        <f>IF('N207 50km'!D329="--",6,'N207 50km'!D329)</f>
        <v>65.599999999999994</v>
      </c>
      <c r="F330" s="31">
        <f t="shared" si="148"/>
        <v>66</v>
      </c>
      <c r="G330" s="33">
        <f t="shared" si="149"/>
        <v>61</v>
      </c>
      <c r="H330" s="31">
        <f>IF('N207 80km'!D329="--",6,'N207 80km'!D329)</f>
        <v>37.6</v>
      </c>
      <c r="I330" s="31">
        <f t="shared" si="150"/>
        <v>38</v>
      </c>
      <c r="J330" s="33" cm="1">
        <f t="array" ref="J330">_xlfn.IFS(I330=56,53,I330=57,53,OR(I330&gt;57,I330&lt;56),I330-2)</f>
        <v>36</v>
      </c>
      <c r="K330" s="33">
        <f t="shared" si="147"/>
        <v>61.013711928326835</v>
      </c>
      <c r="L330" s="11">
        <f t="shared" si="151"/>
        <v>61</v>
      </c>
      <c r="M330" s="11">
        <f>IF('Brugweg 30km'!D329="--",6,'Brugweg 30km'!D329)</f>
        <v>14</v>
      </c>
      <c r="N330" s="11">
        <f t="shared" si="152"/>
        <v>14</v>
      </c>
      <c r="O330" s="11">
        <f t="shared" si="153"/>
        <v>9</v>
      </c>
      <c r="P330" s="11">
        <f>IF('Hefbrug (50 km uur)'!D329="--",6,'Hefbrug (50 km uur)'!D329)</f>
        <v>10.9</v>
      </c>
      <c r="Q330" s="11">
        <f t="shared" si="154"/>
        <v>11</v>
      </c>
      <c r="R330" s="11">
        <f t="shared" si="155"/>
        <v>6</v>
      </c>
      <c r="S330" s="11">
        <f>'Kerkweg oost 50 km'!D329</f>
        <v>20.2</v>
      </c>
      <c r="T330" s="11">
        <f t="shared" si="156"/>
        <v>20</v>
      </c>
      <c r="U330" s="11">
        <f t="shared" si="157"/>
        <v>15</v>
      </c>
      <c r="V330" s="11">
        <f>'N454 Kanaaldijk 50 km'!D329</f>
        <v>21.8</v>
      </c>
      <c r="W330" s="11">
        <f t="shared" si="158"/>
        <v>22</v>
      </c>
      <c r="X330" s="11">
        <f t="shared" si="159"/>
        <v>17</v>
      </c>
      <c r="Y330" s="11">
        <f>'N454 Kanaaldijk 80 km'!D329</f>
        <v>16.5</v>
      </c>
      <c r="Z330" s="11">
        <f t="shared" si="160"/>
        <v>16</v>
      </c>
      <c r="AA330" s="11">
        <f t="shared" si="161"/>
        <v>0</v>
      </c>
      <c r="AB330" s="11">
        <f t="shared" si="162"/>
        <v>0</v>
      </c>
      <c r="AC330" s="11">
        <f t="shared" si="163"/>
        <v>14</v>
      </c>
      <c r="AD330" s="11">
        <f>'N451 80 km'!D329</f>
        <v>17.600000000000001</v>
      </c>
      <c r="AE330" s="11">
        <f t="shared" si="164"/>
        <v>18</v>
      </c>
      <c r="AF330" s="11">
        <f t="shared" si="165"/>
        <v>0</v>
      </c>
      <c r="AG330" s="11">
        <f t="shared" si="166"/>
        <v>0</v>
      </c>
      <c r="AH330" s="11">
        <f t="shared" si="167"/>
        <v>16</v>
      </c>
      <c r="AI330" s="11">
        <f>IF('A12'!D329="--",6,'A12'!D329)</f>
        <v>36.700000000000003</v>
      </c>
      <c r="AJ330" s="11">
        <f t="shared" si="168"/>
        <v>37</v>
      </c>
      <c r="AK330" s="11">
        <f t="shared" si="169"/>
        <v>0</v>
      </c>
      <c r="AL330" s="11">
        <f t="shared" si="170"/>
        <v>0</v>
      </c>
      <c r="AM330" s="11">
        <f t="shared" si="171"/>
        <v>35</v>
      </c>
      <c r="AN330" s="11">
        <f>'A20'!D329</f>
        <v>32.6</v>
      </c>
      <c r="AO330" s="11">
        <f t="shared" si="172"/>
        <v>33</v>
      </c>
      <c r="AP330" s="11">
        <f t="shared" si="173"/>
        <v>0</v>
      </c>
      <c r="AQ330" s="11">
        <f t="shared" si="174"/>
        <v>0</v>
      </c>
      <c r="AR330" s="11">
        <f t="shared" si="175"/>
        <v>31</v>
      </c>
      <c r="AS330" s="12"/>
      <c r="AT330" s="11"/>
    </row>
    <row r="331" spans="1:46" x14ac:dyDescent="0.2">
      <c r="A331" s="12" t="str">
        <f>'N207 50km'!A330</f>
        <v>HW95_B</v>
      </c>
      <c r="B331" s="12" t="str">
        <f>'N207 50km'!B330</f>
        <v>Henegouwerweg 95</v>
      </c>
      <c r="C331" s="11">
        <f>'N207 50km'!C330</f>
        <v>4.5</v>
      </c>
      <c r="D331" s="11">
        <f>'N207'!D330</f>
        <v>64.099999999999994</v>
      </c>
      <c r="E331" s="31">
        <f>IF('N207 50km'!D330="--",6,'N207 50km'!D330)</f>
        <v>64.099999999999994</v>
      </c>
      <c r="F331" s="31">
        <f t="shared" si="148"/>
        <v>64</v>
      </c>
      <c r="G331" s="33">
        <f t="shared" si="149"/>
        <v>59</v>
      </c>
      <c r="H331" s="31">
        <f>IF('N207 80km'!D330="--",6,'N207 80km'!D330)</f>
        <v>35.799999999999997</v>
      </c>
      <c r="I331" s="31">
        <f t="shared" si="150"/>
        <v>36</v>
      </c>
      <c r="J331" s="33" cm="1">
        <f t="array" ref="J331">_xlfn.IFS(I331=56,53,I331=57,53,OR(I331&gt;57,I331&lt;56),I331-2)</f>
        <v>34</v>
      </c>
      <c r="K331" s="33">
        <f t="shared" si="147"/>
        <v>59.013711928326842</v>
      </c>
      <c r="L331" s="11">
        <f t="shared" si="151"/>
        <v>59</v>
      </c>
      <c r="M331" s="11">
        <f>IF('Brugweg 30km'!D330="--",6,'Brugweg 30km'!D330)</f>
        <v>8.4</v>
      </c>
      <c r="N331" s="11">
        <f t="shared" si="152"/>
        <v>8</v>
      </c>
      <c r="O331" s="11">
        <f t="shared" si="153"/>
        <v>3</v>
      </c>
      <c r="P331" s="11">
        <f>IF('Hefbrug (50 km uur)'!D330="--",6,'Hefbrug (50 km uur)'!D330)</f>
        <v>24.8</v>
      </c>
      <c r="Q331" s="11">
        <f t="shared" si="154"/>
        <v>25</v>
      </c>
      <c r="R331" s="11">
        <f t="shared" si="155"/>
        <v>20</v>
      </c>
      <c r="S331" s="11">
        <f>'Kerkweg oost 50 km'!D330</f>
        <v>25.2</v>
      </c>
      <c r="T331" s="11">
        <f t="shared" si="156"/>
        <v>25</v>
      </c>
      <c r="U331" s="11">
        <f t="shared" si="157"/>
        <v>20</v>
      </c>
      <c r="V331" s="11">
        <f>'N454 Kanaaldijk 50 km'!D330</f>
        <v>21.2</v>
      </c>
      <c r="W331" s="11">
        <f t="shared" si="158"/>
        <v>21</v>
      </c>
      <c r="X331" s="11">
        <f t="shared" si="159"/>
        <v>16</v>
      </c>
      <c r="Y331" s="11">
        <f>'N454 Kanaaldijk 80 km'!D330</f>
        <v>7</v>
      </c>
      <c r="Z331" s="11">
        <f t="shared" si="160"/>
        <v>7</v>
      </c>
      <c r="AA331" s="11">
        <f t="shared" si="161"/>
        <v>0</v>
      </c>
      <c r="AB331" s="11">
        <f t="shared" si="162"/>
        <v>0</v>
      </c>
      <c r="AC331" s="11">
        <f t="shared" si="163"/>
        <v>5</v>
      </c>
      <c r="AD331" s="11">
        <f>'N451 80 km'!D330</f>
        <v>17</v>
      </c>
      <c r="AE331" s="11">
        <f t="shared" si="164"/>
        <v>17</v>
      </c>
      <c r="AF331" s="11">
        <f t="shared" si="165"/>
        <v>0</v>
      </c>
      <c r="AG331" s="11">
        <f t="shared" si="166"/>
        <v>0</v>
      </c>
      <c r="AH331" s="11">
        <f t="shared" si="167"/>
        <v>15</v>
      </c>
      <c r="AI331" s="11">
        <f>IF('A12'!D330="--",6,'A12'!D330)</f>
        <v>36.700000000000003</v>
      </c>
      <c r="AJ331" s="11">
        <f t="shared" si="168"/>
        <v>37</v>
      </c>
      <c r="AK331" s="11">
        <f t="shared" si="169"/>
        <v>0</v>
      </c>
      <c r="AL331" s="11">
        <f t="shared" si="170"/>
        <v>0</v>
      </c>
      <c r="AM331" s="11">
        <f t="shared" si="171"/>
        <v>35</v>
      </c>
      <c r="AN331" s="11">
        <f>'A20'!D330</f>
        <v>31</v>
      </c>
      <c r="AO331" s="11">
        <f t="shared" si="172"/>
        <v>31</v>
      </c>
      <c r="AP331" s="11">
        <f t="shared" si="173"/>
        <v>0</v>
      </c>
      <c r="AQ331" s="11">
        <f t="shared" si="174"/>
        <v>0</v>
      </c>
      <c r="AR331" s="11">
        <f t="shared" si="175"/>
        <v>29</v>
      </c>
      <c r="AS331" s="12"/>
      <c r="AT331" s="11"/>
    </row>
    <row r="332" spans="1:46" x14ac:dyDescent="0.2">
      <c r="A332" s="12" t="str">
        <f>'N207 50km'!A331</f>
        <v>HW95_A</v>
      </c>
      <c r="B332" s="12" t="str">
        <f>'N207 50km'!B331</f>
        <v>Henegouwerweg 95</v>
      </c>
      <c r="C332" s="11">
        <f>'N207 50km'!C331</f>
        <v>1.5</v>
      </c>
      <c r="D332" s="11">
        <f>'N207'!D331</f>
        <v>63.7</v>
      </c>
      <c r="E332" s="31">
        <f>IF('N207 50km'!D331="--",6,'N207 50km'!D331)</f>
        <v>63.7</v>
      </c>
      <c r="F332" s="31">
        <f t="shared" si="148"/>
        <v>64</v>
      </c>
      <c r="G332" s="33">
        <f t="shared" si="149"/>
        <v>59</v>
      </c>
      <c r="H332" s="31">
        <f>IF('N207 80km'!D331="--",6,'N207 80km'!D331)</f>
        <v>33.299999999999997</v>
      </c>
      <c r="I332" s="31">
        <f t="shared" si="150"/>
        <v>33</v>
      </c>
      <c r="J332" s="33" cm="1">
        <f t="array" ref="J332">_xlfn.IFS(I332=56,53,I332=57,53,OR(I332&gt;57,I332&lt;56),I332-2)</f>
        <v>31</v>
      </c>
      <c r="K332" s="33">
        <f t="shared" si="147"/>
        <v>59.006877654943196</v>
      </c>
      <c r="L332" s="11">
        <f t="shared" si="151"/>
        <v>59</v>
      </c>
      <c r="M332" s="11">
        <f>IF('Brugweg 30km'!D331="--",6,'Brugweg 30km'!D331)</f>
        <v>10.4</v>
      </c>
      <c r="N332" s="11">
        <f t="shared" si="152"/>
        <v>10</v>
      </c>
      <c r="O332" s="11">
        <f t="shared" si="153"/>
        <v>5</v>
      </c>
      <c r="P332" s="11">
        <f>IF('Hefbrug (50 km uur)'!D331="--",6,'Hefbrug (50 km uur)'!D331)</f>
        <v>17</v>
      </c>
      <c r="Q332" s="11">
        <f t="shared" si="154"/>
        <v>17</v>
      </c>
      <c r="R332" s="11">
        <f t="shared" si="155"/>
        <v>12</v>
      </c>
      <c r="S332" s="11">
        <f>'Kerkweg oost 50 km'!D331</f>
        <v>22.2</v>
      </c>
      <c r="T332" s="11">
        <f t="shared" si="156"/>
        <v>22</v>
      </c>
      <c r="U332" s="11">
        <f t="shared" si="157"/>
        <v>17</v>
      </c>
      <c r="V332" s="11">
        <f>'N454 Kanaaldijk 50 km'!D331</f>
        <v>19.899999999999999</v>
      </c>
      <c r="W332" s="11">
        <f t="shared" si="158"/>
        <v>20</v>
      </c>
      <c r="X332" s="11">
        <f t="shared" si="159"/>
        <v>15</v>
      </c>
      <c r="Y332" s="11">
        <f>'N454 Kanaaldijk 80 km'!D331</f>
        <v>5.4</v>
      </c>
      <c r="Z332" s="11">
        <f t="shared" si="160"/>
        <v>5</v>
      </c>
      <c r="AA332" s="11">
        <f t="shared" si="161"/>
        <v>0</v>
      </c>
      <c r="AB332" s="11">
        <f t="shared" si="162"/>
        <v>0</v>
      </c>
      <c r="AC332" s="11">
        <f t="shared" si="163"/>
        <v>3</v>
      </c>
      <c r="AD332" s="11">
        <f>'N451 80 km'!D331</f>
        <v>15.2</v>
      </c>
      <c r="AE332" s="11">
        <f t="shared" si="164"/>
        <v>15</v>
      </c>
      <c r="AF332" s="11">
        <f t="shared" si="165"/>
        <v>0</v>
      </c>
      <c r="AG332" s="11">
        <f t="shared" si="166"/>
        <v>0</v>
      </c>
      <c r="AH332" s="11">
        <f t="shared" si="167"/>
        <v>13</v>
      </c>
      <c r="AI332" s="11">
        <f>IF('A12'!D331="--",6,'A12'!D331)</f>
        <v>34.6</v>
      </c>
      <c r="AJ332" s="11">
        <f t="shared" si="168"/>
        <v>35</v>
      </c>
      <c r="AK332" s="11">
        <f t="shared" si="169"/>
        <v>0</v>
      </c>
      <c r="AL332" s="11">
        <f t="shared" si="170"/>
        <v>0</v>
      </c>
      <c r="AM332" s="11">
        <f t="shared" si="171"/>
        <v>33</v>
      </c>
      <c r="AN332" s="11">
        <f>'A20'!D331</f>
        <v>28.6</v>
      </c>
      <c r="AO332" s="11">
        <f t="shared" si="172"/>
        <v>29</v>
      </c>
      <c r="AP332" s="11">
        <f t="shared" si="173"/>
        <v>0</v>
      </c>
      <c r="AQ332" s="11">
        <f t="shared" si="174"/>
        <v>0</v>
      </c>
      <c r="AR332" s="11">
        <f t="shared" si="175"/>
        <v>27</v>
      </c>
      <c r="AS332" s="12"/>
      <c r="AT332" s="11"/>
    </row>
    <row r="333" spans="1:46" x14ac:dyDescent="0.2">
      <c r="A333" s="12" t="str">
        <f>'N207 50km'!A332</f>
        <v>HW94_B</v>
      </c>
      <c r="B333" s="12" t="str">
        <f>'N207 50km'!B332</f>
        <v>Henegouwerweg 94</v>
      </c>
      <c r="C333" s="11">
        <f>'N207 50km'!C332</f>
        <v>4.5</v>
      </c>
      <c r="D333" s="11">
        <f>'N207'!D332</f>
        <v>64.3</v>
      </c>
      <c r="E333" s="31">
        <f>IF('N207 50km'!D332="--",6,'N207 50km'!D332)</f>
        <v>64.3</v>
      </c>
      <c r="F333" s="31">
        <f t="shared" si="148"/>
        <v>64</v>
      </c>
      <c r="G333" s="33">
        <f t="shared" si="149"/>
        <v>59</v>
      </c>
      <c r="H333" s="31">
        <f>IF('N207 80km'!D332="--",6,'N207 80km'!D332)</f>
        <v>35.6</v>
      </c>
      <c r="I333" s="31">
        <f t="shared" si="150"/>
        <v>36</v>
      </c>
      <c r="J333" s="33" cm="1">
        <f t="array" ref="J333">_xlfn.IFS(I333=56,53,I333=57,53,OR(I333&gt;57,I333&lt;56),I333-2)</f>
        <v>34</v>
      </c>
      <c r="K333" s="33">
        <f t="shared" si="147"/>
        <v>59.013711928326842</v>
      </c>
      <c r="L333" s="11">
        <f t="shared" si="151"/>
        <v>59</v>
      </c>
      <c r="M333" s="11">
        <f>IF('Brugweg 30km'!D332="--",6,'Brugweg 30km'!D332)</f>
        <v>13.8</v>
      </c>
      <c r="N333" s="11">
        <f t="shared" si="152"/>
        <v>14</v>
      </c>
      <c r="O333" s="11">
        <f t="shared" si="153"/>
        <v>9</v>
      </c>
      <c r="P333" s="11">
        <f>IF('Hefbrug (50 km uur)'!D332="--",6,'Hefbrug (50 km uur)'!D332)</f>
        <v>24.6</v>
      </c>
      <c r="Q333" s="11">
        <f t="shared" si="154"/>
        <v>25</v>
      </c>
      <c r="R333" s="11">
        <f t="shared" si="155"/>
        <v>20</v>
      </c>
      <c r="S333" s="11">
        <f>'Kerkweg oost 50 km'!D332</f>
        <v>24.7</v>
      </c>
      <c r="T333" s="11">
        <f t="shared" si="156"/>
        <v>25</v>
      </c>
      <c r="U333" s="11">
        <f t="shared" si="157"/>
        <v>20</v>
      </c>
      <c r="V333" s="11">
        <f>'N454 Kanaaldijk 50 km'!D332</f>
        <v>21</v>
      </c>
      <c r="W333" s="11">
        <f t="shared" si="158"/>
        <v>21</v>
      </c>
      <c r="X333" s="11">
        <f t="shared" si="159"/>
        <v>16</v>
      </c>
      <c r="Y333" s="11">
        <f>'N454 Kanaaldijk 80 km'!D332</f>
        <v>9.6999999999999993</v>
      </c>
      <c r="Z333" s="11">
        <f t="shared" si="160"/>
        <v>10</v>
      </c>
      <c r="AA333" s="11">
        <f t="shared" si="161"/>
        <v>0</v>
      </c>
      <c r="AB333" s="11">
        <f t="shared" si="162"/>
        <v>0</v>
      </c>
      <c r="AC333" s="11">
        <f t="shared" si="163"/>
        <v>8</v>
      </c>
      <c r="AD333" s="11">
        <f>'N451 80 km'!D332</f>
        <v>16.2</v>
      </c>
      <c r="AE333" s="11">
        <f t="shared" si="164"/>
        <v>16</v>
      </c>
      <c r="AF333" s="11">
        <f t="shared" si="165"/>
        <v>0</v>
      </c>
      <c r="AG333" s="11">
        <f t="shared" si="166"/>
        <v>0</v>
      </c>
      <c r="AH333" s="11">
        <f t="shared" si="167"/>
        <v>14</v>
      </c>
      <c r="AI333" s="11">
        <f>IF('A12'!D332="--",6,'A12'!D332)</f>
        <v>37.299999999999997</v>
      </c>
      <c r="AJ333" s="11">
        <f t="shared" si="168"/>
        <v>37</v>
      </c>
      <c r="AK333" s="11">
        <f t="shared" si="169"/>
        <v>0</v>
      </c>
      <c r="AL333" s="11">
        <f t="shared" si="170"/>
        <v>0</v>
      </c>
      <c r="AM333" s="11">
        <f t="shared" si="171"/>
        <v>35</v>
      </c>
      <c r="AN333" s="11">
        <f>'A20'!D332</f>
        <v>32.700000000000003</v>
      </c>
      <c r="AO333" s="11">
        <f t="shared" si="172"/>
        <v>33</v>
      </c>
      <c r="AP333" s="11">
        <f t="shared" si="173"/>
        <v>0</v>
      </c>
      <c r="AQ333" s="11">
        <f t="shared" si="174"/>
        <v>0</v>
      </c>
      <c r="AR333" s="11">
        <f t="shared" si="175"/>
        <v>31</v>
      </c>
      <c r="AS333" s="12"/>
      <c r="AT333" s="11"/>
    </row>
    <row r="334" spans="1:46" x14ac:dyDescent="0.2">
      <c r="A334" s="12" t="str">
        <f>'N207 50km'!A333</f>
        <v>HW94_A</v>
      </c>
      <c r="B334" s="12" t="str">
        <f>'N207 50km'!B333</f>
        <v>Henegouwerweg 94</v>
      </c>
      <c r="C334" s="11">
        <f>'N207 50km'!C333</f>
        <v>1.5</v>
      </c>
      <c r="D334" s="11">
        <f>'N207'!D333</f>
        <v>63.9</v>
      </c>
      <c r="E334" s="31">
        <f>IF('N207 50km'!D333="--",6,'N207 50km'!D333)</f>
        <v>63.9</v>
      </c>
      <c r="F334" s="31">
        <f t="shared" si="148"/>
        <v>64</v>
      </c>
      <c r="G334" s="33">
        <f t="shared" si="149"/>
        <v>59</v>
      </c>
      <c r="H334" s="31">
        <f>IF('N207 80km'!D333="--",6,'N207 80km'!D333)</f>
        <v>33.1</v>
      </c>
      <c r="I334" s="31">
        <f t="shared" si="150"/>
        <v>33</v>
      </c>
      <c r="J334" s="33" cm="1">
        <f t="array" ref="J334">_xlfn.IFS(I334=56,53,I334=57,53,OR(I334&gt;57,I334&lt;56),I334-2)</f>
        <v>31</v>
      </c>
      <c r="K334" s="33">
        <f t="shared" si="147"/>
        <v>59.006877654943196</v>
      </c>
      <c r="L334" s="11">
        <f t="shared" si="151"/>
        <v>59</v>
      </c>
      <c r="M334" s="11">
        <f>IF('Brugweg 30km'!D333="--",6,'Brugweg 30km'!D333)</f>
        <v>13.6</v>
      </c>
      <c r="N334" s="11">
        <f t="shared" si="152"/>
        <v>14</v>
      </c>
      <c r="O334" s="11">
        <f t="shared" si="153"/>
        <v>9</v>
      </c>
      <c r="P334" s="11">
        <f>IF('Hefbrug (50 km uur)'!D333="--",6,'Hefbrug (50 km uur)'!D333)</f>
        <v>17.100000000000001</v>
      </c>
      <c r="Q334" s="11">
        <f t="shared" si="154"/>
        <v>17</v>
      </c>
      <c r="R334" s="11">
        <f t="shared" si="155"/>
        <v>12</v>
      </c>
      <c r="S334" s="11">
        <f>'Kerkweg oost 50 km'!D333</f>
        <v>22</v>
      </c>
      <c r="T334" s="11">
        <f t="shared" si="156"/>
        <v>22</v>
      </c>
      <c r="U334" s="11">
        <f t="shared" si="157"/>
        <v>17</v>
      </c>
      <c r="V334" s="11">
        <f>'N454 Kanaaldijk 50 km'!D333</f>
        <v>19.7</v>
      </c>
      <c r="W334" s="11">
        <f t="shared" si="158"/>
        <v>20</v>
      </c>
      <c r="X334" s="11">
        <f t="shared" si="159"/>
        <v>15</v>
      </c>
      <c r="Y334" s="11">
        <f>'N454 Kanaaldijk 80 km'!D333</f>
        <v>8</v>
      </c>
      <c r="Z334" s="11">
        <f t="shared" si="160"/>
        <v>8</v>
      </c>
      <c r="AA334" s="11">
        <f t="shared" si="161"/>
        <v>0</v>
      </c>
      <c r="AB334" s="11">
        <f t="shared" si="162"/>
        <v>0</v>
      </c>
      <c r="AC334" s="11">
        <f t="shared" si="163"/>
        <v>6</v>
      </c>
      <c r="AD334" s="11">
        <f>'N451 80 km'!D333</f>
        <v>14.3</v>
      </c>
      <c r="AE334" s="11">
        <f t="shared" si="164"/>
        <v>14</v>
      </c>
      <c r="AF334" s="11">
        <f t="shared" si="165"/>
        <v>0</v>
      </c>
      <c r="AG334" s="11">
        <f t="shared" si="166"/>
        <v>0</v>
      </c>
      <c r="AH334" s="11">
        <f t="shared" si="167"/>
        <v>12</v>
      </c>
      <c r="AI334" s="11">
        <f>IF('A12'!D333="--",6,'A12'!D333)</f>
        <v>35.5</v>
      </c>
      <c r="AJ334" s="11">
        <f t="shared" si="168"/>
        <v>36</v>
      </c>
      <c r="AK334" s="11">
        <f t="shared" si="169"/>
        <v>0</v>
      </c>
      <c r="AL334" s="11">
        <f t="shared" si="170"/>
        <v>0</v>
      </c>
      <c r="AM334" s="11">
        <f t="shared" si="171"/>
        <v>34</v>
      </c>
      <c r="AN334" s="11">
        <f>'A20'!D333</f>
        <v>30.9</v>
      </c>
      <c r="AO334" s="11">
        <f t="shared" si="172"/>
        <v>31</v>
      </c>
      <c r="AP334" s="11">
        <f t="shared" si="173"/>
        <v>0</v>
      </c>
      <c r="AQ334" s="11">
        <f t="shared" si="174"/>
        <v>0</v>
      </c>
      <c r="AR334" s="11">
        <f t="shared" si="175"/>
        <v>29</v>
      </c>
      <c r="AS334" s="12"/>
      <c r="AT334" s="11"/>
    </row>
    <row r="335" spans="1:46" x14ac:dyDescent="0.2">
      <c r="A335" s="12" t="str">
        <f>'N207 50km'!A334</f>
        <v>HW92_B</v>
      </c>
      <c r="B335" s="12" t="str">
        <f>'N207 50km'!B334</f>
        <v>Henegouwerweg 92</v>
      </c>
      <c r="C335" s="11">
        <f>'N207 50km'!C334</f>
        <v>4.5</v>
      </c>
      <c r="D335" s="11">
        <f>'N207'!D334</f>
        <v>68.3</v>
      </c>
      <c r="E335" s="31">
        <f>IF('N207 50km'!D334="--",6,'N207 50km'!D334)</f>
        <v>68.3</v>
      </c>
      <c r="F335" s="31">
        <f t="shared" si="148"/>
        <v>68</v>
      </c>
      <c r="G335" s="33">
        <f t="shared" si="149"/>
        <v>63</v>
      </c>
      <c r="H335" s="31">
        <f>IF('N207 80km'!D334="--",6,'N207 80km'!D334)</f>
        <v>37.299999999999997</v>
      </c>
      <c r="I335" s="31">
        <f t="shared" si="150"/>
        <v>37</v>
      </c>
      <c r="J335" s="33" cm="1">
        <f t="array" ref="J335">_xlfn.IFS(I335=56,53,I335=57,53,OR(I335&gt;57,I335&lt;56),I335-2)</f>
        <v>35</v>
      </c>
      <c r="K335" s="33">
        <f t="shared" si="147"/>
        <v>63.006877654943182</v>
      </c>
      <c r="L335" s="11">
        <f t="shared" si="151"/>
        <v>63</v>
      </c>
      <c r="M335" s="11">
        <f>IF('Brugweg 30km'!D334="--",6,'Brugweg 30km'!D334)</f>
        <v>15.5</v>
      </c>
      <c r="N335" s="11">
        <f t="shared" si="152"/>
        <v>16</v>
      </c>
      <c r="O335" s="11">
        <f t="shared" si="153"/>
        <v>11</v>
      </c>
      <c r="P335" s="11">
        <f>IF('Hefbrug (50 km uur)'!D334="--",6,'Hefbrug (50 km uur)'!D334)</f>
        <v>30.9</v>
      </c>
      <c r="Q335" s="11">
        <f t="shared" si="154"/>
        <v>31</v>
      </c>
      <c r="R335" s="11">
        <f t="shared" si="155"/>
        <v>26</v>
      </c>
      <c r="S335" s="11">
        <f>'Kerkweg oost 50 km'!D334</f>
        <v>25.6</v>
      </c>
      <c r="T335" s="11">
        <f t="shared" si="156"/>
        <v>26</v>
      </c>
      <c r="U335" s="11">
        <f t="shared" si="157"/>
        <v>21</v>
      </c>
      <c r="V335" s="11">
        <f>'N454 Kanaaldijk 50 km'!D334</f>
        <v>18.7</v>
      </c>
      <c r="W335" s="11">
        <f t="shared" si="158"/>
        <v>19</v>
      </c>
      <c r="X335" s="11">
        <f t="shared" si="159"/>
        <v>14</v>
      </c>
      <c r="Y335" s="11">
        <f>'N454 Kanaaldijk 80 km'!D334</f>
        <v>16.100000000000001</v>
      </c>
      <c r="Z335" s="11">
        <f t="shared" si="160"/>
        <v>16</v>
      </c>
      <c r="AA335" s="11">
        <f t="shared" si="161"/>
        <v>0</v>
      </c>
      <c r="AB335" s="11">
        <f t="shared" si="162"/>
        <v>0</v>
      </c>
      <c r="AC335" s="11">
        <f t="shared" si="163"/>
        <v>14</v>
      </c>
      <c r="AD335" s="11">
        <f>'N451 80 km'!D334</f>
        <v>21.3</v>
      </c>
      <c r="AE335" s="11">
        <f t="shared" si="164"/>
        <v>21</v>
      </c>
      <c r="AF335" s="11">
        <f t="shared" si="165"/>
        <v>0</v>
      </c>
      <c r="AG335" s="11">
        <f t="shared" si="166"/>
        <v>0</v>
      </c>
      <c r="AH335" s="11">
        <f t="shared" si="167"/>
        <v>19</v>
      </c>
      <c r="AI335" s="11">
        <f>IF('A12'!D334="--",6,'A12'!D334)</f>
        <v>39.6</v>
      </c>
      <c r="AJ335" s="11">
        <f t="shared" si="168"/>
        <v>40</v>
      </c>
      <c r="AK335" s="11">
        <f t="shared" si="169"/>
        <v>0</v>
      </c>
      <c r="AL335" s="11">
        <f t="shared" si="170"/>
        <v>0</v>
      </c>
      <c r="AM335" s="11">
        <f t="shared" si="171"/>
        <v>38</v>
      </c>
      <c r="AN335" s="11">
        <f>'A20'!D334</f>
        <v>35.1</v>
      </c>
      <c r="AO335" s="11">
        <f t="shared" si="172"/>
        <v>35</v>
      </c>
      <c r="AP335" s="11">
        <f t="shared" si="173"/>
        <v>0</v>
      </c>
      <c r="AQ335" s="11">
        <f t="shared" si="174"/>
        <v>0</v>
      </c>
      <c r="AR335" s="11">
        <f t="shared" si="175"/>
        <v>33</v>
      </c>
      <c r="AS335" s="12"/>
      <c r="AT335" s="11"/>
    </row>
    <row r="336" spans="1:46" x14ac:dyDescent="0.2">
      <c r="A336" s="12" t="str">
        <f>'N207 50km'!A335</f>
        <v>HW92_A</v>
      </c>
      <c r="B336" s="12" t="str">
        <f>'N207 50km'!B335</f>
        <v>Henegouwerweg 92</v>
      </c>
      <c r="C336" s="11">
        <f>'N207 50km'!C335</f>
        <v>1.5</v>
      </c>
      <c r="D336" s="11">
        <f>'N207'!D335</f>
        <v>68.8</v>
      </c>
      <c r="E336" s="31">
        <f>IF('N207 50km'!D335="--",6,'N207 50km'!D335)</f>
        <v>68.8</v>
      </c>
      <c r="F336" s="31">
        <f t="shared" si="148"/>
        <v>69</v>
      </c>
      <c r="G336" s="33">
        <f t="shared" si="149"/>
        <v>64</v>
      </c>
      <c r="H336" s="31">
        <f>IF('N207 80km'!D335="--",6,'N207 80km'!D335)</f>
        <v>36.799999999999997</v>
      </c>
      <c r="I336" s="31">
        <f t="shared" si="150"/>
        <v>37</v>
      </c>
      <c r="J336" s="33" cm="1">
        <f t="array" ref="J336">_xlfn.IFS(I336=56,53,I336=57,53,OR(I336&gt;57,I336&lt;56),I336-2)</f>
        <v>35</v>
      </c>
      <c r="K336" s="33">
        <f t="shared" si="147"/>
        <v>64.005464004928584</v>
      </c>
      <c r="L336" s="11">
        <f t="shared" si="151"/>
        <v>64</v>
      </c>
      <c r="M336" s="11">
        <f>IF('Brugweg 30km'!D335="--",6,'Brugweg 30km'!D335)</f>
        <v>14.5</v>
      </c>
      <c r="N336" s="11">
        <f t="shared" si="152"/>
        <v>14</v>
      </c>
      <c r="O336" s="11">
        <f t="shared" si="153"/>
        <v>9</v>
      </c>
      <c r="P336" s="11">
        <f>IF('Hefbrug (50 km uur)'!D335="--",6,'Hefbrug (50 km uur)'!D335)</f>
        <v>31.2</v>
      </c>
      <c r="Q336" s="11">
        <f t="shared" si="154"/>
        <v>31</v>
      </c>
      <c r="R336" s="11">
        <f t="shared" si="155"/>
        <v>26</v>
      </c>
      <c r="S336" s="11">
        <f>'Kerkweg oost 50 km'!D335</f>
        <v>23.3</v>
      </c>
      <c r="T336" s="11">
        <f t="shared" si="156"/>
        <v>23</v>
      </c>
      <c r="U336" s="11">
        <f t="shared" si="157"/>
        <v>18</v>
      </c>
      <c r="V336" s="11">
        <f>'N454 Kanaaldijk 50 km'!D335</f>
        <v>18.100000000000001</v>
      </c>
      <c r="W336" s="11">
        <f t="shared" si="158"/>
        <v>18</v>
      </c>
      <c r="X336" s="11">
        <f t="shared" si="159"/>
        <v>13</v>
      </c>
      <c r="Y336" s="11">
        <f>'N454 Kanaaldijk 80 km'!D335</f>
        <v>15.7</v>
      </c>
      <c r="Z336" s="11">
        <f t="shared" si="160"/>
        <v>16</v>
      </c>
      <c r="AA336" s="11">
        <f t="shared" si="161"/>
        <v>0</v>
      </c>
      <c r="AB336" s="11">
        <f t="shared" si="162"/>
        <v>0</v>
      </c>
      <c r="AC336" s="11">
        <f t="shared" si="163"/>
        <v>14</v>
      </c>
      <c r="AD336" s="11">
        <f>'N451 80 km'!D335</f>
        <v>19.7</v>
      </c>
      <c r="AE336" s="11">
        <f t="shared" si="164"/>
        <v>20</v>
      </c>
      <c r="AF336" s="11">
        <f t="shared" si="165"/>
        <v>0</v>
      </c>
      <c r="AG336" s="11">
        <f t="shared" si="166"/>
        <v>0</v>
      </c>
      <c r="AH336" s="11">
        <f t="shared" si="167"/>
        <v>18</v>
      </c>
      <c r="AI336" s="11">
        <f>IF('A12'!D335="--",6,'A12'!D335)</f>
        <v>38</v>
      </c>
      <c r="AJ336" s="11">
        <f t="shared" si="168"/>
        <v>38</v>
      </c>
      <c r="AK336" s="11">
        <f t="shared" si="169"/>
        <v>0</v>
      </c>
      <c r="AL336" s="11">
        <f t="shared" si="170"/>
        <v>0</v>
      </c>
      <c r="AM336" s="11">
        <f t="shared" si="171"/>
        <v>36</v>
      </c>
      <c r="AN336" s="11">
        <f>'A20'!D335</f>
        <v>33.299999999999997</v>
      </c>
      <c r="AO336" s="11">
        <f t="shared" si="172"/>
        <v>33</v>
      </c>
      <c r="AP336" s="11">
        <f t="shared" si="173"/>
        <v>0</v>
      </c>
      <c r="AQ336" s="11">
        <f t="shared" si="174"/>
        <v>0</v>
      </c>
      <c r="AR336" s="11">
        <f t="shared" si="175"/>
        <v>31</v>
      </c>
      <c r="AS336" s="12"/>
      <c r="AT336" s="11"/>
    </row>
    <row r="337" spans="1:46" x14ac:dyDescent="0.2">
      <c r="A337" s="12" t="str">
        <f>'N207 50km'!A336</f>
        <v>HW91_B</v>
      </c>
      <c r="B337" s="12" t="str">
        <f>'N207 50km'!B336</f>
        <v>Henegouwerweg 91</v>
      </c>
      <c r="C337" s="11">
        <f>'N207 50km'!C336</f>
        <v>4.5</v>
      </c>
      <c r="D337" s="11">
        <f>'N207'!D336</f>
        <v>68.2</v>
      </c>
      <c r="E337" s="31">
        <f>IF('N207 50km'!D336="--",6,'N207 50km'!D336)</f>
        <v>68.2</v>
      </c>
      <c r="F337" s="31">
        <f t="shared" si="148"/>
        <v>68</v>
      </c>
      <c r="G337" s="33">
        <f t="shared" si="149"/>
        <v>63</v>
      </c>
      <c r="H337" s="31">
        <f>IF('N207 80km'!D336="--",6,'N207 80km'!D336)</f>
        <v>37.5</v>
      </c>
      <c r="I337" s="31">
        <f t="shared" si="150"/>
        <v>38</v>
      </c>
      <c r="J337" s="33" cm="1">
        <f t="array" ref="J337">_xlfn.IFS(I337=56,53,I337=57,53,OR(I337&gt;57,I337&lt;56),I337-2)</f>
        <v>36</v>
      </c>
      <c r="K337" s="33">
        <f t="shared" si="147"/>
        <v>63.008656680827933</v>
      </c>
      <c r="L337" s="11">
        <f t="shared" si="151"/>
        <v>63</v>
      </c>
      <c r="M337" s="11">
        <f>IF('Brugweg 30km'!D336="--",6,'Brugweg 30km'!D336)</f>
        <v>16.399999999999999</v>
      </c>
      <c r="N337" s="11">
        <f t="shared" si="152"/>
        <v>16</v>
      </c>
      <c r="O337" s="11">
        <f t="shared" si="153"/>
        <v>11</v>
      </c>
      <c r="P337" s="11">
        <f>IF('Hefbrug (50 km uur)'!D336="--",6,'Hefbrug (50 km uur)'!D336)</f>
        <v>30.9</v>
      </c>
      <c r="Q337" s="11">
        <f t="shared" si="154"/>
        <v>31</v>
      </c>
      <c r="R337" s="11">
        <f t="shared" si="155"/>
        <v>26</v>
      </c>
      <c r="S337" s="11">
        <f>'Kerkweg oost 50 km'!D336</f>
        <v>26.7</v>
      </c>
      <c r="T337" s="11">
        <f t="shared" si="156"/>
        <v>27</v>
      </c>
      <c r="U337" s="11">
        <f t="shared" si="157"/>
        <v>22</v>
      </c>
      <c r="V337" s="11">
        <f>'N454 Kanaaldijk 50 km'!D336</f>
        <v>19.399999999999999</v>
      </c>
      <c r="W337" s="11">
        <f t="shared" si="158"/>
        <v>19</v>
      </c>
      <c r="X337" s="11">
        <f t="shared" si="159"/>
        <v>14</v>
      </c>
      <c r="Y337" s="11">
        <f>'N454 Kanaaldijk 80 km'!D336</f>
        <v>14.7</v>
      </c>
      <c r="Z337" s="11">
        <f t="shared" si="160"/>
        <v>15</v>
      </c>
      <c r="AA337" s="11">
        <f t="shared" si="161"/>
        <v>0</v>
      </c>
      <c r="AB337" s="11">
        <f t="shared" si="162"/>
        <v>0</v>
      </c>
      <c r="AC337" s="11">
        <f t="shared" si="163"/>
        <v>13</v>
      </c>
      <c r="AD337" s="11">
        <f>'N451 80 km'!D336</f>
        <v>20.8</v>
      </c>
      <c r="AE337" s="11">
        <f t="shared" si="164"/>
        <v>21</v>
      </c>
      <c r="AF337" s="11">
        <f t="shared" si="165"/>
        <v>0</v>
      </c>
      <c r="AG337" s="11">
        <f t="shared" si="166"/>
        <v>0</v>
      </c>
      <c r="AH337" s="11">
        <f t="shared" si="167"/>
        <v>19</v>
      </c>
      <c r="AI337" s="11">
        <f>IF('A12'!D336="--",6,'A12'!D336)</f>
        <v>39.4</v>
      </c>
      <c r="AJ337" s="11">
        <f t="shared" si="168"/>
        <v>39</v>
      </c>
      <c r="AK337" s="11">
        <f t="shared" si="169"/>
        <v>0</v>
      </c>
      <c r="AL337" s="11">
        <f t="shared" si="170"/>
        <v>0</v>
      </c>
      <c r="AM337" s="11">
        <f t="shared" si="171"/>
        <v>37</v>
      </c>
      <c r="AN337" s="11">
        <f>'A20'!D336</f>
        <v>35.1</v>
      </c>
      <c r="AO337" s="11">
        <f t="shared" si="172"/>
        <v>35</v>
      </c>
      <c r="AP337" s="11">
        <f t="shared" si="173"/>
        <v>0</v>
      </c>
      <c r="AQ337" s="11">
        <f t="shared" si="174"/>
        <v>0</v>
      </c>
      <c r="AR337" s="11">
        <f t="shared" si="175"/>
        <v>33</v>
      </c>
      <c r="AS337" s="12"/>
      <c r="AT337" s="11"/>
    </row>
    <row r="338" spans="1:46" x14ac:dyDescent="0.2">
      <c r="A338" s="12" t="str">
        <f>'N207 50km'!A337</f>
        <v>HW91_A</v>
      </c>
      <c r="B338" s="12" t="str">
        <f>'N207 50km'!B337</f>
        <v>Henegouwerweg 91</v>
      </c>
      <c r="C338" s="11">
        <f>'N207 50km'!C337</f>
        <v>1.5</v>
      </c>
      <c r="D338" s="11">
        <f>'N207'!D337</f>
        <v>68.599999999999994</v>
      </c>
      <c r="E338" s="31">
        <f>IF('N207 50km'!D337="--",6,'N207 50km'!D337)</f>
        <v>68.599999999999994</v>
      </c>
      <c r="F338" s="31">
        <f t="shared" si="148"/>
        <v>69</v>
      </c>
      <c r="G338" s="33">
        <f t="shared" si="149"/>
        <v>64</v>
      </c>
      <c r="H338" s="31">
        <f>IF('N207 80km'!D337="--",6,'N207 80km'!D337)</f>
        <v>37</v>
      </c>
      <c r="I338" s="31">
        <f t="shared" si="150"/>
        <v>37</v>
      </c>
      <c r="J338" s="33" cm="1">
        <f t="array" ref="J338">_xlfn.IFS(I338=56,53,I338=57,53,OR(I338&gt;57,I338&lt;56),I338-2)</f>
        <v>35</v>
      </c>
      <c r="K338" s="33">
        <f t="shared" si="147"/>
        <v>64.005464004928584</v>
      </c>
      <c r="L338" s="11">
        <f t="shared" si="151"/>
        <v>64</v>
      </c>
      <c r="M338" s="11">
        <f>IF('Brugweg 30km'!D337="--",6,'Brugweg 30km'!D337)</f>
        <v>15.8</v>
      </c>
      <c r="N338" s="11">
        <f t="shared" si="152"/>
        <v>16</v>
      </c>
      <c r="O338" s="11">
        <f t="shared" si="153"/>
        <v>11</v>
      </c>
      <c r="P338" s="11">
        <f>IF('Hefbrug (50 km uur)'!D337="--",6,'Hefbrug (50 km uur)'!D337)</f>
        <v>31.2</v>
      </c>
      <c r="Q338" s="11">
        <f t="shared" si="154"/>
        <v>31</v>
      </c>
      <c r="R338" s="11">
        <f t="shared" si="155"/>
        <v>26</v>
      </c>
      <c r="S338" s="11">
        <f>'Kerkweg oost 50 km'!D337</f>
        <v>23.4</v>
      </c>
      <c r="T338" s="11">
        <f t="shared" si="156"/>
        <v>23</v>
      </c>
      <c r="U338" s="11">
        <f t="shared" si="157"/>
        <v>18</v>
      </c>
      <c r="V338" s="11">
        <f>'N454 Kanaaldijk 50 km'!D337</f>
        <v>18.899999999999999</v>
      </c>
      <c r="W338" s="11">
        <f t="shared" si="158"/>
        <v>19</v>
      </c>
      <c r="X338" s="11">
        <f t="shared" si="159"/>
        <v>14</v>
      </c>
      <c r="Y338" s="11">
        <f>'N454 Kanaaldijk 80 km'!D337</f>
        <v>14.3</v>
      </c>
      <c r="Z338" s="11">
        <f t="shared" si="160"/>
        <v>14</v>
      </c>
      <c r="AA338" s="11">
        <f t="shared" si="161"/>
        <v>0</v>
      </c>
      <c r="AB338" s="11">
        <f t="shared" si="162"/>
        <v>0</v>
      </c>
      <c r="AC338" s="11">
        <f t="shared" si="163"/>
        <v>12</v>
      </c>
      <c r="AD338" s="11">
        <f>'N451 80 km'!D337</f>
        <v>19</v>
      </c>
      <c r="AE338" s="11">
        <f t="shared" si="164"/>
        <v>19</v>
      </c>
      <c r="AF338" s="11">
        <f t="shared" si="165"/>
        <v>0</v>
      </c>
      <c r="AG338" s="11">
        <f t="shared" si="166"/>
        <v>0</v>
      </c>
      <c r="AH338" s="11">
        <f t="shared" si="167"/>
        <v>17</v>
      </c>
      <c r="AI338" s="11">
        <f>IF('A12'!D337="--",6,'A12'!D337)</f>
        <v>37.799999999999997</v>
      </c>
      <c r="AJ338" s="11">
        <f t="shared" si="168"/>
        <v>38</v>
      </c>
      <c r="AK338" s="11">
        <f t="shared" si="169"/>
        <v>0</v>
      </c>
      <c r="AL338" s="11">
        <f t="shared" si="170"/>
        <v>0</v>
      </c>
      <c r="AM338" s="11">
        <f t="shared" si="171"/>
        <v>36</v>
      </c>
      <c r="AN338" s="11">
        <f>'A20'!D337</f>
        <v>33.6</v>
      </c>
      <c r="AO338" s="11">
        <f t="shared" si="172"/>
        <v>34</v>
      </c>
      <c r="AP338" s="11">
        <f t="shared" si="173"/>
        <v>0</v>
      </c>
      <c r="AQ338" s="11">
        <f t="shared" si="174"/>
        <v>0</v>
      </c>
      <c r="AR338" s="11">
        <f t="shared" si="175"/>
        <v>32</v>
      </c>
      <c r="AS338" s="12"/>
      <c r="AT338" s="11"/>
    </row>
    <row r="339" spans="1:46" x14ac:dyDescent="0.2">
      <c r="A339" s="12" t="str">
        <f>'N207 50km'!A338</f>
        <v>HW90_B</v>
      </c>
      <c r="B339" s="12" t="str">
        <f>'N207 50km'!B338</f>
        <v>Henegouwerweg 90</v>
      </c>
      <c r="C339" s="11">
        <f>'N207 50km'!C338</f>
        <v>4.5</v>
      </c>
      <c r="D339" s="11">
        <f>'N207'!D338</f>
        <v>68.099999999999994</v>
      </c>
      <c r="E339" s="31">
        <f>IF('N207 50km'!D338="--",6,'N207 50km'!D338)</f>
        <v>68.099999999999994</v>
      </c>
      <c r="F339" s="31">
        <f t="shared" si="148"/>
        <v>68</v>
      </c>
      <c r="G339" s="33">
        <f t="shared" si="149"/>
        <v>63</v>
      </c>
      <c r="H339" s="31">
        <f>IF('N207 80km'!D338="--",6,'N207 80km'!D338)</f>
        <v>37.700000000000003</v>
      </c>
      <c r="I339" s="31">
        <f t="shared" si="150"/>
        <v>38</v>
      </c>
      <c r="J339" s="33" cm="1">
        <f t="array" ref="J339">_xlfn.IFS(I339=56,53,I339=57,53,OR(I339&gt;57,I339&lt;56),I339-2)</f>
        <v>36</v>
      </c>
      <c r="K339" s="33">
        <f t="shared" si="147"/>
        <v>63.008656680827933</v>
      </c>
      <c r="L339" s="11">
        <f t="shared" si="151"/>
        <v>63</v>
      </c>
      <c r="M339" s="11">
        <f>IF('Brugweg 30km'!D338="--",6,'Brugweg 30km'!D338)</f>
        <v>17.600000000000001</v>
      </c>
      <c r="N339" s="11">
        <f t="shared" si="152"/>
        <v>18</v>
      </c>
      <c r="O339" s="11">
        <f t="shared" si="153"/>
        <v>13</v>
      </c>
      <c r="P339" s="11">
        <f>IF('Hefbrug (50 km uur)'!D338="--",6,'Hefbrug (50 km uur)'!D338)</f>
        <v>34.799999999999997</v>
      </c>
      <c r="Q339" s="11">
        <f t="shared" si="154"/>
        <v>35</v>
      </c>
      <c r="R339" s="11">
        <f t="shared" si="155"/>
        <v>30</v>
      </c>
      <c r="S339" s="11">
        <f>'Kerkweg oost 50 km'!D338</f>
        <v>26.2</v>
      </c>
      <c r="T339" s="11">
        <f t="shared" si="156"/>
        <v>26</v>
      </c>
      <c r="U339" s="11">
        <f t="shared" si="157"/>
        <v>21</v>
      </c>
      <c r="V339" s="11">
        <f>'N454 Kanaaldijk 50 km'!D338</f>
        <v>18.899999999999999</v>
      </c>
      <c r="W339" s="11">
        <f t="shared" si="158"/>
        <v>19</v>
      </c>
      <c r="X339" s="11">
        <f t="shared" si="159"/>
        <v>14</v>
      </c>
      <c r="Y339" s="11">
        <f>'N454 Kanaaldijk 80 km'!D338</f>
        <v>13.6</v>
      </c>
      <c r="Z339" s="11">
        <f t="shared" si="160"/>
        <v>14</v>
      </c>
      <c r="AA339" s="11">
        <f t="shared" si="161"/>
        <v>0</v>
      </c>
      <c r="AB339" s="11">
        <f t="shared" si="162"/>
        <v>0</v>
      </c>
      <c r="AC339" s="11">
        <f t="shared" si="163"/>
        <v>12</v>
      </c>
      <c r="AD339" s="11">
        <f>'N451 80 km'!D338</f>
        <v>20.5</v>
      </c>
      <c r="AE339" s="11">
        <f t="shared" si="164"/>
        <v>20</v>
      </c>
      <c r="AF339" s="11">
        <f t="shared" si="165"/>
        <v>0</v>
      </c>
      <c r="AG339" s="11">
        <f t="shared" si="166"/>
        <v>0</v>
      </c>
      <c r="AH339" s="11">
        <f t="shared" si="167"/>
        <v>18</v>
      </c>
      <c r="AI339" s="11">
        <f>IF('A12'!D338="--",6,'A12'!D338)</f>
        <v>39.1</v>
      </c>
      <c r="AJ339" s="11">
        <f t="shared" si="168"/>
        <v>39</v>
      </c>
      <c r="AK339" s="11">
        <f t="shared" si="169"/>
        <v>0</v>
      </c>
      <c r="AL339" s="11">
        <f t="shared" si="170"/>
        <v>0</v>
      </c>
      <c r="AM339" s="11">
        <f t="shared" si="171"/>
        <v>37</v>
      </c>
      <c r="AN339" s="11">
        <f>'A20'!D338</f>
        <v>34.799999999999997</v>
      </c>
      <c r="AO339" s="11">
        <f t="shared" si="172"/>
        <v>35</v>
      </c>
      <c r="AP339" s="11">
        <f t="shared" si="173"/>
        <v>0</v>
      </c>
      <c r="AQ339" s="11">
        <f t="shared" si="174"/>
        <v>0</v>
      </c>
      <c r="AR339" s="11">
        <f t="shared" si="175"/>
        <v>33</v>
      </c>
      <c r="AS339" s="12"/>
      <c r="AT339" s="11"/>
    </row>
    <row r="340" spans="1:46" x14ac:dyDescent="0.2">
      <c r="A340" s="12" t="str">
        <f>'N207 50km'!A339</f>
        <v>HW90_A</v>
      </c>
      <c r="B340" s="12" t="str">
        <f>'N207 50km'!B339</f>
        <v>Henegouwerweg 90</v>
      </c>
      <c r="C340" s="11">
        <f>'N207 50km'!C339</f>
        <v>1.5</v>
      </c>
      <c r="D340" s="11">
        <f>'N207'!D339</f>
        <v>68.400000000000006</v>
      </c>
      <c r="E340" s="31">
        <f>IF('N207 50km'!D339="--",6,'N207 50km'!D339)</f>
        <v>68.400000000000006</v>
      </c>
      <c r="F340" s="31">
        <f t="shared" si="148"/>
        <v>68</v>
      </c>
      <c r="G340" s="33">
        <f t="shared" si="149"/>
        <v>63</v>
      </c>
      <c r="H340" s="31">
        <f>IF('N207 80km'!D339="--",6,'N207 80km'!D339)</f>
        <v>37.1</v>
      </c>
      <c r="I340" s="31">
        <f t="shared" si="150"/>
        <v>37</v>
      </c>
      <c r="J340" s="33" cm="1">
        <f t="array" ref="J340">_xlfn.IFS(I340=56,53,I340=57,53,OR(I340&gt;57,I340&lt;56),I340-2)</f>
        <v>35</v>
      </c>
      <c r="K340" s="33">
        <f t="shared" si="147"/>
        <v>63.006877654943182</v>
      </c>
      <c r="L340" s="11">
        <f t="shared" si="151"/>
        <v>63</v>
      </c>
      <c r="M340" s="11">
        <f>IF('Brugweg 30km'!D339="--",6,'Brugweg 30km'!D339)</f>
        <v>16.8</v>
      </c>
      <c r="N340" s="11">
        <f t="shared" si="152"/>
        <v>17</v>
      </c>
      <c r="O340" s="11">
        <f t="shared" si="153"/>
        <v>12</v>
      </c>
      <c r="P340" s="11">
        <f>IF('Hefbrug (50 km uur)'!D339="--",6,'Hefbrug (50 km uur)'!D339)</f>
        <v>35</v>
      </c>
      <c r="Q340" s="11">
        <f t="shared" si="154"/>
        <v>35</v>
      </c>
      <c r="R340" s="11">
        <f t="shared" si="155"/>
        <v>30</v>
      </c>
      <c r="S340" s="11">
        <f>'Kerkweg oost 50 km'!D339</f>
        <v>23.6</v>
      </c>
      <c r="T340" s="11">
        <f t="shared" si="156"/>
        <v>24</v>
      </c>
      <c r="U340" s="11">
        <f t="shared" si="157"/>
        <v>19</v>
      </c>
      <c r="V340" s="11">
        <f>'N454 Kanaaldijk 50 km'!D339</f>
        <v>18.399999999999999</v>
      </c>
      <c r="W340" s="11">
        <f t="shared" si="158"/>
        <v>18</v>
      </c>
      <c r="X340" s="11">
        <f t="shared" si="159"/>
        <v>13</v>
      </c>
      <c r="Y340" s="11">
        <f>'N454 Kanaaldijk 80 km'!D339</f>
        <v>13.2</v>
      </c>
      <c r="Z340" s="11">
        <f t="shared" si="160"/>
        <v>13</v>
      </c>
      <c r="AA340" s="11">
        <f t="shared" si="161"/>
        <v>0</v>
      </c>
      <c r="AB340" s="11">
        <f t="shared" si="162"/>
        <v>0</v>
      </c>
      <c r="AC340" s="11">
        <f t="shared" si="163"/>
        <v>11</v>
      </c>
      <c r="AD340" s="11">
        <f>'N451 80 km'!D339</f>
        <v>18.8</v>
      </c>
      <c r="AE340" s="11">
        <f t="shared" si="164"/>
        <v>19</v>
      </c>
      <c r="AF340" s="11">
        <f t="shared" si="165"/>
        <v>0</v>
      </c>
      <c r="AG340" s="11">
        <f t="shared" si="166"/>
        <v>0</v>
      </c>
      <c r="AH340" s="11">
        <f t="shared" si="167"/>
        <v>17</v>
      </c>
      <c r="AI340" s="11">
        <f>IF('A12'!D339="--",6,'A12'!D339)</f>
        <v>37.200000000000003</v>
      </c>
      <c r="AJ340" s="11">
        <f t="shared" si="168"/>
        <v>37</v>
      </c>
      <c r="AK340" s="11">
        <f t="shared" si="169"/>
        <v>0</v>
      </c>
      <c r="AL340" s="11">
        <f t="shared" si="170"/>
        <v>0</v>
      </c>
      <c r="AM340" s="11">
        <f t="shared" si="171"/>
        <v>35</v>
      </c>
      <c r="AN340" s="11">
        <f>'A20'!D339</f>
        <v>33.1</v>
      </c>
      <c r="AO340" s="11">
        <f t="shared" si="172"/>
        <v>33</v>
      </c>
      <c r="AP340" s="11">
        <f t="shared" si="173"/>
        <v>0</v>
      </c>
      <c r="AQ340" s="11">
        <f t="shared" si="174"/>
        <v>0</v>
      </c>
      <c r="AR340" s="11">
        <f t="shared" si="175"/>
        <v>31</v>
      </c>
      <c r="AS340" s="12"/>
      <c r="AT340" s="11"/>
    </row>
    <row r="341" spans="1:46" x14ac:dyDescent="0.2">
      <c r="A341" s="12" t="str">
        <f>'N207 50km'!A340</f>
        <v>HW89_B</v>
      </c>
      <c r="B341" s="12" t="str">
        <f>'N207 50km'!B340</f>
        <v>Henegouwerweg 89</v>
      </c>
      <c r="C341" s="11">
        <f>'N207 50km'!C340</f>
        <v>4.5</v>
      </c>
      <c r="D341" s="11">
        <f>'N207'!D340</f>
        <v>68</v>
      </c>
      <c r="E341" s="31">
        <f>IF('N207 50km'!D340="--",6,'N207 50km'!D340)</f>
        <v>68</v>
      </c>
      <c r="F341" s="31">
        <f t="shared" si="148"/>
        <v>68</v>
      </c>
      <c r="G341" s="33">
        <f t="shared" si="149"/>
        <v>63</v>
      </c>
      <c r="H341" s="31">
        <f>IF('N207 80km'!D340="--",6,'N207 80km'!D340)</f>
        <v>37.700000000000003</v>
      </c>
      <c r="I341" s="31">
        <f t="shared" si="150"/>
        <v>38</v>
      </c>
      <c r="J341" s="33" cm="1">
        <f t="array" ref="J341">_xlfn.IFS(I341=56,53,I341=57,53,OR(I341&gt;57,I341&lt;56),I341-2)</f>
        <v>36</v>
      </c>
      <c r="K341" s="33">
        <f t="shared" si="147"/>
        <v>63.008656680827933</v>
      </c>
      <c r="L341" s="11">
        <f t="shared" si="151"/>
        <v>63</v>
      </c>
      <c r="M341" s="11">
        <f>IF('Brugweg 30km'!D340="--",6,'Brugweg 30km'!D340)</f>
        <v>17.600000000000001</v>
      </c>
      <c r="N341" s="11">
        <f t="shared" si="152"/>
        <v>18</v>
      </c>
      <c r="O341" s="11">
        <f t="shared" si="153"/>
        <v>13</v>
      </c>
      <c r="P341" s="11">
        <f>IF('Hefbrug (50 km uur)'!D340="--",6,'Hefbrug (50 km uur)'!D340)</f>
        <v>34.9</v>
      </c>
      <c r="Q341" s="11">
        <f t="shared" si="154"/>
        <v>35</v>
      </c>
      <c r="R341" s="11">
        <f t="shared" si="155"/>
        <v>30</v>
      </c>
      <c r="S341" s="11">
        <f>'Kerkweg oost 50 km'!D340</f>
        <v>25.6</v>
      </c>
      <c r="T341" s="11">
        <f t="shared" si="156"/>
        <v>26</v>
      </c>
      <c r="U341" s="11">
        <f t="shared" si="157"/>
        <v>21</v>
      </c>
      <c r="V341" s="11">
        <f>'N454 Kanaaldijk 50 km'!D340</f>
        <v>19.3</v>
      </c>
      <c r="W341" s="11">
        <f t="shared" si="158"/>
        <v>19</v>
      </c>
      <c r="X341" s="11">
        <f t="shared" si="159"/>
        <v>14</v>
      </c>
      <c r="Y341" s="11">
        <f>'N454 Kanaaldijk 80 km'!D340</f>
        <v>13</v>
      </c>
      <c r="Z341" s="11">
        <f t="shared" si="160"/>
        <v>13</v>
      </c>
      <c r="AA341" s="11">
        <f t="shared" si="161"/>
        <v>0</v>
      </c>
      <c r="AB341" s="11">
        <f t="shared" si="162"/>
        <v>0</v>
      </c>
      <c r="AC341" s="11">
        <f t="shared" si="163"/>
        <v>11</v>
      </c>
      <c r="AD341" s="11">
        <f>'N451 80 km'!D340</f>
        <v>19.899999999999999</v>
      </c>
      <c r="AE341" s="11">
        <f t="shared" si="164"/>
        <v>20</v>
      </c>
      <c r="AF341" s="11">
        <f t="shared" si="165"/>
        <v>0</v>
      </c>
      <c r="AG341" s="11">
        <f t="shared" si="166"/>
        <v>0</v>
      </c>
      <c r="AH341" s="11">
        <f t="shared" si="167"/>
        <v>18</v>
      </c>
      <c r="AI341" s="11">
        <f>IF('A12'!D340="--",6,'A12'!D340)</f>
        <v>38.5</v>
      </c>
      <c r="AJ341" s="11">
        <f t="shared" si="168"/>
        <v>38</v>
      </c>
      <c r="AK341" s="11">
        <f t="shared" si="169"/>
        <v>0</v>
      </c>
      <c r="AL341" s="11">
        <f t="shared" si="170"/>
        <v>0</v>
      </c>
      <c r="AM341" s="11">
        <f t="shared" si="171"/>
        <v>36</v>
      </c>
      <c r="AN341" s="11">
        <f>'A20'!D340</f>
        <v>33.6</v>
      </c>
      <c r="AO341" s="11">
        <f t="shared" si="172"/>
        <v>34</v>
      </c>
      <c r="AP341" s="11">
        <f t="shared" si="173"/>
        <v>0</v>
      </c>
      <c r="AQ341" s="11">
        <f t="shared" si="174"/>
        <v>0</v>
      </c>
      <c r="AR341" s="11">
        <f t="shared" si="175"/>
        <v>32</v>
      </c>
      <c r="AS341" s="12"/>
      <c r="AT341" s="11"/>
    </row>
    <row r="342" spans="1:46" x14ac:dyDescent="0.2">
      <c r="A342" s="12" t="str">
        <f>'N207 50km'!A341</f>
        <v>HW89_A</v>
      </c>
      <c r="B342" s="12" t="str">
        <f>'N207 50km'!B341</f>
        <v>Henegouwerweg 89</v>
      </c>
      <c r="C342" s="11">
        <f>'N207 50km'!C341</f>
        <v>1.5</v>
      </c>
      <c r="D342" s="11">
        <f>'N207'!D341</f>
        <v>68.3</v>
      </c>
      <c r="E342" s="31">
        <f>IF('N207 50km'!D341="--",6,'N207 50km'!D341)</f>
        <v>68.3</v>
      </c>
      <c r="F342" s="31">
        <f t="shared" si="148"/>
        <v>68</v>
      </c>
      <c r="G342" s="33">
        <f t="shared" si="149"/>
        <v>63</v>
      </c>
      <c r="H342" s="31">
        <f>IF('N207 80km'!D341="--",6,'N207 80km'!D341)</f>
        <v>37.200000000000003</v>
      </c>
      <c r="I342" s="31">
        <f t="shared" si="150"/>
        <v>37</v>
      </c>
      <c r="J342" s="33" cm="1">
        <f t="array" ref="J342">_xlfn.IFS(I342=56,53,I342=57,53,OR(I342&gt;57,I342&lt;56),I342-2)</f>
        <v>35</v>
      </c>
      <c r="K342" s="33">
        <f t="shared" si="147"/>
        <v>63.006877654943182</v>
      </c>
      <c r="L342" s="11">
        <f t="shared" si="151"/>
        <v>63</v>
      </c>
      <c r="M342" s="11">
        <f>IF('Brugweg 30km'!D341="--",6,'Brugweg 30km'!D341)</f>
        <v>16.8</v>
      </c>
      <c r="N342" s="11">
        <f t="shared" si="152"/>
        <v>17</v>
      </c>
      <c r="O342" s="11">
        <f t="shared" si="153"/>
        <v>12</v>
      </c>
      <c r="P342" s="11">
        <f>IF('Hefbrug (50 km uur)'!D341="--",6,'Hefbrug (50 km uur)'!D341)</f>
        <v>35.1</v>
      </c>
      <c r="Q342" s="11">
        <f t="shared" si="154"/>
        <v>35</v>
      </c>
      <c r="R342" s="11">
        <f t="shared" si="155"/>
        <v>30</v>
      </c>
      <c r="S342" s="11">
        <f>'Kerkweg oost 50 km'!D341</f>
        <v>23.6</v>
      </c>
      <c r="T342" s="11">
        <f t="shared" si="156"/>
        <v>24</v>
      </c>
      <c r="U342" s="11">
        <f t="shared" si="157"/>
        <v>19</v>
      </c>
      <c r="V342" s="11">
        <f>'N454 Kanaaldijk 50 km'!D341</f>
        <v>18.8</v>
      </c>
      <c r="W342" s="11">
        <f t="shared" si="158"/>
        <v>19</v>
      </c>
      <c r="X342" s="11">
        <f t="shared" si="159"/>
        <v>14</v>
      </c>
      <c r="Y342" s="11">
        <f>'N454 Kanaaldijk 80 km'!D341</f>
        <v>12.1</v>
      </c>
      <c r="Z342" s="11">
        <f t="shared" si="160"/>
        <v>12</v>
      </c>
      <c r="AA342" s="11">
        <f t="shared" si="161"/>
        <v>0</v>
      </c>
      <c r="AB342" s="11">
        <f t="shared" si="162"/>
        <v>0</v>
      </c>
      <c r="AC342" s="11">
        <f t="shared" si="163"/>
        <v>10</v>
      </c>
      <c r="AD342" s="11">
        <f>'N451 80 km'!D341</f>
        <v>18.2</v>
      </c>
      <c r="AE342" s="11">
        <f t="shared" si="164"/>
        <v>18</v>
      </c>
      <c r="AF342" s="11">
        <f t="shared" si="165"/>
        <v>0</v>
      </c>
      <c r="AG342" s="11">
        <f t="shared" si="166"/>
        <v>0</v>
      </c>
      <c r="AH342" s="11">
        <f t="shared" si="167"/>
        <v>16</v>
      </c>
      <c r="AI342" s="11">
        <f>IF('A12'!D341="--",6,'A12'!D341)</f>
        <v>36.200000000000003</v>
      </c>
      <c r="AJ342" s="11">
        <f t="shared" si="168"/>
        <v>36</v>
      </c>
      <c r="AK342" s="11">
        <f t="shared" si="169"/>
        <v>0</v>
      </c>
      <c r="AL342" s="11">
        <f t="shared" si="170"/>
        <v>0</v>
      </c>
      <c r="AM342" s="11">
        <f t="shared" si="171"/>
        <v>34</v>
      </c>
      <c r="AN342" s="11">
        <f>'A20'!D341</f>
        <v>32</v>
      </c>
      <c r="AO342" s="11">
        <f t="shared" si="172"/>
        <v>32</v>
      </c>
      <c r="AP342" s="11">
        <f t="shared" si="173"/>
        <v>0</v>
      </c>
      <c r="AQ342" s="11">
        <f t="shared" si="174"/>
        <v>0</v>
      </c>
      <c r="AR342" s="11">
        <f t="shared" si="175"/>
        <v>30</v>
      </c>
      <c r="AS342" s="12"/>
      <c r="AT342" s="11"/>
    </row>
    <row r="343" spans="1:46" x14ac:dyDescent="0.2">
      <c r="A343" s="12" t="str">
        <f>'N207 50km'!A342</f>
        <v>HW88_B</v>
      </c>
      <c r="B343" s="12" t="str">
        <f>'N207 50km'!B342</f>
        <v>Henegouwerweg 88</v>
      </c>
      <c r="C343" s="11">
        <f>'N207 50km'!C342</f>
        <v>4.5</v>
      </c>
      <c r="D343" s="11">
        <f>'N207'!D342</f>
        <v>67.5</v>
      </c>
      <c r="E343" s="31">
        <f>IF('N207 50km'!D342="--",6,'N207 50km'!D342)</f>
        <v>67.5</v>
      </c>
      <c r="F343" s="31">
        <f t="shared" si="148"/>
        <v>68</v>
      </c>
      <c r="G343" s="33">
        <f t="shared" si="149"/>
        <v>63</v>
      </c>
      <c r="H343" s="31">
        <f>IF('N207 80km'!D342="--",6,'N207 80km'!D342)</f>
        <v>37.6</v>
      </c>
      <c r="I343" s="31">
        <f t="shared" si="150"/>
        <v>38</v>
      </c>
      <c r="J343" s="33" cm="1">
        <f t="array" ref="J343">_xlfn.IFS(I343=56,53,I343=57,53,OR(I343&gt;57,I343&lt;56),I343-2)</f>
        <v>36</v>
      </c>
      <c r="K343" s="33">
        <f t="shared" si="147"/>
        <v>63.008656680827933</v>
      </c>
      <c r="L343" s="11">
        <f t="shared" si="151"/>
        <v>63</v>
      </c>
      <c r="M343" s="11">
        <f>IF('Brugweg 30km'!D342="--",6,'Brugweg 30km'!D342)</f>
        <v>19.3</v>
      </c>
      <c r="N343" s="11">
        <f t="shared" si="152"/>
        <v>19</v>
      </c>
      <c r="O343" s="11">
        <f t="shared" si="153"/>
        <v>14</v>
      </c>
      <c r="P343" s="11">
        <f>IF('Hefbrug (50 km uur)'!D342="--",6,'Hefbrug (50 km uur)'!D342)</f>
        <v>34.5</v>
      </c>
      <c r="Q343" s="11">
        <f t="shared" si="154"/>
        <v>34</v>
      </c>
      <c r="R343" s="11">
        <f t="shared" si="155"/>
        <v>29</v>
      </c>
      <c r="S343" s="11">
        <f>'Kerkweg oost 50 km'!D342</f>
        <v>26.3</v>
      </c>
      <c r="T343" s="11">
        <f t="shared" si="156"/>
        <v>26</v>
      </c>
      <c r="U343" s="11">
        <f t="shared" si="157"/>
        <v>21</v>
      </c>
      <c r="V343" s="11">
        <f>'N454 Kanaaldijk 50 km'!D342</f>
        <v>19.5</v>
      </c>
      <c r="W343" s="11">
        <f t="shared" si="158"/>
        <v>20</v>
      </c>
      <c r="X343" s="11">
        <f t="shared" si="159"/>
        <v>15</v>
      </c>
      <c r="Y343" s="11">
        <f>'N454 Kanaaldijk 80 km'!D342</f>
        <v>16.3</v>
      </c>
      <c r="Z343" s="11">
        <f t="shared" si="160"/>
        <v>16</v>
      </c>
      <c r="AA343" s="11">
        <f t="shared" si="161"/>
        <v>0</v>
      </c>
      <c r="AB343" s="11">
        <f t="shared" si="162"/>
        <v>0</v>
      </c>
      <c r="AC343" s="11">
        <f t="shared" si="163"/>
        <v>14</v>
      </c>
      <c r="AD343" s="11">
        <f>'N451 80 km'!D342</f>
        <v>19.100000000000001</v>
      </c>
      <c r="AE343" s="11">
        <f t="shared" si="164"/>
        <v>19</v>
      </c>
      <c r="AF343" s="11">
        <f t="shared" si="165"/>
        <v>0</v>
      </c>
      <c r="AG343" s="11">
        <f t="shared" si="166"/>
        <v>0</v>
      </c>
      <c r="AH343" s="11">
        <f t="shared" si="167"/>
        <v>17</v>
      </c>
      <c r="AI343" s="11">
        <f>IF('A12'!D342="--",6,'A12'!D342)</f>
        <v>38</v>
      </c>
      <c r="AJ343" s="11">
        <f t="shared" si="168"/>
        <v>38</v>
      </c>
      <c r="AK343" s="11">
        <f t="shared" si="169"/>
        <v>0</v>
      </c>
      <c r="AL343" s="11">
        <f t="shared" si="170"/>
        <v>0</v>
      </c>
      <c r="AM343" s="11">
        <f t="shared" si="171"/>
        <v>36</v>
      </c>
      <c r="AN343" s="11">
        <f>'A20'!D342</f>
        <v>33.4</v>
      </c>
      <c r="AO343" s="11">
        <f t="shared" si="172"/>
        <v>33</v>
      </c>
      <c r="AP343" s="11">
        <f t="shared" si="173"/>
        <v>0</v>
      </c>
      <c r="AQ343" s="11">
        <f t="shared" si="174"/>
        <v>0</v>
      </c>
      <c r="AR343" s="11">
        <f t="shared" si="175"/>
        <v>31</v>
      </c>
      <c r="AS343" s="12"/>
      <c r="AT343" s="11"/>
    </row>
    <row r="344" spans="1:46" x14ac:dyDescent="0.2">
      <c r="A344" s="12" t="str">
        <f>'N207 50km'!A343</f>
        <v>HW88_A</v>
      </c>
      <c r="B344" s="12" t="str">
        <f>'N207 50km'!B343</f>
        <v>Henegouwerweg 88</v>
      </c>
      <c r="C344" s="11">
        <f>'N207 50km'!C343</f>
        <v>1.5</v>
      </c>
      <c r="D344" s="11">
        <f>'N207'!D343</f>
        <v>67.7</v>
      </c>
      <c r="E344" s="31">
        <f>IF('N207 50km'!D343="--",6,'N207 50km'!D343)</f>
        <v>67.7</v>
      </c>
      <c r="F344" s="31">
        <f t="shared" si="148"/>
        <v>68</v>
      </c>
      <c r="G344" s="33">
        <f t="shared" si="149"/>
        <v>63</v>
      </c>
      <c r="H344" s="31">
        <f>IF('N207 80km'!D343="--",6,'N207 80km'!D343)</f>
        <v>37.299999999999997</v>
      </c>
      <c r="I344" s="31">
        <f t="shared" si="150"/>
        <v>37</v>
      </c>
      <c r="J344" s="33" cm="1">
        <f t="array" ref="J344">_xlfn.IFS(I344=56,53,I344=57,53,OR(I344&gt;57,I344&lt;56),I344-2)</f>
        <v>35</v>
      </c>
      <c r="K344" s="33">
        <f t="shared" si="147"/>
        <v>63.006877654943182</v>
      </c>
      <c r="L344" s="11">
        <f t="shared" si="151"/>
        <v>63</v>
      </c>
      <c r="M344" s="11">
        <f>IF('Brugweg 30km'!D343="--",6,'Brugweg 30km'!D343)</f>
        <v>17.600000000000001</v>
      </c>
      <c r="N344" s="11">
        <f t="shared" si="152"/>
        <v>18</v>
      </c>
      <c r="O344" s="11">
        <f t="shared" si="153"/>
        <v>13</v>
      </c>
      <c r="P344" s="11">
        <f>IF('Hefbrug (50 km uur)'!D343="--",6,'Hefbrug (50 km uur)'!D343)</f>
        <v>34.799999999999997</v>
      </c>
      <c r="Q344" s="11">
        <f t="shared" si="154"/>
        <v>35</v>
      </c>
      <c r="R344" s="11">
        <f t="shared" si="155"/>
        <v>30</v>
      </c>
      <c r="S344" s="11">
        <f>'Kerkweg oost 50 km'!D343</f>
        <v>23.4</v>
      </c>
      <c r="T344" s="11">
        <f t="shared" si="156"/>
        <v>23</v>
      </c>
      <c r="U344" s="11">
        <f t="shared" si="157"/>
        <v>18</v>
      </c>
      <c r="V344" s="11">
        <f>'N454 Kanaaldijk 50 km'!D343</f>
        <v>18.5</v>
      </c>
      <c r="W344" s="11">
        <f t="shared" si="158"/>
        <v>18</v>
      </c>
      <c r="X344" s="11">
        <f t="shared" si="159"/>
        <v>13</v>
      </c>
      <c r="Y344" s="11">
        <f>'N454 Kanaaldijk 80 km'!D343</f>
        <v>15.9</v>
      </c>
      <c r="Z344" s="11">
        <f t="shared" si="160"/>
        <v>16</v>
      </c>
      <c r="AA344" s="11">
        <f t="shared" si="161"/>
        <v>0</v>
      </c>
      <c r="AB344" s="11">
        <f t="shared" si="162"/>
        <v>0</v>
      </c>
      <c r="AC344" s="11">
        <f t="shared" si="163"/>
        <v>14</v>
      </c>
      <c r="AD344" s="11">
        <f>'N451 80 km'!D343</f>
        <v>18.3</v>
      </c>
      <c r="AE344" s="11">
        <f t="shared" si="164"/>
        <v>18</v>
      </c>
      <c r="AF344" s="11">
        <f t="shared" si="165"/>
        <v>0</v>
      </c>
      <c r="AG344" s="11">
        <f t="shared" si="166"/>
        <v>0</v>
      </c>
      <c r="AH344" s="11">
        <f t="shared" si="167"/>
        <v>16</v>
      </c>
      <c r="AI344" s="11">
        <f>IF('A12'!D343="--",6,'A12'!D343)</f>
        <v>37.5</v>
      </c>
      <c r="AJ344" s="11">
        <f t="shared" si="168"/>
        <v>38</v>
      </c>
      <c r="AK344" s="11">
        <f t="shared" si="169"/>
        <v>0</v>
      </c>
      <c r="AL344" s="11">
        <f t="shared" si="170"/>
        <v>0</v>
      </c>
      <c r="AM344" s="11">
        <f t="shared" si="171"/>
        <v>36</v>
      </c>
      <c r="AN344" s="11">
        <f>'A20'!D343</f>
        <v>33</v>
      </c>
      <c r="AO344" s="11">
        <f t="shared" si="172"/>
        <v>33</v>
      </c>
      <c r="AP344" s="11">
        <f t="shared" si="173"/>
        <v>0</v>
      </c>
      <c r="AQ344" s="11">
        <f t="shared" si="174"/>
        <v>0</v>
      </c>
      <c r="AR344" s="11">
        <f t="shared" si="175"/>
        <v>31</v>
      </c>
      <c r="AS344" s="12"/>
      <c r="AT344" s="11"/>
    </row>
    <row r="345" spans="1:46" x14ac:dyDescent="0.2">
      <c r="A345" s="12" t="str">
        <f>'N207 50km'!A344</f>
        <v>HW87_B</v>
      </c>
      <c r="B345" s="12" t="str">
        <f>'N207 50km'!B344</f>
        <v>Henegouwerweg 87</v>
      </c>
      <c r="C345" s="11">
        <f>'N207 50km'!C344</f>
        <v>4.5</v>
      </c>
      <c r="D345" s="11">
        <f>'N207'!D344</f>
        <v>67.400000000000006</v>
      </c>
      <c r="E345" s="31">
        <f>IF('N207 50km'!D344="--",6,'N207 50km'!D344)</f>
        <v>67.400000000000006</v>
      </c>
      <c r="F345" s="31">
        <f t="shared" si="148"/>
        <v>67</v>
      </c>
      <c r="G345" s="33">
        <f t="shared" si="149"/>
        <v>62</v>
      </c>
      <c r="H345" s="31">
        <f>IF('N207 80km'!D344="--",6,'N207 80km'!D344)</f>
        <v>40</v>
      </c>
      <c r="I345" s="31">
        <f t="shared" si="150"/>
        <v>40</v>
      </c>
      <c r="J345" s="33" cm="1">
        <f t="array" ref="J345">_xlfn.IFS(I345=56,53,I345=57,53,OR(I345&gt;57,I345&lt;56),I345-2)</f>
        <v>38</v>
      </c>
      <c r="K345" s="33">
        <f t="shared" si="147"/>
        <v>62.017255250287931</v>
      </c>
      <c r="L345" s="11">
        <f t="shared" si="151"/>
        <v>62</v>
      </c>
      <c r="M345" s="11">
        <f>IF('Brugweg 30km'!D344="--",6,'Brugweg 30km'!D344)</f>
        <v>18.5</v>
      </c>
      <c r="N345" s="11">
        <f t="shared" si="152"/>
        <v>18</v>
      </c>
      <c r="O345" s="11">
        <f t="shared" si="153"/>
        <v>13</v>
      </c>
      <c r="P345" s="11">
        <f>IF('Hefbrug (50 km uur)'!D344="--",6,'Hefbrug (50 km uur)'!D344)</f>
        <v>34.6</v>
      </c>
      <c r="Q345" s="11">
        <f t="shared" si="154"/>
        <v>35</v>
      </c>
      <c r="R345" s="11">
        <f t="shared" si="155"/>
        <v>30</v>
      </c>
      <c r="S345" s="11">
        <f>'Kerkweg oost 50 km'!D344</f>
        <v>26.6</v>
      </c>
      <c r="T345" s="11">
        <f t="shared" si="156"/>
        <v>27</v>
      </c>
      <c r="U345" s="11">
        <f t="shared" si="157"/>
        <v>22</v>
      </c>
      <c r="V345" s="11">
        <f>'N454 Kanaaldijk 50 km'!D344</f>
        <v>19.8</v>
      </c>
      <c r="W345" s="11">
        <f t="shared" si="158"/>
        <v>20</v>
      </c>
      <c r="X345" s="11">
        <f t="shared" si="159"/>
        <v>15</v>
      </c>
      <c r="Y345" s="11">
        <f>'N454 Kanaaldijk 80 km'!D344</f>
        <v>15.3</v>
      </c>
      <c r="Z345" s="11">
        <f t="shared" si="160"/>
        <v>15</v>
      </c>
      <c r="AA345" s="11">
        <f t="shared" si="161"/>
        <v>0</v>
      </c>
      <c r="AB345" s="11">
        <f t="shared" si="162"/>
        <v>0</v>
      </c>
      <c r="AC345" s="11">
        <f t="shared" si="163"/>
        <v>13</v>
      </c>
      <c r="AD345" s="11">
        <f>'N451 80 km'!D344</f>
        <v>20.3</v>
      </c>
      <c r="AE345" s="11">
        <f t="shared" si="164"/>
        <v>20</v>
      </c>
      <c r="AF345" s="11">
        <f t="shared" si="165"/>
        <v>0</v>
      </c>
      <c r="AG345" s="11">
        <f t="shared" si="166"/>
        <v>0</v>
      </c>
      <c r="AH345" s="11">
        <f t="shared" si="167"/>
        <v>18</v>
      </c>
      <c r="AI345" s="11">
        <f>IF('A12'!D344="--",6,'A12'!D344)</f>
        <v>38.4</v>
      </c>
      <c r="AJ345" s="11">
        <f t="shared" si="168"/>
        <v>38</v>
      </c>
      <c r="AK345" s="11">
        <f t="shared" si="169"/>
        <v>0</v>
      </c>
      <c r="AL345" s="11">
        <f t="shared" si="170"/>
        <v>0</v>
      </c>
      <c r="AM345" s="11">
        <f t="shared" si="171"/>
        <v>36</v>
      </c>
      <c r="AN345" s="11">
        <f>'A20'!D344</f>
        <v>34.9</v>
      </c>
      <c r="AO345" s="11">
        <f t="shared" si="172"/>
        <v>35</v>
      </c>
      <c r="AP345" s="11">
        <f t="shared" si="173"/>
        <v>0</v>
      </c>
      <c r="AQ345" s="11">
        <f t="shared" si="174"/>
        <v>0</v>
      </c>
      <c r="AR345" s="11">
        <f t="shared" si="175"/>
        <v>33</v>
      </c>
      <c r="AS345" s="12"/>
      <c r="AT345" s="11"/>
    </row>
    <row r="346" spans="1:46" x14ac:dyDescent="0.2">
      <c r="A346" s="12" t="str">
        <f>'N207 50km'!A345</f>
        <v>HW87_A</v>
      </c>
      <c r="B346" s="12" t="str">
        <f>'N207 50km'!B345</f>
        <v>Henegouwerweg 87</v>
      </c>
      <c r="C346" s="11">
        <f>'N207 50km'!C345</f>
        <v>1.5</v>
      </c>
      <c r="D346" s="11">
        <f>'N207'!D345</f>
        <v>67.599999999999994</v>
      </c>
      <c r="E346" s="31">
        <f>IF('N207 50km'!D345="--",6,'N207 50km'!D345)</f>
        <v>67.599999999999994</v>
      </c>
      <c r="F346" s="31">
        <f t="shared" si="148"/>
        <v>68</v>
      </c>
      <c r="G346" s="33">
        <f t="shared" si="149"/>
        <v>63</v>
      </c>
      <c r="H346" s="31">
        <f>IF('N207 80km'!D345="--",6,'N207 80km'!D345)</f>
        <v>39.799999999999997</v>
      </c>
      <c r="I346" s="31">
        <f t="shared" si="150"/>
        <v>40</v>
      </c>
      <c r="J346" s="33" cm="1">
        <f t="array" ref="J346">_xlfn.IFS(I346=56,53,I346=57,53,OR(I346&gt;57,I346&lt;56),I346-2)</f>
        <v>38</v>
      </c>
      <c r="K346" s="33">
        <f t="shared" si="147"/>
        <v>63.013711928326835</v>
      </c>
      <c r="L346" s="11">
        <f t="shared" si="151"/>
        <v>63</v>
      </c>
      <c r="M346" s="11">
        <f>IF('Brugweg 30km'!D345="--",6,'Brugweg 30km'!D345)</f>
        <v>16.600000000000001</v>
      </c>
      <c r="N346" s="11">
        <f t="shared" si="152"/>
        <v>17</v>
      </c>
      <c r="O346" s="11">
        <f t="shared" si="153"/>
        <v>12</v>
      </c>
      <c r="P346" s="11">
        <f>IF('Hefbrug (50 km uur)'!D345="--",6,'Hefbrug (50 km uur)'!D345)</f>
        <v>35</v>
      </c>
      <c r="Q346" s="11">
        <f t="shared" si="154"/>
        <v>35</v>
      </c>
      <c r="R346" s="11">
        <f t="shared" si="155"/>
        <v>30</v>
      </c>
      <c r="S346" s="11">
        <f>'Kerkweg oost 50 km'!D345</f>
        <v>23.7</v>
      </c>
      <c r="T346" s="11">
        <f t="shared" si="156"/>
        <v>24</v>
      </c>
      <c r="U346" s="11">
        <f t="shared" si="157"/>
        <v>19</v>
      </c>
      <c r="V346" s="11">
        <f>'N454 Kanaaldijk 50 km'!D345</f>
        <v>18.899999999999999</v>
      </c>
      <c r="W346" s="11">
        <f t="shared" si="158"/>
        <v>19</v>
      </c>
      <c r="X346" s="11">
        <f t="shared" si="159"/>
        <v>14</v>
      </c>
      <c r="Y346" s="11">
        <f>'N454 Kanaaldijk 80 km'!D345</f>
        <v>14.7</v>
      </c>
      <c r="Z346" s="11">
        <f t="shared" si="160"/>
        <v>15</v>
      </c>
      <c r="AA346" s="11">
        <f t="shared" si="161"/>
        <v>0</v>
      </c>
      <c r="AB346" s="11">
        <f t="shared" si="162"/>
        <v>0</v>
      </c>
      <c r="AC346" s="11">
        <f t="shared" si="163"/>
        <v>13</v>
      </c>
      <c r="AD346" s="11">
        <f>'N451 80 km'!D345</f>
        <v>19.399999999999999</v>
      </c>
      <c r="AE346" s="11">
        <f t="shared" si="164"/>
        <v>19</v>
      </c>
      <c r="AF346" s="11">
        <f t="shared" si="165"/>
        <v>0</v>
      </c>
      <c r="AG346" s="11">
        <f t="shared" si="166"/>
        <v>0</v>
      </c>
      <c r="AH346" s="11">
        <f t="shared" si="167"/>
        <v>17</v>
      </c>
      <c r="AI346" s="11">
        <f>IF('A12'!D345="--",6,'A12'!D345)</f>
        <v>37.700000000000003</v>
      </c>
      <c r="AJ346" s="11">
        <f t="shared" si="168"/>
        <v>38</v>
      </c>
      <c r="AK346" s="11">
        <f t="shared" si="169"/>
        <v>0</v>
      </c>
      <c r="AL346" s="11">
        <f t="shared" si="170"/>
        <v>0</v>
      </c>
      <c r="AM346" s="11">
        <f t="shared" si="171"/>
        <v>36</v>
      </c>
      <c r="AN346" s="11">
        <f>'A20'!D345</f>
        <v>34.200000000000003</v>
      </c>
      <c r="AO346" s="11">
        <f t="shared" si="172"/>
        <v>34</v>
      </c>
      <c r="AP346" s="11">
        <f t="shared" si="173"/>
        <v>0</v>
      </c>
      <c r="AQ346" s="11">
        <f t="shared" si="174"/>
        <v>0</v>
      </c>
      <c r="AR346" s="11">
        <f t="shared" si="175"/>
        <v>32</v>
      </c>
      <c r="AS346" s="12"/>
      <c r="AT346" s="11"/>
    </row>
    <row r="347" spans="1:46" x14ac:dyDescent="0.2">
      <c r="A347" s="12" t="str">
        <f>'N207 50km'!A346</f>
        <v>HW86_B</v>
      </c>
      <c r="B347" s="12" t="str">
        <f>'N207 50km'!B346</f>
        <v>Henegouwerweg 86</v>
      </c>
      <c r="C347" s="11">
        <f>'N207 50km'!C346</f>
        <v>4.5</v>
      </c>
      <c r="D347" s="11">
        <f>'N207'!D346</f>
        <v>67.3</v>
      </c>
      <c r="E347" s="31">
        <f>IF('N207 50km'!D346="--",6,'N207 50km'!D346)</f>
        <v>67.3</v>
      </c>
      <c r="F347" s="31">
        <f t="shared" si="148"/>
        <v>67</v>
      </c>
      <c r="G347" s="33">
        <f t="shared" si="149"/>
        <v>62</v>
      </c>
      <c r="H347" s="31">
        <f>IF('N207 80km'!D346="--",6,'N207 80km'!D346)</f>
        <v>39.6</v>
      </c>
      <c r="I347" s="31">
        <f t="shared" si="150"/>
        <v>40</v>
      </c>
      <c r="J347" s="33" cm="1">
        <f t="array" ref="J347">_xlfn.IFS(I347=56,53,I347=57,53,OR(I347&gt;57,I347&lt;56),I347-2)</f>
        <v>38</v>
      </c>
      <c r="K347" s="33">
        <f t="shared" si="147"/>
        <v>62.017255250287931</v>
      </c>
      <c r="L347" s="11">
        <f t="shared" si="151"/>
        <v>62</v>
      </c>
      <c r="M347" s="11">
        <f>IF('Brugweg 30km'!D346="--",6,'Brugweg 30km'!D346)</f>
        <v>18.5</v>
      </c>
      <c r="N347" s="11">
        <f t="shared" si="152"/>
        <v>18</v>
      </c>
      <c r="O347" s="11">
        <f t="shared" si="153"/>
        <v>13</v>
      </c>
      <c r="P347" s="11">
        <f>IF('Hefbrug (50 km uur)'!D346="--",6,'Hefbrug (50 km uur)'!D346)</f>
        <v>34.700000000000003</v>
      </c>
      <c r="Q347" s="11">
        <f t="shared" si="154"/>
        <v>35</v>
      </c>
      <c r="R347" s="11">
        <f t="shared" si="155"/>
        <v>30</v>
      </c>
      <c r="S347" s="11">
        <f>'Kerkweg oost 50 km'!D346</f>
        <v>24.6</v>
      </c>
      <c r="T347" s="11">
        <f t="shared" si="156"/>
        <v>25</v>
      </c>
      <c r="U347" s="11">
        <f t="shared" si="157"/>
        <v>20</v>
      </c>
      <c r="V347" s="11">
        <f>'N454 Kanaaldijk 50 km'!D346</f>
        <v>19.600000000000001</v>
      </c>
      <c r="W347" s="11">
        <f t="shared" si="158"/>
        <v>20</v>
      </c>
      <c r="X347" s="11">
        <f t="shared" si="159"/>
        <v>15</v>
      </c>
      <c r="Y347" s="11">
        <f>'N454 Kanaaldijk 80 km'!D346</f>
        <v>12.9</v>
      </c>
      <c r="Z347" s="11">
        <f t="shared" si="160"/>
        <v>13</v>
      </c>
      <c r="AA347" s="11">
        <f t="shared" si="161"/>
        <v>0</v>
      </c>
      <c r="AB347" s="11">
        <f t="shared" si="162"/>
        <v>0</v>
      </c>
      <c r="AC347" s="11">
        <f t="shared" si="163"/>
        <v>11</v>
      </c>
      <c r="AD347" s="11">
        <f>'N451 80 km'!D346</f>
        <v>19.600000000000001</v>
      </c>
      <c r="AE347" s="11">
        <f t="shared" si="164"/>
        <v>20</v>
      </c>
      <c r="AF347" s="11">
        <f t="shared" si="165"/>
        <v>0</v>
      </c>
      <c r="AG347" s="11">
        <f t="shared" si="166"/>
        <v>0</v>
      </c>
      <c r="AH347" s="11">
        <f t="shared" si="167"/>
        <v>18</v>
      </c>
      <c r="AI347" s="11">
        <f>IF('A12'!D346="--",6,'A12'!D346)</f>
        <v>37.799999999999997</v>
      </c>
      <c r="AJ347" s="11">
        <f t="shared" si="168"/>
        <v>38</v>
      </c>
      <c r="AK347" s="11">
        <f t="shared" si="169"/>
        <v>0</v>
      </c>
      <c r="AL347" s="11">
        <f t="shared" si="170"/>
        <v>0</v>
      </c>
      <c r="AM347" s="11">
        <f t="shared" si="171"/>
        <v>36</v>
      </c>
      <c r="AN347" s="11">
        <f>'A20'!D346</f>
        <v>33.6</v>
      </c>
      <c r="AO347" s="11">
        <f t="shared" si="172"/>
        <v>34</v>
      </c>
      <c r="AP347" s="11">
        <f t="shared" si="173"/>
        <v>0</v>
      </c>
      <c r="AQ347" s="11">
        <f t="shared" si="174"/>
        <v>0</v>
      </c>
      <c r="AR347" s="11">
        <f t="shared" si="175"/>
        <v>32</v>
      </c>
      <c r="AS347" s="12"/>
      <c r="AT347" s="11"/>
    </row>
    <row r="348" spans="1:46" x14ac:dyDescent="0.2">
      <c r="A348" s="12" t="str">
        <f>'N207 50km'!A347</f>
        <v>HW86_A</v>
      </c>
      <c r="B348" s="12" t="str">
        <f>'N207 50km'!B347</f>
        <v>Henegouwerweg 86</v>
      </c>
      <c r="C348" s="11">
        <f>'N207 50km'!C347</f>
        <v>1.5</v>
      </c>
      <c r="D348" s="11">
        <f>'N207'!D347</f>
        <v>67.5</v>
      </c>
      <c r="E348" s="31">
        <f>IF('N207 50km'!D347="--",6,'N207 50km'!D347)</f>
        <v>67.5</v>
      </c>
      <c r="F348" s="31">
        <f t="shared" si="148"/>
        <v>68</v>
      </c>
      <c r="G348" s="33">
        <f t="shared" si="149"/>
        <v>63</v>
      </c>
      <c r="H348" s="31">
        <f>IF('N207 80km'!D347="--",6,'N207 80km'!D347)</f>
        <v>39.6</v>
      </c>
      <c r="I348" s="31">
        <f t="shared" si="150"/>
        <v>40</v>
      </c>
      <c r="J348" s="33" cm="1">
        <f t="array" ref="J348">_xlfn.IFS(I348=56,53,I348=57,53,OR(I348&gt;57,I348&lt;56),I348-2)</f>
        <v>38</v>
      </c>
      <c r="K348" s="33">
        <f t="shared" si="147"/>
        <v>63.013711928326835</v>
      </c>
      <c r="L348" s="11">
        <f t="shared" si="151"/>
        <v>63</v>
      </c>
      <c r="M348" s="11">
        <f>IF('Brugweg 30km'!D347="--",6,'Brugweg 30km'!D347)</f>
        <v>17.100000000000001</v>
      </c>
      <c r="N348" s="11">
        <f t="shared" si="152"/>
        <v>17</v>
      </c>
      <c r="O348" s="11">
        <f t="shared" si="153"/>
        <v>12</v>
      </c>
      <c r="P348" s="11">
        <f>IF('Hefbrug (50 km uur)'!D347="--",6,'Hefbrug (50 km uur)'!D347)</f>
        <v>35.1</v>
      </c>
      <c r="Q348" s="11">
        <f t="shared" si="154"/>
        <v>35</v>
      </c>
      <c r="R348" s="11">
        <f t="shared" si="155"/>
        <v>30</v>
      </c>
      <c r="S348" s="11">
        <f>'Kerkweg oost 50 km'!D347</f>
        <v>23.1</v>
      </c>
      <c r="T348" s="11">
        <f t="shared" si="156"/>
        <v>23</v>
      </c>
      <c r="U348" s="11">
        <f t="shared" si="157"/>
        <v>18</v>
      </c>
      <c r="V348" s="11">
        <f>'N454 Kanaaldijk 50 km'!D347</f>
        <v>19</v>
      </c>
      <c r="W348" s="11">
        <f t="shared" si="158"/>
        <v>19</v>
      </c>
      <c r="X348" s="11">
        <f t="shared" si="159"/>
        <v>14</v>
      </c>
      <c r="Y348" s="11">
        <f>'N454 Kanaaldijk 80 km'!D347</f>
        <v>12.1</v>
      </c>
      <c r="Z348" s="11">
        <f t="shared" si="160"/>
        <v>12</v>
      </c>
      <c r="AA348" s="11">
        <f t="shared" si="161"/>
        <v>0</v>
      </c>
      <c r="AB348" s="11">
        <f t="shared" si="162"/>
        <v>0</v>
      </c>
      <c r="AC348" s="11">
        <f t="shared" si="163"/>
        <v>10</v>
      </c>
      <c r="AD348" s="11">
        <f>'N451 80 km'!D347</f>
        <v>18.899999999999999</v>
      </c>
      <c r="AE348" s="11">
        <f t="shared" si="164"/>
        <v>19</v>
      </c>
      <c r="AF348" s="11">
        <f t="shared" si="165"/>
        <v>0</v>
      </c>
      <c r="AG348" s="11">
        <f t="shared" si="166"/>
        <v>0</v>
      </c>
      <c r="AH348" s="11">
        <f t="shared" si="167"/>
        <v>17</v>
      </c>
      <c r="AI348" s="11">
        <f>IF('A12'!D347="--",6,'A12'!D347)</f>
        <v>37.1</v>
      </c>
      <c r="AJ348" s="11">
        <f t="shared" si="168"/>
        <v>37</v>
      </c>
      <c r="AK348" s="11">
        <f t="shared" si="169"/>
        <v>0</v>
      </c>
      <c r="AL348" s="11">
        <f t="shared" si="170"/>
        <v>0</v>
      </c>
      <c r="AM348" s="11">
        <f t="shared" si="171"/>
        <v>35</v>
      </c>
      <c r="AN348" s="11">
        <f>'A20'!D347</f>
        <v>32.9</v>
      </c>
      <c r="AO348" s="11">
        <f t="shared" si="172"/>
        <v>33</v>
      </c>
      <c r="AP348" s="11">
        <f t="shared" si="173"/>
        <v>0</v>
      </c>
      <c r="AQ348" s="11">
        <f t="shared" si="174"/>
        <v>0</v>
      </c>
      <c r="AR348" s="11">
        <f t="shared" si="175"/>
        <v>31</v>
      </c>
      <c r="AS348" s="12"/>
      <c r="AT348" s="11"/>
    </row>
    <row r="349" spans="1:46" x14ac:dyDescent="0.2">
      <c r="A349" s="12" t="str">
        <f>'N207 50km'!A348</f>
        <v>HW85_B</v>
      </c>
      <c r="B349" s="12" t="str">
        <f>'N207 50km'!B348</f>
        <v>Henegouwerweg 85</v>
      </c>
      <c r="C349" s="11">
        <f>'N207 50km'!C348</f>
        <v>4.5</v>
      </c>
      <c r="D349" s="11">
        <f>'N207'!D348</f>
        <v>67.2</v>
      </c>
      <c r="E349" s="31">
        <f>IF('N207 50km'!D348="--",6,'N207 50km'!D348)</f>
        <v>67.2</v>
      </c>
      <c r="F349" s="31">
        <f t="shared" si="148"/>
        <v>67</v>
      </c>
      <c r="G349" s="33">
        <f t="shared" si="149"/>
        <v>62</v>
      </c>
      <c r="H349" s="31">
        <f>IF('N207 80km'!D348="--",6,'N207 80km'!D348)</f>
        <v>37.700000000000003</v>
      </c>
      <c r="I349" s="31">
        <f t="shared" si="150"/>
        <v>38</v>
      </c>
      <c r="J349" s="33" cm="1">
        <f t="array" ref="J349">_xlfn.IFS(I349=56,53,I349=57,53,OR(I349&gt;57,I349&lt;56),I349-2)</f>
        <v>36</v>
      </c>
      <c r="K349" s="33">
        <f t="shared" si="147"/>
        <v>62.010895305999618</v>
      </c>
      <c r="L349" s="11">
        <f t="shared" si="151"/>
        <v>62</v>
      </c>
      <c r="M349" s="11">
        <f>IF('Brugweg 30km'!D348="--",6,'Brugweg 30km'!D348)</f>
        <v>19.3</v>
      </c>
      <c r="N349" s="11">
        <f t="shared" si="152"/>
        <v>19</v>
      </c>
      <c r="O349" s="11">
        <f t="shared" si="153"/>
        <v>14</v>
      </c>
      <c r="P349" s="11">
        <f>IF('Hefbrug (50 km uur)'!D348="--",6,'Hefbrug (50 km uur)'!D348)</f>
        <v>34.799999999999997</v>
      </c>
      <c r="Q349" s="11">
        <f t="shared" si="154"/>
        <v>35</v>
      </c>
      <c r="R349" s="11">
        <f t="shared" si="155"/>
        <v>30</v>
      </c>
      <c r="S349" s="11">
        <f>'Kerkweg oost 50 km'!D348</f>
        <v>23.2</v>
      </c>
      <c r="T349" s="11">
        <f t="shared" si="156"/>
        <v>23</v>
      </c>
      <c r="U349" s="11">
        <f t="shared" si="157"/>
        <v>18</v>
      </c>
      <c r="V349" s="11">
        <f>'N454 Kanaaldijk 50 km'!D348</f>
        <v>19.5</v>
      </c>
      <c r="W349" s="11">
        <f t="shared" si="158"/>
        <v>20</v>
      </c>
      <c r="X349" s="11">
        <f t="shared" si="159"/>
        <v>15</v>
      </c>
      <c r="Y349" s="11">
        <f>'N454 Kanaaldijk 80 km'!D348</f>
        <v>10.7</v>
      </c>
      <c r="Z349" s="11">
        <f t="shared" si="160"/>
        <v>11</v>
      </c>
      <c r="AA349" s="11">
        <f t="shared" si="161"/>
        <v>0</v>
      </c>
      <c r="AB349" s="11">
        <f t="shared" si="162"/>
        <v>0</v>
      </c>
      <c r="AC349" s="11">
        <f t="shared" si="163"/>
        <v>9</v>
      </c>
      <c r="AD349" s="11">
        <f>'N451 80 km'!D348</f>
        <v>18.899999999999999</v>
      </c>
      <c r="AE349" s="11">
        <f t="shared" si="164"/>
        <v>19</v>
      </c>
      <c r="AF349" s="11">
        <f t="shared" si="165"/>
        <v>0</v>
      </c>
      <c r="AG349" s="11">
        <f t="shared" si="166"/>
        <v>0</v>
      </c>
      <c r="AH349" s="11">
        <f t="shared" si="167"/>
        <v>17</v>
      </c>
      <c r="AI349" s="11">
        <f>IF('A12'!D348="--",6,'A12'!D348)</f>
        <v>37.1</v>
      </c>
      <c r="AJ349" s="11">
        <f t="shared" si="168"/>
        <v>37</v>
      </c>
      <c r="AK349" s="11">
        <f t="shared" si="169"/>
        <v>0</v>
      </c>
      <c r="AL349" s="11">
        <f t="shared" si="170"/>
        <v>0</v>
      </c>
      <c r="AM349" s="11">
        <f t="shared" si="171"/>
        <v>35</v>
      </c>
      <c r="AN349" s="11">
        <f>'A20'!D348</f>
        <v>32.700000000000003</v>
      </c>
      <c r="AO349" s="11">
        <f t="shared" si="172"/>
        <v>33</v>
      </c>
      <c r="AP349" s="11">
        <f t="shared" si="173"/>
        <v>0</v>
      </c>
      <c r="AQ349" s="11">
        <f t="shared" si="174"/>
        <v>0</v>
      </c>
      <c r="AR349" s="11">
        <f t="shared" si="175"/>
        <v>31</v>
      </c>
      <c r="AS349" s="12"/>
      <c r="AT349" s="11"/>
    </row>
    <row r="350" spans="1:46" x14ac:dyDescent="0.2">
      <c r="A350" s="12" t="str">
        <f>'N207 50km'!A349</f>
        <v>HW85_A</v>
      </c>
      <c r="B350" s="12" t="str">
        <f>'N207 50km'!B349</f>
        <v>Henegouwerweg 85</v>
      </c>
      <c r="C350" s="11">
        <f>'N207 50km'!C349</f>
        <v>1.5</v>
      </c>
      <c r="D350" s="11">
        <f>'N207'!D349</f>
        <v>67.3</v>
      </c>
      <c r="E350" s="31">
        <f>IF('N207 50km'!D349="--",6,'N207 50km'!D349)</f>
        <v>67.3</v>
      </c>
      <c r="F350" s="31">
        <f t="shared" si="148"/>
        <v>67</v>
      </c>
      <c r="G350" s="33">
        <f t="shared" si="149"/>
        <v>62</v>
      </c>
      <c r="H350" s="31">
        <f>IF('N207 80km'!D349="--",6,'N207 80km'!D349)</f>
        <v>37.4</v>
      </c>
      <c r="I350" s="31">
        <f t="shared" si="150"/>
        <v>37</v>
      </c>
      <c r="J350" s="33" cm="1">
        <f t="array" ref="J350">_xlfn.IFS(I350=56,53,I350=57,53,OR(I350&gt;57,I350&lt;56),I350-2)</f>
        <v>35</v>
      </c>
      <c r="K350" s="33">
        <f t="shared" si="147"/>
        <v>62.00865668082794</v>
      </c>
      <c r="L350" s="11">
        <f t="shared" si="151"/>
        <v>62</v>
      </c>
      <c r="M350" s="11">
        <f>IF('Brugweg 30km'!D349="--",6,'Brugweg 30km'!D349)</f>
        <v>17.3</v>
      </c>
      <c r="N350" s="11">
        <f t="shared" si="152"/>
        <v>17</v>
      </c>
      <c r="O350" s="11">
        <f t="shared" si="153"/>
        <v>12</v>
      </c>
      <c r="P350" s="11">
        <f>IF('Hefbrug (50 km uur)'!D349="--",6,'Hefbrug (50 km uur)'!D349)</f>
        <v>35</v>
      </c>
      <c r="Q350" s="11">
        <f t="shared" si="154"/>
        <v>35</v>
      </c>
      <c r="R350" s="11">
        <f t="shared" si="155"/>
        <v>30</v>
      </c>
      <c r="S350" s="11">
        <f>'Kerkweg oost 50 km'!D349</f>
        <v>22.4</v>
      </c>
      <c r="T350" s="11">
        <f t="shared" si="156"/>
        <v>22</v>
      </c>
      <c r="U350" s="11">
        <f t="shared" si="157"/>
        <v>17</v>
      </c>
      <c r="V350" s="11">
        <f>'N454 Kanaaldijk 50 km'!D349</f>
        <v>19</v>
      </c>
      <c r="W350" s="11">
        <f t="shared" si="158"/>
        <v>19</v>
      </c>
      <c r="X350" s="11">
        <f t="shared" si="159"/>
        <v>14</v>
      </c>
      <c r="Y350" s="11">
        <f>'N454 Kanaaldijk 80 km'!D349</f>
        <v>9.9</v>
      </c>
      <c r="Z350" s="11">
        <f t="shared" si="160"/>
        <v>10</v>
      </c>
      <c r="AA350" s="11">
        <f t="shared" si="161"/>
        <v>0</v>
      </c>
      <c r="AB350" s="11">
        <f t="shared" si="162"/>
        <v>0</v>
      </c>
      <c r="AC350" s="11">
        <f t="shared" si="163"/>
        <v>8</v>
      </c>
      <c r="AD350" s="11">
        <f>'N451 80 km'!D349</f>
        <v>18.3</v>
      </c>
      <c r="AE350" s="11">
        <f t="shared" si="164"/>
        <v>18</v>
      </c>
      <c r="AF350" s="11">
        <f t="shared" si="165"/>
        <v>0</v>
      </c>
      <c r="AG350" s="11">
        <f t="shared" si="166"/>
        <v>0</v>
      </c>
      <c r="AH350" s="11">
        <f t="shared" si="167"/>
        <v>16</v>
      </c>
      <c r="AI350" s="11">
        <f>IF('A12'!D349="--",6,'A12'!D349)</f>
        <v>36.5</v>
      </c>
      <c r="AJ350" s="11">
        <f t="shared" si="168"/>
        <v>36</v>
      </c>
      <c r="AK350" s="11">
        <f t="shared" si="169"/>
        <v>0</v>
      </c>
      <c r="AL350" s="11">
        <f t="shared" si="170"/>
        <v>0</v>
      </c>
      <c r="AM350" s="11">
        <f t="shared" si="171"/>
        <v>34</v>
      </c>
      <c r="AN350" s="11">
        <f>'A20'!D349</f>
        <v>31.9</v>
      </c>
      <c r="AO350" s="11">
        <f t="shared" si="172"/>
        <v>32</v>
      </c>
      <c r="AP350" s="11">
        <f t="shared" si="173"/>
        <v>0</v>
      </c>
      <c r="AQ350" s="11">
        <f t="shared" si="174"/>
        <v>0</v>
      </c>
      <c r="AR350" s="11">
        <f t="shared" si="175"/>
        <v>30</v>
      </c>
      <c r="AS350" s="12"/>
      <c r="AT350" s="11"/>
    </row>
    <row r="351" spans="1:46" x14ac:dyDescent="0.2">
      <c r="A351" s="12" t="str">
        <f>'N207 50km'!A350</f>
        <v>HW43_B</v>
      </c>
      <c r="B351" s="12" t="str">
        <f>'N207 50km'!B350</f>
        <v>Henegouwerweg 43, 43 A en 43B</v>
      </c>
      <c r="C351" s="11">
        <f>'N207 50km'!C350</f>
        <v>4.5</v>
      </c>
      <c r="D351" s="11">
        <f>'N207'!D350</f>
        <v>65.099999999999994</v>
      </c>
      <c r="E351" s="31">
        <f>IF('N207 50km'!D350="--",6,'N207 50km'!D350)</f>
        <v>65.099999999999994</v>
      </c>
      <c r="F351" s="31">
        <f t="shared" si="148"/>
        <v>65</v>
      </c>
      <c r="G351" s="33">
        <f t="shared" si="149"/>
        <v>60</v>
      </c>
      <c r="H351" s="31">
        <f>IF('N207 80km'!D350="--",6,'N207 80km'!D350)</f>
        <v>39.4</v>
      </c>
      <c r="I351" s="31">
        <f t="shared" si="150"/>
        <v>39</v>
      </c>
      <c r="J351" s="33" cm="1">
        <f t="array" ref="J351">_xlfn.IFS(I351=56,53,I351=57,53,OR(I351&gt;57,I351&lt;56),I351-2)</f>
        <v>37</v>
      </c>
      <c r="K351" s="33">
        <f t="shared" si="147"/>
        <v>60.021711921641447</v>
      </c>
      <c r="L351" s="11">
        <f t="shared" si="151"/>
        <v>60</v>
      </c>
      <c r="M351" s="11">
        <f>IF('Brugweg 30km'!D350="--",6,'Brugweg 30km'!D350)</f>
        <v>19</v>
      </c>
      <c r="N351" s="11">
        <f t="shared" si="152"/>
        <v>19</v>
      </c>
      <c r="O351" s="11">
        <f t="shared" si="153"/>
        <v>14</v>
      </c>
      <c r="P351" s="11">
        <f>IF('Hefbrug (50 km uur)'!D350="--",6,'Hefbrug (50 km uur)'!D350)</f>
        <v>39.299999999999997</v>
      </c>
      <c r="Q351" s="11">
        <f t="shared" si="154"/>
        <v>39</v>
      </c>
      <c r="R351" s="11">
        <f t="shared" si="155"/>
        <v>34</v>
      </c>
      <c r="S351" s="11">
        <f>'Kerkweg oost 50 km'!D350</f>
        <v>28.7</v>
      </c>
      <c r="T351" s="11">
        <f t="shared" si="156"/>
        <v>29</v>
      </c>
      <c r="U351" s="11">
        <f t="shared" si="157"/>
        <v>24</v>
      </c>
      <c r="V351" s="11">
        <f>'N454 Kanaaldijk 50 km'!D350</f>
        <v>17.3</v>
      </c>
      <c r="W351" s="11">
        <f t="shared" si="158"/>
        <v>17</v>
      </c>
      <c r="X351" s="11">
        <f t="shared" si="159"/>
        <v>12</v>
      </c>
      <c r="Y351" s="11" t="str">
        <f>'N454 Kanaaldijk 80 km'!D350</f>
        <v>--</v>
      </c>
      <c r="Z351" s="11" t="e">
        <f t="shared" si="160"/>
        <v>#VALUE!</v>
      </c>
      <c r="AA351" s="11" t="e">
        <f t="shared" si="161"/>
        <v>#VALUE!</v>
      </c>
      <c r="AB351" s="11" t="e">
        <f t="shared" si="162"/>
        <v>#VALUE!</v>
      </c>
      <c r="AC351" s="11" t="e">
        <f t="shared" si="163"/>
        <v>#VALUE!</v>
      </c>
      <c r="AD351" s="11">
        <f>'N451 80 km'!D350</f>
        <v>12.8</v>
      </c>
      <c r="AE351" s="11">
        <f t="shared" si="164"/>
        <v>13</v>
      </c>
      <c r="AF351" s="11">
        <f t="shared" si="165"/>
        <v>0</v>
      </c>
      <c r="AG351" s="11">
        <f t="shared" si="166"/>
        <v>0</v>
      </c>
      <c r="AH351" s="11">
        <f t="shared" si="167"/>
        <v>11</v>
      </c>
      <c r="AI351" s="11">
        <f>IF('A12'!D350="--",6,'A12'!D350)</f>
        <v>32.299999999999997</v>
      </c>
      <c r="AJ351" s="11">
        <f t="shared" si="168"/>
        <v>32</v>
      </c>
      <c r="AK351" s="11">
        <f t="shared" si="169"/>
        <v>0</v>
      </c>
      <c r="AL351" s="11">
        <f t="shared" si="170"/>
        <v>0</v>
      </c>
      <c r="AM351" s="11">
        <f t="shared" si="171"/>
        <v>30</v>
      </c>
      <c r="AN351" s="11">
        <f>'A20'!D350</f>
        <v>28</v>
      </c>
      <c r="AO351" s="11">
        <f t="shared" si="172"/>
        <v>28</v>
      </c>
      <c r="AP351" s="11">
        <f t="shared" si="173"/>
        <v>0</v>
      </c>
      <c r="AQ351" s="11">
        <f t="shared" si="174"/>
        <v>0</v>
      </c>
      <c r="AR351" s="11">
        <f t="shared" si="175"/>
        <v>26</v>
      </c>
      <c r="AS351" s="12"/>
      <c r="AT351" s="11"/>
    </row>
    <row r="352" spans="1:46" x14ac:dyDescent="0.2">
      <c r="A352" s="12" t="str">
        <f>'N207 50km'!A351</f>
        <v>HW43_A</v>
      </c>
      <c r="B352" s="12" t="str">
        <f>'N207 50km'!B351</f>
        <v>Henegouwerweg 43, 43 A en 43B</v>
      </c>
      <c r="C352" s="11">
        <f>'N207 50km'!C351</f>
        <v>1.5</v>
      </c>
      <c r="D352" s="11">
        <f>'N207'!D351</f>
        <v>64.900000000000006</v>
      </c>
      <c r="E352" s="31">
        <f>IF('N207 50km'!D351="--",6,'N207 50km'!D351)</f>
        <v>64.8</v>
      </c>
      <c r="F352" s="31">
        <f t="shared" si="148"/>
        <v>65</v>
      </c>
      <c r="G352" s="33">
        <f t="shared" si="149"/>
        <v>60</v>
      </c>
      <c r="H352" s="31">
        <f>IF('N207 80km'!D351="--",6,'N207 80km'!D351)</f>
        <v>38.299999999999997</v>
      </c>
      <c r="I352" s="31">
        <f t="shared" si="150"/>
        <v>38</v>
      </c>
      <c r="J352" s="33" cm="1">
        <f t="array" ref="J352">_xlfn.IFS(I352=56,53,I352=57,53,OR(I352&gt;57,I352&lt;56),I352-2)</f>
        <v>36</v>
      </c>
      <c r="K352" s="33">
        <f t="shared" si="147"/>
        <v>60.017255250287924</v>
      </c>
      <c r="L352" s="11">
        <f t="shared" si="151"/>
        <v>60</v>
      </c>
      <c r="M352" s="11">
        <f>IF('Brugweg 30km'!D351="--",6,'Brugweg 30km'!D351)</f>
        <v>17.899999999999999</v>
      </c>
      <c r="N352" s="11">
        <f t="shared" si="152"/>
        <v>18</v>
      </c>
      <c r="O352" s="11">
        <f t="shared" si="153"/>
        <v>13</v>
      </c>
      <c r="P352" s="11">
        <f>IF('Hefbrug (50 km uur)'!D351="--",6,'Hefbrug (50 km uur)'!D351)</f>
        <v>39.5</v>
      </c>
      <c r="Q352" s="11">
        <f t="shared" si="154"/>
        <v>40</v>
      </c>
      <c r="R352" s="11">
        <f t="shared" si="155"/>
        <v>35</v>
      </c>
      <c r="S352" s="11">
        <f>'Kerkweg oost 50 km'!D351</f>
        <v>25.9</v>
      </c>
      <c r="T352" s="11">
        <f t="shared" si="156"/>
        <v>26</v>
      </c>
      <c r="U352" s="11">
        <f t="shared" si="157"/>
        <v>21</v>
      </c>
      <c r="V352" s="11">
        <f>'N454 Kanaaldijk 50 km'!D351</f>
        <v>16.3</v>
      </c>
      <c r="W352" s="11">
        <f t="shared" si="158"/>
        <v>16</v>
      </c>
      <c r="X352" s="11">
        <f t="shared" si="159"/>
        <v>11</v>
      </c>
      <c r="Y352" s="11">
        <f>'N454 Kanaaldijk 80 km'!D351</f>
        <v>3.3</v>
      </c>
      <c r="Z352" s="11">
        <f t="shared" si="160"/>
        <v>3</v>
      </c>
      <c r="AA352" s="11">
        <f t="shared" si="161"/>
        <v>0</v>
      </c>
      <c r="AB352" s="11">
        <f t="shared" si="162"/>
        <v>0</v>
      </c>
      <c r="AC352" s="11">
        <f t="shared" si="163"/>
        <v>1</v>
      </c>
      <c r="AD352" s="11">
        <f>'N451 80 km'!D351</f>
        <v>12.7</v>
      </c>
      <c r="AE352" s="11">
        <f t="shared" si="164"/>
        <v>13</v>
      </c>
      <c r="AF352" s="11">
        <f t="shared" si="165"/>
        <v>0</v>
      </c>
      <c r="AG352" s="11">
        <f t="shared" si="166"/>
        <v>0</v>
      </c>
      <c r="AH352" s="11">
        <f t="shared" si="167"/>
        <v>11</v>
      </c>
      <c r="AI352" s="11">
        <f>IF('A12'!D351="--",6,'A12'!D351)</f>
        <v>31.6</v>
      </c>
      <c r="AJ352" s="11">
        <f t="shared" si="168"/>
        <v>32</v>
      </c>
      <c r="AK352" s="11">
        <f t="shared" si="169"/>
        <v>0</v>
      </c>
      <c r="AL352" s="11">
        <f t="shared" si="170"/>
        <v>0</v>
      </c>
      <c r="AM352" s="11">
        <f t="shared" si="171"/>
        <v>30</v>
      </c>
      <c r="AN352" s="11">
        <f>'A20'!D351</f>
        <v>27</v>
      </c>
      <c r="AO352" s="11">
        <f t="shared" si="172"/>
        <v>27</v>
      </c>
      <c r="AP352" s="11">
        <f t="shared" si="173"/>
        <v>0</v>
      </c>
      <c r="AQ352" s="11">
        <f t="shared" si="174"/>
        <v>0</v>
      </c>
      <c r="AR352" s="11">
        <f t="shared" si="175"/>
        <v>25</v>
      </c>
      <c r="AS352" s="12"/>
      <c r="AT352" s="11"/>
    </row>
    <row r="353" spans="1:46" x14ac:dyDescent="0.2">
      <c r="A353" s="12" t="str">
        <f>'N207 50km'!A352</f>
        <v>HW38_A</v>
      </c>
      <c r="B353" s="12" t="str">
        <f>'N207 50km'!B352</f>
        <v>Henegouwerweg 38</v>
      </c>
      <c r="C353" s="11">
        <f>'N207 50km'!C352</f>
        <v>1.5</v>
      </c>
      <c r="D353" s="11">
        <f>'N207'!D352</f>
        <v>62.7</v>
      </c>
      <c r="E353" s="31">
        <f>IF('N207 50km'!D352="--",6,'N207 50km'!D352)</f>
        <v>62.7</v>
      </c>
      <c r="F353" s="31">
        <f t="shared" si="148"/>
        <v>63</v>
      </c>
      <c r="G353" s="33">
        <f t="shared" si="149"/>
        <v>58</v>
      </c>
      <c r="H353" s="31">
        <f>IF('N207 80km'!D352="--",6,'N207 80km'!D352)</f>
        <v>29.8</v>
      </c>
      <c r="I353" s="31">
        <f t="shared" si="150"/>
        <v>30</v>
      </c>
      <c r="J353" s="33" cm="1">
        <f t="array" ref="J353">_xlfn.IFS(I353=56,53,I353=57,53,OR(I353&gt;57,I353&lt;56),I353-2)</f>
        <v>28</v>
      </c>
      <c r="K353" s="33">
        <f t="shared" si="147"/>
        <v>58.004340774793192</v>
      </c>
      <c r="L353" s="11">
        <f t="shared" si="151"/>
        <v>58</v>
      </c>
      <c r="M353" s="11">
        <f>IF('Brugweg 30km'!D352="--",6,'Brugweg 30km'!D352)</f>
        <v>26.2</v>
      </c>
      <c r="N353" s="11">
        <f t="shared" si="152"/>
        <v>26</v>
      </c>
      <c r="O353" s="11">
        <f t="shared" si="153"/>
        <v>21</v>
      </c>
      <c r="P353" s="11">
        <f>IF('Hefbrug (50 km uur)'!D352="--",6,'Hefbrug (50 km uur)'!D352)</f>
        <v>43.3</v>
      </c>
      <c r="Q353" s="11">
        <f t="shared" si="154"/>
        <v>43</v>
      </c>
      <c r="R353" s="11">
        <f t="shared" si="155"/>
        <v>38</v>
      </c>
      <c r="S353" s="11">
        <f>'Kerkweg oost 50 km'!D352</f>
        <v>25.3</v>
      </c>
      <c r="T353" s="11">
        <f t="shared" si="156"/>
        <v>25</v>
      </c>
      <c r="U353" s="11">
        <f t="shared" si="157"/>
        <v>20</v>
      </c>
      <c r="V353" s="11">
        <f>'N454 Kanaaldijk 50 km'!D352</f>
        <v>8.4</v>
      </c>
      <c r="W353" s="11">
        <f t="shared" si="158"/>
        <v>8</v>
      </c>
      <c r="X353" s="11">
        <f t="shared" si="159"/>
        <v>3</v>
      </c>
      <c r="Y353" s="11" t="str">
        <f>'N454 Kanaaldijk 80 km'!D352</f>
        <v>--</v>
      </c>
      <c r="Z353" s="11" t="e">
        <f t="shared" si="160"/>
        <v>#VALUE!</v>
      </c>
      <c r="AA353" s="11" t="e">
        <f t="shared" si="161"/>
        <v>#VALUE!</v>
      </c>
      <c r="AB353" s="11" t="e">
        <f t="shared" si="162"/>
        <v>#VALUE!</v>
      </c>
      <c r="AC353" s="11" t="e">
        <f t="shared" si="163"/>
        <v>#VALUE!</v>
      </c>
      <c r="AD353" s="11">
        <f>'N451 80 km'!D352</f>
        <v>4.7</v>
      </c>
      <c r="AE353" s="11">
        <f t="shared" si="164"/>
        <v>5</v>
      </c>
      <c r="AF353" s="11">
        <f t="shared" si="165"/>
        <v>0</v>
      </c>
      <c r="AG353" s="11">
        <f t="shared" si="166"/>
        <v>0</v>
      </c>
      <c r="AH353" s="11">
        <f t="shared" si="167"/>
        <v>3</v>
      </c>
      <c r="AI353" s="11">
        <f>IF('A12'!D352="--",6,'A12'!D352)</f>
        <v>24.3</v>
      </c>
      <c r="AJ353" s="11">
        <f t="shared" si="168"/>
        <v>24</v>
      </c>
      <c r="AK353" s="11">
        <f t="shared" si="169"/>
        <v>0</v>
      </c>
      <c r="AL353" s="11">
        <f t="shared" si="170"/>
        <v>0</v>
      </c>
      <c r="AM353" s="11">
        <f t="shared" si="171"/>
        <v>22</v>
      </c>
      <c r="AN353" s="11">
        <f>'A20'!D352</f>
        <v>21.5</v>
      </c>
      <c r="AO353" s="11">
        <f t="shared" si="172"/>
        <v>22</v>
      </c>
      <c r="AP353" s="11">
        <f t="shared" si="173"/>
        <v>0</v>
      </c>
      <c r="AQ353" s="11">
        <f t="shared" si="174"/>
        <v>0</v>
      </c>
      <c r="AR353" s="11">
        <f t="shared" si="175"/>
        <v>20</v>
      </c>
      <c r="AS353" s="12"/>
      <c r="AT353" s="11"/>
    </row>
    <row r="354" spans="1:46" x14ac:dyDescent="0.2">
      <c r="A354" s="12" t="str">
        <f>'N207 50km'!A353</f>
        <v>HW33_C</v>
      </c>
      <c r="B354" s="12" t="str">
        <f>'N207 50km'!B353</f>
        <v>Henegouwerweg 33</v>
      </c>
      <c r="C354" s="11">
        <f>'N207 50km'!C353</f>
        <v>7.5</v>
      </c>
      <c r="D354" s="11">
        <f>'N207'!D353</f>
        <v>64</v>
      </c>
      <c r="E354" s="31">
        <f>IF('N207 50km'!D353="--",6,'N207 50km'!D353)</f>
        <v>64</v>
      </c>
      <c r="F354" s="31">
        <f t="shared" si="148"/>
        <v>64</v>
      </c>
      <c r="G354" s="33">
        <f t="shared" si="149"/>
        <v>59</v>
      </c>
      <c r="H354" s="31">
        <f>IF('N207 80km'!D353="--",6,'N207 80km'!D353)</f>
        <v>36.799999999999997</v>
      </c>
      <c r="I354" s="31">
        <f t="shared" si="150"/>
        <v>37</v>
      </c>
      <c r="J354" s="33" cm="1">
        <f t="array" ref="J354">_xlfn.IFS(I354=56,53,I354=57,53,OR(I354&gt;57,I354&lt;56),I354-2)</f>
        <v>35</v>
      </c>
      <c r="K354" s="33">
        <f t="shared" si="147"/>
        <v>59.017255250287938</v>
      </c>
      <c r="L354" s="11">
        <f t="shared" si="151"/>
        <v>59</v>
      </c>
      <c r="M354" s="11">
        <f>IF('Brugweg 30km'!D353="--",6,'Brugweg 30km'!D353)</f>
        <v>31.2</v>
      </c>
      <c r="N354" s="11">
        <f t="shared" si="152"/>
        <v>31</v>
      </c>
      <c r="O354" s="11">
        <f t="shared" si="153"/>
        <v>26</v>
      </c>
      <c r="P354" s="11">
        <f>IF('Hefbrug (50 km uur)'!D353="--",6,'Hefbrug (50 km uur)'!D353)</f>
        <v>46.8</v>
      </c>
      <c r="Q354" s="11">
        <f t="shared" si="154"/>
        <v>47</v>
      </c>
      <c r="R354" s="11">
        <f t="shared" si="155"/>
        <v>42</v>
      </c>
      <c r="S354" s="11">
        <f>'Kerkweg oost 50 km'!D353</f>
        <v>29.7</v>
      </c>
      <c r="T354" s="11">
        <f t="shared" si="156"/>
        <v>30</v>
      </c>
      <c r="U354" s="11">
        <f t="shared" si="157"/>
        <v>25</v>
      </c>
      <c r="V354" s="11">
        <f>'N454 Kanaaldijk 50 km'!D353</f>
        <v>19.100000000000001</v>
      </c>
      <c r="W354" s="11">
        <f t="shared" si="158"/>
        <v>19</v>
      </c>
      <c r="X354" s="11">
        <f t="shared" si="159"/>
        <v>14</v>
      </c>
      <c r="Y354" s="11">
        <f>'N454 Kanaaldijk 80 km'!D353</f>
        <v>11.5</v>
      </c>
      <c r="Z354" s="11">
        <f t="shared" si="160"/>
        <v>12</v>
      </c>
      <c r="AA354" s="11">
        <f t="shared" si="161"/>
        <v>0</v>
      </c>
      <c r="AB354" s="11">
        <f t="shared" si="162"/>
        <v>0</v>
      </c>
      <c r="AC354" s="11">
        <f t="shared" si="163"/>
        <v>10</v>
      </c>
      <c r="AD354" s="11">
        <f>'N451 80 km'!D353</f>
        <v>15.8</v>
      </c>
      <c r="AE354" s="11">
        <f t="shared" si="164"/>
        <v>16</v>
      </c>
      <c r="AF354" s="11">
        <f t="shared" si="165"/>
        <v>0</v>
      </c>
      <c r="AG354" s="11">
        <f t="shared" si="166"/>
        <v>0</v>
      </c>
      <c r="AH354" s="11">
        <f t="shared" si="167"/>
        <v>14</v>
      </c>
      <c r="AI354" s="11">
        <f>IF('A12'!D353="--",6,'A12'!D353)</f>
        <v>34.1</v>
      </c>
      <c r="AJ354" s="11">
        <f t="shared" si="168"/>
        <v>34</v>
      </c>
      <c r="AK354" s="11">
        <f t="shared" si="169"/>
        <v>0</v>
      </c>
      <c r="AL354" s="11">
        <f t="shared" si="170"/>
        <v>0</v>
      </c>
      <c r="AM354" s="11">
        <f t="shared" si="171"/>
        <v>32</v>
      </c>
      <c r="AN354" s="11">
        <f>'A20'!D353</f>
        <v>30.9</v>
      </c>
      <c r="AO354" s="11">
        <f t="shared" si="172"/>
        <v>31</v>
      </c>
      <c r="AP354" s="11">
        <f t="shared" si="173"/>
        <v>0</v>
      </c>
      <c r="AQ354" s="11">
        <f t="shared" si="174"/>
        <v>0</v>
      </c>
      <c r="AR354" s="11">
        <f t="shared" si="175"/>
        <v>29</v>
      </c>
      <c r="AS354" s="12"/>
      <c r="AT354" s="11"/>
    </row>
    <row r="355" spans="1:46" x14ac:dyDescent="0.2">
      <c r="A355" s="12" t="str">
        <f>'N207 50km'!A354</f>
        <v>HW33_B</v>
      </c>
      <c r="B355" s="12" t="str">
        <f>'N207 50km'!B354</f>
        <v>Henegouwerweg 33</v>
      </c>
      <c r="C355" s="11">
        <f>'N207 50km'!C354</f>
        <v>4.5</v>
      </c>
      <c r="D355" s="11">
        <f>'N207'!D354</f>
        <v>64.099999999999994</v>
      </c>
      <c r="E355" s="31">
        <f>IF('N207 50km'!D354="--",6,'N207 50km'!D354)</f>
        <v>64.099999999999994</v>
      </c>
      <c r="F355" s="31">
        <f t="shared" si="148"/>
        <v>64</v>
      </c>
      <c r="G355" s="33">
        <f t="shared" si="149"/>
        <v>59</v>
      </c>
      <c r="H355" s="31">
        <f>IF('N207 80km'!D354="--",6,'N207 80km'!D354)</f>
        <v>31.1</v>
      </c>
      <c r="I355" s="31">
        <f t="shared" si="150"/>
        <v>31</v>
      </c>
      <c r="J355" s="33" cm="1">
        <f t="array" ref="J355">_xlfn.IFS(I355=56,53,I355=57,53,OR(I355&gt;57,I355&lt;56),I355-2)</f>
        <v>29</v>
      </c>
      <c r="K355" s="33">
        <f t="shared" si="147"/>
        <v>59.004340774793192</v>
      </c>
      <c r="L355" s="11">
        <f t="shared" si="151"/>
        <v>59</v>
      </c>
      <c r="M355" s="11">
        <f>IF('Brugweg 30km'!D354="--",6,'Brugweg 30km'!D354)</f>
        <v>30</v>
      </c>
      <c r="N355" s="11">
        <f t="shared" si="152"/>
        <v>30</v>
      </c>
      <c r="O355" s="11">
        <f t="shared" si="153"/>
        <v>25</v>
      </c>
      <c r="P355" s="11">
        <f>IF('Hefbrug (50 km uur)'!D354="--",6,'Hefbrug (50 km uur)'!D354)</f>
        <v>46</v>
      </c>
      <c r="Q355" s="11">
        <f t="shared" si="154"/>
        <v>46</v>
      </c>
      <c r="R355" s="11">
        <f t="shared" si="155"/>
        <v>41</v>
      </c>
      <c r="S355" s="11">
        <f>'Kerkweg oost 50 km'!D354</f>
        <v>27.7</v>
      </c>
      <c r="T355" s="11">
        <f t="shared" si="156"/>
        <v>28</v>
      </c>
      <c r="U355" s="11">
        <f t="shared" si="157"/>
        <v>23</v>
      </c>
      <c r="V355" s="11">
        <f>'N454 Kanaaldijk 50 km'!D354</f>
        <v>18.8</v>
      </c>
      <c r="W355" s="11">
        <f t="shared" si="158"/>
        <v>19</v>
      </c>
      <c r="X355" s="11">
        <f t="shared" si="159"/>
        <v>14</v>
      </c>
      <c r="Y355" s="11">
        <f>'N454 Kanaaldijk 80 km'!D354</f>
        <v>6.3</v>
      </c>
      <c r="Z355" s="11">
        <f t="shared" si="160"/>
        <v>6</v>
      </c>
      <c r="AA355" s="11">
        <f t="shared" si="161"/>
        <v>0</v>
      </c>
      <c r="AB355" s="11">
        <f t="shared" si="162"/>
        <v>0</v>
      </c>
      <c r="AC355" s="11">
        <f t="shared" si="163"/>
        <v>4</v>
      </c>
      <c r="AD355" s="11">
        <f>'N451 80 km'!D354</f>
        <v>14.6</v>
      </c>
      <c r="AE355" s="11">
        <f t="shared" si="164"/>
        <v>15</v>
      </c>
      <c r="AF355" s="11">
        <f t="shared" si="165"/>
        <v>0</v>
      </c>
      <c r="AG355" s="11">
        <f t="shared" si="166"/>
        <v>0</v>
      </c>
      <c r="AH355" s="11">
        <f t="shared" si="167"/>
        <v>13</v>
      </c>
      <c r="AI355" s="11">
        <f>IF('A12'!D354="--",6,'A12'!D354)</f>
        <v>32.4</v>
      </c>
      <c r="AJ355" s="11">
        <f t="shared" si="168"/>
        <v>32</v>
      </c>
      <c r="AK355" s="11">
        <f t="shared" si="169"/>
        <v>0</v>
      </c>
      <c r="AL355" s="11">
        <f t="shared" si="170"/>
        <v>0</v>
      </c>
      <c r="AM355" s="11">
        <f t="shared" si="171"/>
        <v>30</v>
      </c>
      <c r="AN355" s="11">
        <f>'A20'!D354</f>
        <v>27.6</v>
      </c>
      <c r="AO355" s="11">
        <f t="shared" si="172"/>
        <v>28</v>
      </c>
      <c r="AP355" s="11">
        <f t="shared" si="173"/>
        <v>0</v>
      </c>
      <c r="AQ355" s="11">
        <f t="shared" si="174"/>
        <v>0</v>
      </c>
      <c r="AR355" s="11">
        <f t="shared" si="175"/>
        <v>26</v>
      </c>
      <c r="AS355" s="12"/>
      <c r="AT355" s="11"/>
    </row>
    <row r="356" spans="1:46" x14ac:dyDescent="0.2">
      <c r="A356" s="12" t="str">
        <f>'N207 50km'!A355</f>
        <v>HW33_A</v>
      </c>
      <c r="B356" s="12" t="str">
        <f>'N207 50km'!B355</f>
        <v>Henegouwerweg 33</v>
      </c>
      <c r="C356" s="11">
        <f>'N207 50km'!C355</f>
        <v>1.5</v>
      </c>
      <c r="D356" s="11">
        <f>'N207'!D355</f>
        <v>63.8</v>
      </c>
      <c r="E356" s="31">
        <f>IF('N207 50km'!D355="--",6,'N207 50km'!D355)</f>
        <v>63.8</v>
      </c>
      <c r="F356" s="31">
        <f t="shared" si="148"/>
        <v>64</v>
      </c>
      <c r="G356" s="33">
        <f t="shared" si="149"/>
        <v>59</v>
      </c>
      <c r="H356" s="31">
        <f>IF('N207 80km'!D355="--",6,'N207 80km'!D355)</f>
        <v>27.2</v>
      </c>
      <c r="I356" s="31">
        <f t="shared" si="150"/>
        <v>27</v>
      </c>
      <c r="J356" s="33" cm="1">
        <f t="array" ref="J356">_xlfn.IFS(I356=56,53,I356=57,53,OR(I356&gt;57,I356&lt;56),I356-2)</f>
        <v>25</v>
      </c>
      <c r="K356" s="33">
        <f t="shared" si="147"/>
        <v>59.001728613409917</v>
      </c>
      <c r="L356" s="11">
        <f t="shared" si="151"/>
        <v>59</v>
      </c>
      <c r="M356" s="11">
        <f>IF('Brugweg 30km'!D355="--",6,'Brugweg 30km'!D355)</f>
        <v>29.6</v>
      </c>
      <c r="N356" s="11">
        <f t="shared" si="152"/>
        <v>30</v>
      </c>
      <c r="O356" s="11">
        <f t="shared" si="153"/>
        <v>25</v>
      </c>
      <c r="P356" s="11">
        <f>IF('Hefbrug (50 km uur)'!D355="--",6,'Hefbrug (50 km uur)'!D355)</f>
        <v>45.4</v>
      </c>
      <c r="Q356" s="11">
        <f t="shared" si="154"/>
        <v>45</v>
      </c>
      <c r="R356" s="11">
        <f t="shared" si="155"/>
        <v>40</v>
      </c>
      <c r="S356" s="11">
        <f>'Kerkweg oost 50 km'!D355</f>
        <v>26.2</v>
      </c>
      <c r="T356" s="11">
        <f t="shared" si="156"/>
        <v>26</v>
      </c>
      <c r="U356" s="11">
        <f t="shared" si="157"/>
        <v>21</v>
      </c>
      <c r="V356" s="11">
        <f>'N454 Kanaaldijk 50 km'!D355</f>
        <v>17.5</v>
      </c>
      <c r="W356" s="11">
        <f t="shared" si="158"/>
        <v>18</v>
      </c>
      <c r="X356" s="11">
        <f t="shared" si="159"/>
        <v>13</v>
      </c>
      <c r="Y356" s="11">
        <f>'N454 Kanaaldijk 80 km'!D355</f>
        <v>1.6</v>
      </c>
      <c r="Z356" s="11">
        <f t="shared" si="160"/>
        <v>2</v>
      </c>
      <c r="AA356" s="11">
        <f t="shared" si="161"/>
        <v>0</v>
      </c>
      <c r="AB356" s="11">
        <f t="shared" si="162"/>
        <v>0</v>
      </c>
      <c r="AC356" s="11">
        <f t="shared" si="163"/>
        <v>0</v>
      </c>
      <c r="AD356" s="11">
        <f>'N451 80 km'!D355</f>
        <v>11.7</v>
      </c>
      <c r="AE356" s="11">
        <f t="shared" si="164"/>
        <v>12</v>
      </c>
      <c r="AF356" s="11">
        <f t="shared" si="165"/>
        <v>0</v>
      </c>
      <c r="AG356" s="11">
        <f t="shared" si="166"/>
        <v>0</v>
      </c>
      <c r="AH356" s="11">
        <f t="shared" si="167"/>
        <v>10</v>
      </c>
      <c r="AI356" s="11">
        <f>IF('A12'!D355="--",6,'A12'!D355)</f>
        <v>29.6</v>
      </c>
      <c r="AJ356" s="11">
        <f t="shared" si="168"/>
        <v>30</v>
      </c>
      <c r="AK356" s="11">
        <f t="shared" si="169"/>
        <v>0</v>
      </c>
      <c r="AL356" s="11">
        <f t="shared" si="170"/>
        <v>0</v>
      </c>
      <c r="AM356" s="11">
        <f t="shared" si="171"/>
        <v>28</v>
      </c>
      <c r="AN356" s="11">
        <f>'A20'!D355</f>
        <v>24.9</v>
      </c>
      <c r="AO356" s="11">
        <f t="shared" si="172"/>
        <v>25</v>
      </c>
      <c r="AP356" s="11">
        <f t="shared" si="173"/>
        <v>0</v>
      </c>
      <c r="AQ356" s="11">
        <f t="shared" si="174"/>
        <v>0</v>
      </c>
      <c r="AR356" s="11">
        <f t="shared" si="175"/>
        <v>23</v>
      </c>
      <c r="AS356" s="12"/>
      <c r="AT356" s="11"/>
    </row>
    <row r="357" spans="1:46" x14ac:dyDescent="0.2">
      <c r="A357" s="12" t="str">
        <f>'N207 50km'!A356</f>
        <v>HW23_B</v>
      </c>
      <c r="B357" s="12" t="str">
        <f>'N207 50km'!B356</f>
        <v>henegouwerweg 23</v>
      </c>
      <c r="C357" s="11">
        <f>'N207 50km'!C356</f>
        <v>4.5</v>
      </c>
      <c r="D357" s="11">
        <f>'N207'!D356</f>
        <v>64.7</v>
      </c>
      <c r="E357" s="31">
        <f>IF('N207 50km'!D356="--",6,'N207 50km'!D356)</f>
        <v>64.599999999999994</v>
      </c>
      <c r="F357" s="31">
        <f t="shared" si="148"/>
        <v>65</v>
      </c>
      <c r="G357" s="33">
        <f t="shared" si="149"/>
        <v>60</v>
      </c>
      <c r="H357" s="31">
        <f>IF('N207 80km'!D356="--",6,'N207 80km'!D356)</f>
        <v>41.6</v>
      </c>
      <c r="I357" s="31">
        <f t="shared" si="150"/>
        <v>42</v>
      </c>
      <c r="J357" s="33" cm="1">
        <f t="array" ref="J357">_xlfn.IFS(I357=56,53,I357=57,53,OR(I357&gt;57,I357&lt;56),I357-2)</f>
        <v>40</v>
      </c>
      <c r="K357" s="33">
        <f t="shared" si="147"/>
        <v>60.04321373782642</v>
      </c>
      <c r="L357" s="11">
        <f t="shared" si="151"/>
        <v>60</v>
      </c>
      <c r="M357" s="11">
        <f>IF('Brugweg 30km'!D356="--",6,'Brugweg 30km'!D356)</f>
        <v>33.6</v>
      </c>
      <c r="N357" s="11">
        <f t="shared" si="152"/>
        <v>34</v>
      </c>
      <c r="O357" s="11">
        <f t="shared" si="153"/>
        <v>29</v>
      </c>
      <c r="P357" s="11">
        <f>IF('Hefbrug (50 km uur)'!D356="--",6,'Hefbrug (50 km uur)'!D356)</f>
        <v>44.8</v>
      </c>
      <c r="Q357" s="11">
        <f t="shared" si="154"/>
        <v>45</v>
      </c>
      <c r="R357" s="11">
        <f t="shared" si="155"/>
        <v>40</v>
      </c>
      <c r="S357" s="11">
        <f>'Kerkweg oost 50 km'!D356</f>
        <v>25.9</v>
      </c>
      <c r="T357" s="11">
        <f t="shared" si="156"/>
        <v>26</v>
      </c>
      <c r="U357" s="11">
        <f t="shared" si="157"/>
        <v>21</v>
      </c>
      <c r="V357" s="11">
        <f>'N454 Kanaaldijk 50 km'!D356</f>
        <v>17.8</v>
      </c>
      <c r="W357" s="11">
        <f t="shared" si="158"/>
        <v>18</v>
      </c>
      <c r="X357" s="11">
        <f t="shared" si="159"/>
        <v>13</v>
      </c>
      <c r="Y357" s="11">
        <f>'N454 Kanaaldijk 80 km'!D356</f>
        <v>15</v>
      </c>
      <c r="Z357" s="11">
        <f t="shared" si="160"/>
        <v>15</v>
      </c>
      <c r="AA357" s="11">
        <f t="shared" si="161"/>
        <v>0</v>
      </c>
      <c r="AB357" s="11">
        <f t="shared" si="162"/>
        <v>0</v>
      </c>
      <c r="AC357" s="11">
        <f t="shared" si="163"/>
        <v>13</v>
      </c>
      <c r="AD357" s="11">
        <f>'N451 80 km'!D356</f>
        <v>17.8</v>
      </c>
      <c r="AE357" s="11">
        <f t="shared" si="164"/>
        <v>18</v>
      </c>
      <c r="AF357" s="11">
        <f t="shared" si="165"/>
        <v>0</v>
      </c>
      <c r="AG357" s="11">
        <f t="shared" si="166"/>
        <v>0</v>
      </c>
      <c r="AH357" s="11">
        <f t="shared" si="167"/>
        <v>16</v>
      </c>
      <c r="AI357" s="11">
        <f>IF('A12'!D356="--",6,'A12'!D356)</f>
        <v>36.200000000000003</v>
      </c>
      <c r="AJ357" s="11">
        <f t="shared" si="168"/>
        <v>36</v>
      </c>
      <c r="AK357" s="11">
        <f t="shared" si="169"/>
        <v>0</v>
      </c>
      <c r="AL357" s="11">
        <f t="shared" si="170"/>
        <v>0</v>
      </c>
      <c r="AM357" s="11">
        <f t="shared" si="171"/>
        <v>34</v>
      </c>
      <c r="AN357" s="11">
        <f>'A20'!D356</f>
        <v>31.8</v>
      </c>
      <c r="AO357" s="11">
        <f t="shared" si="172"/>
        <v>32</v>
      </c>
      <c r="AP357" s="11">
        <f t="shared" si="173"/>
        <v>0</v>
      </c>
      <c r="AQ357" s="11">
        <f t="shared" si="174"/>
        <v>0</v>
      </c>
      <c r="AR357" s="11">
        <f t="shared" si="175"/>
        <v>30</v>
      </c>
      <c r="AS357" s="12"/>
      <c r="AT357" s="11"/>
    </row>
    <row r="358" spans="1:46" x14ac:dyDescent="0.2">
      <c r="A358" s="12" t="str">
        <f>'N207 50km'!A357</f>
        <v>HW23_A</v>
      </c>
      <c r="B358" s="12" t="str">
        <f>'N207 50km'!B357</f>
        <v>henegouwerweg 23</v>
      </c>
      <c r="C358" s="11">
        <f>'N207 50km'!C357</f>
        <v>1.5</v>
      </c>
      <c r="D358" s="11">
        <f>'N207'!D357</f>
        <v>64.400000000000006</v>
      </c>
      <c r="E358" s="31">
        <f>IF('N207 50km'!D357="--",6,'N207 50km'!D357)</f>
        <v>64.400000000000006</v>
      </c>
      <c r="F358" s="31">
        <f t="shared" si="148"/>
        <v>64</v>
      </c>
      <c r="G358" s="33">
        <f t="shared" si="149"/>
        <v>59</v>
      </c>
      <c r="H358" s="31">
        <f>IF('N207 80km'!D357="--",6,'N207 80km'!D357)</f>
        <v>39.9</v>
      </c>
      <c r="I358" s="31">
        <f t="shared" si="150"/>
        <v>40</v>
      </c>
      <c r="J358" s="33" cm="1">
        <f t="array" ref="J358">_xlfn.IFS(I358=56,53,I358=57,53,OR(I358&gt;57,I358&lt;56),I358-2)</f>
        <v>38</v>
      </c>
      <c r="K358" s="33">
        <f t="shared" si="147"/>
        <v>59.034360947517293</v>
      </c>
      <c r="L358" s="11">
        <f t="shared" si="151"/>
        <v>59</v>
      </c>
      <c r="M358" s="11">
        <f>IF('Brugweg 30km'!D357="--",6,'Brugweg 30km'!D357)</f>
        <v>34.1</v>
      </c>
      <c r="N358" s="11">
        <f t="shared" si="152"/>
        <v>34</v>
      </c>
      <c r="O358" s="11">
        <f t="shared" si="153"/>
        <v>29</v>
      </c>
      <c r="P358" s="11">
        <f>IF('Hefbrug (50 km uur)'!D357="--",6,'Hefbrug (50 km uur)'!D357)</f>
        <v>45.2</v>
      </c>
      <c r="Q358" s="11">
        <f t="shared" si="154"/>
        <v>45</v>
      </c>
      <c r="R358" s="11">
        <f t="shared" si="155"/>
        <v>40</v>
      </c>
      <c r="S358" s="11">
        <f>'Kerkweg oost 50 km'!D357</f>
        <v>24.8</v>
      </c>
      <c r="T358" s="11">
        <f t="shared" si="156"/>
        <v>25</v>
      </c>
      <c r="U358" s="11">
        <f t="shared" si="157"/>
        <v>20</v>
      </c>
      <c r="V358" s="11">
        <f>'N454 Kanaaldijk 50 km'!D357</f>
        <v>17.2</v>
      </c>
      <c r="W358" s="11">
        <f t="shared" si="158"/>
        <v>17</v>
      </c>
      <c r="X358" s="11">
        <f t="shared" si="159"/>
        <v>12</v>
      </c>
      <c r="Y358" s="11">
        <f>'N454 Kanaaldijk 80 km'!D357</f>
        <v>12.5</v>
      </c>
      <c r="Z358" s="11">
        <f t="shared" si="160"/>
        <v>12</v>
      </c>
      <c r="AA358" s="11">
        <f t="shared" si="161"/>
        <v>0</v>
      </c>
      <c r="AB358" s="11">
        <f t="shared" si="162"/>
        <v>0</v>
      </c>
      <c r="AC358" s="11">
        <f t="shared" si="163"/>
        <v>10</v>
      </c>
      <c r="AD358" s="11">
        <f>'N451 80 km'!D357</f>
        <v>16.3</v>
      </c>
      <c r="AE358" s="11">
        <f t="shared" si="164"/>
        <v>16</v>
      </c>
      <c r="AF358" s="11">
        <f t="shared" si="165"/>
        <v>0</v>
      </c>
      <c r="AG358" s="11">
        <f t="shared" si="166"/>
        <v>0</v>
      </c>
      <c r="AH358" s="11">
        <f t="shared" si="167"/>
        <v>14</v>
      </c>
      <c r="AI358" s="11">
        <f>IF('A12'!D357="--",6,'A12'!D357)</f>
        <v>34</v>
      </c>
      <c r="AJ358" s="11">
        <f t="shared" si="168"/>
        <v>34</v>
      </c>
      <c r="AK358" s="11">
        <f t="shared" si="169"/>
        <v>0</v>
      </c>
      <c r="AL358" s="11">
        <f t="shared" si="170"/>
        <v>0</v>
      </c>
      <c r="AM358" s="11">
        <f t="shared" si="171"/>
        <v>32</v>
      </c>
      <c r="AN358" s="11">
        <f>'A20'!D357</f>
        <v>29.8</v>
      </c>
      <c r="AO358" s="11">
        <f t="shared" si="172"/>
        <v>30</v>
      </c>
      <c r="AP358" s="11">
        <f t="shared" si="173"/>
        <v>0</v>
      </c>
      <c r="AQ358" s="11">
        <f t="shared" si="174"/>
        <v>0</v>
      </c>
      <c r="AR358" s="11">
        <f t="shared" si="175"/>
        <v>28</v>
      </c>
      <c r="AS358" s="12"/>
      <c r="AT358" s="11"/>
    </row>
    <row r="359" spans="1:46" x14ac:dyDescent="0.2">
      <c r="A359" s="12" t="str">
        <f>'N207 50km'!A358</f>
        <v>HW19_B</v>
      </c>
      <c r="B359" s="12" t="str">
        <f>'N207 50km'!B358</f>
        <v>Henegouwerweg 19</v>
      </c>
      <c r="C359" s="11">
        <f>'N207 50km'!C358</f>
        <v>4.5</v>
      </c>
      <c r="D359" s="11">
        <f>'N207'!D358</f>
        <v>60.7</v>
      </c>
      <c r="E359" s="31">
        <f>IF('N207 50km'!D358="--",6,'N207 50km'!D358)</f>
        <v>49.7</v>
      </c>
      <c r="F359" s="31">
        <f t="shared" si="148"/>
        <v>50</v>
      </c>
      <c r="G359" s="33">
        <f t="shared" si="149"/>
        <v>45</v>
      </c>
      <c r="H359" s="31">
        <f>IF('N207 80km'!D358="--",6,'N207 80km'!D358)</f>
        <v>60.4</v>
      </c>
      <c r="I359" s="31">
        <f t="shared" si="150"/>
        <v>60</v>
      </c>
      <c r="J359" s="33" cm="1">
        <f t="array" ref="J359">_xlfn.IFS(I359=56,53,I359=57,53,OR(I359&gt;57,I359&lt;56),I359-2)</f>
        <v>58</v>
      </c>
      <c r="K359" s="33">
        <f t="shared" si="147"/>
        <v>58.212384019142561</v>
      </c>
      <c r="L359" s="11">
        <f t="shared" si="151"/>
        <v>58</v>
      </c>
      <c r="M359" s="11">
        <f>IF('Brugweg 30km'!D358="--",6,'Brugweg 30km'!D358)</f>
        <v>18</v>
      </c>
      <c r="N359" s="11">
        <f t="shared" si="152"/>
        <v>18</v>
      </c>
      <c r="O359" s="11">
        <f t="shared" si="153"/>
        <v>13</v>
      </c>
      <c r="P359" s="11">
        <f>IF('Hefbrug (50 km uur)'!D358="--",6,'Hefbrug (50 km uur)'!D358)</f>
        <v>39.1</v>
      </c>
      <c r="Q359" s="11">
        <f t="shared" si="154"/>
        <v>39</v>
      </c>
      <c r="R359" s="11">
        <f t="shared" si="155"/>
        <v>34</v>
      </c>
      <c r="S359" s="11">
        <f>'Kerkweg oost 50 km'!D358</f>
        <v>28.4</v>
      </c>
      <c r="T359" s="11">
        <f t="shared" si="156"/>
        <v>28</v>
      </c>
      <c r="U359" s="11">
        <f t="shared" si="157"/>
        <v>23</v>
      </c>
      <c r="V359" s="11">
        <f>'N454 Kanaaldijk 50 km'!D358</f>
        <v>15.7</v>
      </c>
      <c r="W359" s="11">
        <f t="shared" si="158"/>
        <v>16</v>
      </c>
      <c r="X359" s="11">
        <f t="shared" si="159"/>
        <v>11</v>
      </c>
      <c r="Y359" s="11" t="str">
        <f>'N454 Kanaaldijk 80 km'!D358</f>
        <v>--</v>
      </c>
      <c r="Z359" s="11" t="e">
        <f t="shared" si="160"/>
        <v>#VALUE!</v>
      </c>
      <c r="AA359" s="11" t="e">
        <f t="shared" si="161"/>
        <v>#VALUE!</v>
      </c>
      <c r="AB359" s="11" t="e">
        <f t="shared" si="162"/>
        <v>#VALUE!</v>
      </c>
      <c r="AC359" s="11" t="e">
        <f t="shared" si="163"/>
        <v>#VALUE!</v>
      </c>
      <c r="AD359" s="11">
        <f>'N451 80 km'!D358</f>
        <v>16</v>
      </c>
      <c r="AE359" s="11">
        <f t="shared" si="164"/>
        <v>16</v>
      </c>
      <c r="AF359" s="11">
        <f t="shared" si="165"/>
        <v>0</v>
      </c>
      <c r="AG359" s="11">
        <f t="shared" si="166"/>
        <v>0</v>
      </c>
      <c r="AH359" s="11">
        <f t="shared" si="167"/>
        <v>14</v>
      </c>
      <c r="AI359" s="11">
        <f>IF('A12'!D358="--",6,'A12'!D358)</f>
        <v>33.9</v>
      </c>
      <c r="AJ359" s="11">
        <f t="shared" si="168"/>
        <v>34</v>
      </c>
      <c r="AK359" s="11">
        <f t="shared" si="169"/>
        <v>0</v>
      </c>
      <c r="AL359" s="11">
        <f t="shared" si="170"/>
        <v>0</v>
      </c>
      <c r="AM359" s="11">
        <f t="shared" si="171"/>
        <v>32</v>
      </c>
      <c r="AN359" s="11">
        <f>'A20'!D358</f>
        <v>28.4</v>
      </c>
      <c r="AO359" s="11">
        <f t="shared" si="172"/>
        <v>28</v>
      </c>
      <c r="AP359" s="11">
        <f t="shared" si="173"/>
        <v>0</v>
      </c>
      <c r="AQ359" s="11">
        <f t="shared" si="174"/>
        <v>0</v>
      </c>
      <c r="AR359" s="11">
        <f t="shared" si="175"/>
        <v>26</v>
      </c>
      <c r="AS359" s="12"/>
      <c r="AT359" s="11"/>
    </row>
    <row r="360" spans="1:46" x14ac:dyDescent="0.2">
      <c r="A360" s="12" t="str">
        <f>'N207 50km'!A359</f>
        <v>HW19_A</v>
      </c>
      <c r="B360" s="12" t="str">
        <f>'N207 50km'!B359</f>
        <v>Henegouwerweg 19</v>
      </c>
      <c r="C360" s="11">
        <f>'N207 50km'!C359</f>
        <v>1.5</v>
      </c>
      <c r="D360" s="11">
        <f>'N207'!D359</f>
        <v>59.6</v>
      </c>
      <c r="E360" s="31">
        <f>IF('N207 50km'!D359="--",6,'N207 50km'!D359)</f>
        <v>47.9</v>
      </c>
      <c r="F360" s="31">
        <f t="shared" si="148"/>
        <v>48</v>
      </c>
      <c r="G360" s="33">
        <f t="shared" si="149"/>
        <v>43</v>
      </c>
      <c r="H360" s="31">
        <f>IF('N207 80km'!D359="--",6,'N207 80km'!D359)</f>
        <v>59.3</v>
      </c>
      <c r="I360" s="31">
        <f t="shared" si="150"/>
        <v>59</v>
      </c>
      <c r="J360" s="33" cm="1">
        <f t="array" ref="J360">_xlfn.IFS(I360=56,53,I360=57,53,OR(I360&gt;57,I360&lt;56),I360-2)</f>
        <v>57</v>
      </c>
      <c r="K360" s="33">
        <f t="shared" si="147"/>
        <v>57.169542892795342</v>
      </c>
      <c r="L360" s="11">
        <f t="shared" si="151"/>
        <v>57</v>
      </c>
      <c r="M360" s="11">
        <f>IF('Brugweg 30km'!D359="--",6,'Brugweg 30km'!D359)</f>
        <v>17.3</v>
      </c>
      <c r="N360" s="11">
        <f t="shared" si="152"/>
        <v>17</v>
      </c>
      <c r="O360" s="11">
        <f t="shared" si="153"/>
        <v>12</v>
      </c>
      <c r="P360" s="11">
        <f>IF('Hefbrug (50 km uur)'!D359="--",6,'Hefbrug (50 km uur)'!D359)</f>
        <v>38.6</v>
      </c>
      <c r="Q360" s="11">
        <f t="shared" si="154"/>
        <v>39</v>
      </c>
      <c r="R360" s="11">
        <f t="shared" si="155"/>
        <v>34</v>
      </c>
      <c r="S360" s="11">
        <f>'Kerkweg oost 50 km'!D359</f>
        <v>26.4</v>
      </c>
      <c r="T360" s="11">
        <f t="shared" si="156"/>
        <v>26</v>
      </c>
      <c r="U360" s="11">
        <f t="shared" si="157"/>
        <v>21</v>
      </c>
      <c r="V360" s="11">
        <f>'N454 Kanaaldijk 50 km'!D359</f>
        <v>13.6</v>
      </c>
      <c r="W360" s="11">
        <f t="shared" si="158"/>
        <v>14</v>
      </c>
      <c r="X360" s="11">
        <f t="shared" si="159"/>
        <v>9</v>
      </c>
      <c r="Y360" s="11">
        <f>'N454 Kanaaldijk 80 km'!D359</f>
        <v>-5.9</v>
      </c>
      <c r="Z360" s="11">
        <f t="shared" si="160"/>
        <v>-6</v>
      </c>
      <c r="AA360" s="11">
        <f t="shared" si="161"/>
        <v>0</v>
      </c>
      <c r="AB360" s="11">
        <f t="shared" si="162"/>
        <v>0</v>
      </c>
      <c r="AC360" s="11">
        <f t="shared" si="163"/>
        <v>-8</v>
      </c>
      <c r="AD360" s="11">
        <f>'N451 80 km'!D359</f>
        <v>12.9</v>
      </c>
      <c r="AE360" s="11">
        <f t="shared" si="164"/>
        <v>13</v>
      </c>
      <c r="AF360" s="11">
        <f t="shared" si="165"/>
        <v>0</v>
      </c>
      <c r="AG360" s="11">
        <f t="shared" si="166"/>
        <v>0</v>
      </c>
      <c r="AH360" s="11">
        <f t="shared" si="167"/>
        <v>11</v>
      </c>
      <c r="AI360" s="11">
        <f>IF('A12'!D359="--",6,'A12'!D359)</f>
        <v>31.4</v>
      </c>
      <c r="AJ360" s="11">
        <f t="shared" si="168"/>
        <v>31</v>
      </c>
      <c r="AK360" s="11">
        <f t="shared" si="169"/>
        <v>0</v>
      </c>
      <c r="AL360" s="11">
        <f t="shared" si="170"/>
        <v>0</v>
      </c>
      <c r="AM360" s="11">
        <f t="shared" si="171"/>
        <v>29</v>
      </c>
      <c r="AN360" s="11">
        <f>'A20'!D359</f>
        <v>26.4</v>
      </c>
      <c r="AO360" s="11">
        <f t="shared" si="172"/>
        <v>26</v>
      </c>
      <c r="AP360" s="11">
        <f t="shared" si="173"/>
        <v>0</v>
      </c>
      <c r="AQ360" s="11">
        <f t="shared" si="174"/>
        <v>0</v>
      </c>
      <c r="AR360" s="11">
        <f t="shared" si="175"/>
        <v>24</v>
      </c>
      <c r="AS360" s="12"/>
      <c r="AT360" s="11"/>
    </row>
    <row r="361" spans="1:46" x14ac:dyDescent="0.2">
      <c r="A361" s="12" t="str">
        <f>'N207 50km'!A360</f>
        <v>HW18_B</v>
      </c>
      <c r="B361" s="12" t="str">
        <f>'N207 50km'!B360</f>
        <v>Henegouwerweg 18</v>
      </c>
      <c r="C361" s="11">
        <f>'N207 50km'!C360</f>
        <v>4.5</v>
      </c>
      <c r="D361" s="11">
        <f>'N207'!D360</f>
        <v>61.3</v>
      </c>
      <c r="E361" s="31">
        <f>IF('N207 50km'!D360="--",6,'N207 50km'!D360)</f>
        <v>48.2</v>
      </c>
      <c r="F361" s="31">
        <f t="shared" si="148"/>
        <v>48</v>
      </c>
      <c r="G361" s="33">
        <f t="shared" si="149"/>
        <v>43</v>
      </c>
      <c r="H361" s="31">
        <f>IF('N207 80km'!D360="--",6,'N207 80km'!D360)</f>
        <v>61.1</v>
      </c>
      <c r="I361" s="31">
        <f t="shared" si="150"/>
        <v>61</v>
      </c>
      <c r="J361" s="33" cm="1">
        <f t="array" ref="J361">_xlfn.IFS(I361=56,53,I361=57,53,OR(I361&gt;57,I361&lt;56),I361-2)</f>
        <v>59</v>
      </c>
      <c r="K361" s="33">
        <f t="shared" si="147"/>
        <v>59.107742255119582</v>
      </c>
      <c r="L361" s="11">
        <f t="shared" si="151"/>
        <v>59</v>
      </c>
      <c r="M361" s="11">
        <f>IF('Brugweg 30km'!D360="--",6,'Brugweg 30km'!D360)</f>
        <v>20.100000000000001</v>
      </c>
      <c r="N361" s="11">
        <f t="shared" si="152"/>
        <v>20</v>
      </c>
      <c r="O361" s="11">
        <f t="shared" si="153"/>
        <v>15</v>
      </c>
      <c r="P361" s="11">
        <f>IF('Hefbrug (50 km uur)'!D360="--",6,'Hefbrug (50 km uur)'!D360)</f>
        <v>37.299999999999997</v>
      </c>
      <c r="Q361" s="11">
        <f t="shared" si="154"/>
        <v>37</v>
      </c>
      <c r="R361" s="11">
        <f t="shared" si="155"/>
        <v>32</v>
      </c>
      <c r="S361" s="11">
        <f>'Kerkweg oost 50 km'!D360</f>
        <v>30.6</v>
      </c>
      <c r="T361" s="11">
        <f t="shared" si="156"/>
        <v>31</v>
      </c>
      <c r="U361" s="11">
        <f t="shared" si="157"/>
        <v>26</v>
      </c>
      <c r="V361" s="11">
        <f>'N454 Kanaaldijk 50 km'!D360</f>
        <v>14.7</v>
      </c>
      <c r="W361" s="11">
        <f t="shared" si="158"/>
        <v>15</v>
      </c>
      <c r="X361" s="11">
        <f t="shared" si="159"/>
        <v>10</v>
      </c>
      <c r="Y361" s="11">
        <f>'N454 Kanaaldijk 80 km'!D360</f>
        <v>5.5</v>
      </c>
      <c r="Z361" s="11">
        <f t="shared" si="160"/>
        <v>6</v>
      </c>
      <c r="AA361" s="11">
        <f t="shared" si="161"/>
        <v>0</v>
      </c>
      <c r="AB361" s="11">
        <f t="shared" si="162"/>
        <v>0</v>
      </c>
      <c r="AC361" s="11">
        <f t="shared" si="163"/>
        <v>4</v>
      </c>
      <c r="AD361" s="11">
        <f>'N451 80 km'!D360</f>
        <v>14.9</v>
      </c>
      <c r="AE361" s="11">
        <f t="shared" si="164"/>
        <v>15</v>
      </c>
      <c r="AF361" s="11">
        <f t="shared" si="165"/>
        <v>0</v>
      </c>
      <c r="AG361" s="11">
        <f t="shared" si="166"/>
        <v>0</v>
      </c>
      <c r="AH361" s="11">
        <f t="shared" si="167"/>
        <v>13</v>
      </c>
      <c r="AI361" s="11">
        <f>IF('A12'!D360="--",6,'A12'!D360)</f>
        <v>32.799999999999997</v>
      </c>
      <c r="AJ361" s="11">
        <f t="shared" si="168"/>
        <v>33</v>
      </c>
      <c r="AK361" s="11">
        <f t="shared" si="169"/>
        <v>0</v>
      </c>
      <c r="AL361" s="11">
        <f t="shared" si="170"/>
        <v>0</v>
      </c>
      <c r="AM361" s="11">
        <f t="shared" si="171"/>
        <v>31</v>
      </c>
      <c r="AN361" s="11">
        <f>'A20'!D360</f>
        <v>27.6</v>
      </c>
      <c r="AO361" s="11">
        <f t="shared" si="172"/>
        <v>28</v>
      </c>
      <c r="AP361" s="11">
        <f t="shared" si="173"/>
        <v>0</v>
      </c>
      <c r="AQ361" s="11">
        <f t="shared" si="174"/>
        <v>0</v>
      </c>
      <c r="AR361" s="11">
        <f t="shared" si="175"/>
        <v>26</v>
      </c>
      <c r="AS361" s="12"/>
      <c r="AT361" s="11"/>
    </row>
    <row r="362" spans="1:46" x14ac:dyDescent="0.2">
      <c r="A362" s="12" t="str">
        <f>'N207 50km'!A361</f>
        <v>HW18_A</v>
      </c>
      <c r="B362" s="12" t="str">
        <f>'N207 50km'!B361</f>
        <v>Henegouwerweg 18</v>
      </c>
      <c r="C362" s="11">
        <f>'N207 50km'!C361</f>
        <v>1.5</v>
      </c>
      <c r="D362" s="11">
        <f>'N207'!D361</f>
        <v>60.3</v>
      </c>
      <c r="E362" s="31">
        <f>IF('N207 50km'!D361="--",6,'N207 50km'!D361)</f>
        <v>46.6</v>
      </c>
      <c r="F362" s="31">
        <f t="shared" si="148"/>
        <v>47</v>
      </c>
      <c r="G362" s="33">
        <f t="shared" si="149"/>
        <v>42</v>
      </c>
      <c r="H362" s="31">
        <f>IF('N207 80km'!D361="--",6,'N207 80km'!D361)</f>
        <v>60.1</v>
      </c>
      <c r="I362" s="31">
        <f t="shared" si="150"/>
        <v>60</v>
      </c>
      <c r="J362" s="33" cm="1">
        <f t="array" ref="J362">_xlfn.IFS(I362=56,53,I362=57,53,OR(I362&gt;57,I362&lt;56),I362-2)</f>
        <v>58</v>
      </c>
      <c r="K362" s="33">
        <f t="shared" si="147"/>
        <v>58.107742255119575</v>
      </c>
      <c r="L362" s="11">
        <f t="shared" si="151"/>
        <v>58</v>
      </c>
      <c r="M362" s="11">
        <f>IF('Brugweg 30km'!D361="--",6,'Brugweg 30km'!D361)</f>
        <v>18.7</v>
      </c>
      <c r="N362" s="11">
        <f t="shared" si="152"/>
        <v>19</v>
      </c>
      <c r="O362" s="11">
        <f t="shared" si="153"/>
        <v>14</v>
      </c>
      <c r="P362" s="11">
        <f>IF('Hefbrug (50 km uur)'!D361="--",6,'Hefbrug (50 km uur)'!D361)</f>
        <v>36.9</v>
      </c>
      <c r="Q362" s="11">
        <f t="shared" si="154"/>
        <v>37</v>
      </c>
      <c r="R362" s="11">
        <f t="shared" si="155"/>
        <v>32</v>
      </c>
      <c r="S362" s="11">
        <f>'Kerkweg oost 50 km'!D361</f>
        <v>29.5</v>
      </c>
      <c r="T362" s="11">
        <f t="shared" si="156"/>
        <v>30</v>
      </c>
      <c r="U362" s="11">
        <f t="shared" si="157"/>
        <v>25</v>
      </c>
      <c r="V362" s="11">
        <f>'N454 Kanaaldijk 50 km'!D361</f>
        <v>12.8</v>
      </c>
      <c r="W362" s="11">
        <f t="shared" si="158"/>
        <v>13</v>
      </c>
      <c r="X362" s="11">
        <f t="shared" si="159"/>
        <v>8</v>
      </c>
      <c r="Y362" s="11">
        <f>'N454 Kanaaldijk 80 km'!D361</f>
        <v>3.9</v>
      </c>
      <c r="Z362" s="11">
        <f t="shared" si="160"/>
        <v>4</v>
      </c>
      <c r="AA362" s="11">
        <f t="shared" si="161"/>
        <v>0</v>
      </c>
      <c r="AB362" s="11">
        <f t="shared" si="162"/>
        <v>0</v>
      </c>
      <c r="AC362" s="11">
        <f t="shared" si="163"/>
        <v>2</v>
      </c>
      <c r="AD362" s="11">
        <f>'N451 80 km'!D361</f>
        <v>12.5</v>
      </c>
      <c r="AE362" s="11">
        <f t="shared" si="164"/>
        <v>12</v>
      </c>
      <c r="AF362" s="11">
        <f t="shared" si="165"/>
        <v>0</v>
      </c>
      <c r="AG362" s="11">
        <f t="shared" si="166"/>
        <v>0</v>
      </c>
      <c r="AH362" s="11">
        <f t="shared" si="167"/>
        <v>10</v>
      </c>
      <c r="AI362" s="11">
        <f>IF('A12'!D361="--",6,'A12'!D361)</f>
        <v>30.3</v>
      </c>
      <c r="AJ362" s="11">
        <f t="shared" si="168"/>
        <v>30</v>
      </c>
      <c r="AK362" s="11">
        <f t="shared" si="169"/>
        <v>0</v>
      </c>
      <c r="AL362" s="11">
        <f t="shared" si="170"/>
        <v>0</v>
      </c>
      <c r="AM362" s="11">
        <f t="shared" si="171"/>
        <v>28</v>
      </c>
      <c r="AN362" s="11">
        <f>'A20'!D361</f>
        <v>25.1</v>
      </c>
      <c r="AO362" s="11">
        <f t="shared" si="172"/>
        <v>25</v>
      </c>
      <c r="AP362" s="11">
        <f t="shared" si="173"/>
        <v>0</v>
      </c>
      <c r="AQ362" s="11">
        <f t="shared" si="174"/>
        <v>0</v>
      </c>
      <c r="AR362" s="11">
        <f t="shared" si="175"/>
        <v>23</v>
      </c>
      <c r="AS362" s="12"/>
      <c r="AT362" s="11"/>
    </row>
    <row r="363" spans="1:46" x14ac:dyDescent="0.2">
      <c r="A363" s="12" t="str">
        <f>'N207 50km'!A362</f>
        <v>HW17_B</v>
      </c>
      <c r="B363" s="12" t="str">
        <f>'N207 50km'!B362</f>
        <v>Henegouwerweg 17</v>
      </c>
      <c r="C363" s="11">
        <f>'N207 50km'!C362</f>
        <v>4.5</v>
      </c>
      <c r="D363" s="11">
        <f>'N207'!D362</f>
        <v>61.3</v>
      </c>
      <c r="E363" s="31">
        <f>IF('N207 50km'!D362="--",6,'N207 50km'!D362)</f>
        <v>47.3</v>
      </c>
      <c r="F363" s="31">
        <f t="shared" si="148"/>
        <v>47</v>
      </c>
      <c r="G363" s="33">
        <f t="shared" si="149"/>
        <v>42</v>
      </c>
      <c r="H363" s="31">
        <f>IF('N207 80km'!D362="--",6,'N207 80km'!D362)</f>
        <v>61.2</v>
      </c>
      <c r="I363" s="31">
        <f t="shared" si="150"/>
        <v>61</v>
      </c>
      <c r="J363" s="33" cm="1">
        <f t="array" ref="J363">_xlfn.IFS(I363=56,53,I363=57,53,OR(I363&gt;57,I363&lt;56),I363-2)</f>
        <v>59</v>
      </c>
      <c r="K363" s="33">
        <f t="shared" si="147"/>
        <v>59.085799992300366</v>
      </c>
      <c r="L363" s="11">
        <f t="shared" si="151"/>
        <v>59</v>
      </c>
      <c r="M363" s="11">
        <f>IF('Brugweg 30km'!D362="--",6,'Brugweg 30km'!D362)</f>
        <v>21.3</v>
      </c>
      <c r="N363" s="11">
        <f t="shared" si="152"/>
        <v>21</v>
      </c>
      <c r="O363" s="11">
        <f t="shared" si="153"/>
        <v>16</v>
      </c>
      <c r="P363" s="11">
        <f>IF('Hefbrug (50 km uur)'!D362="--",6,'Hefbrug (50 km uur)'!D362)</f>
        <v>37.4</v>
      </c>
      <c r="Q363" s="11">
        <f t="shared" si="154"/>
        <v>37</v>
      </c>
      <c r="R363" s="11">
        <f t="shared" si="155"/>
        <v>32</v>
      </c>
      <c r="S363" s="11">
        <f>'Kerkweg oost 50 km'!D362</f>
        <v>27.2</v>
      </c>
      <c r="T363" s="11">
        <f t="shared" si="156"/>
        <v>27</v>
      </c>
      <c r="U363" s="11">
        <f t="shared" si="157"/>
        <v>22</v>
      </c>
      <c r="V363" s="11">
        <f>'N454 Kanaaldijk 50 km'!D362</f>
        <v>15.4</v>
      </c>
      <c r="W363" s="11">
        <f t="shared" si="158"/>
        <v>15</v>
      </c>
      <c r="X363" s="11">
        <f t="shared" si="159"/>
        <v>10</v>
      </c>
      <c r="Y363" s="11">
        <f>'N454 Kanaaldijk 80 km'!D362</f>
        <v>5.5</v>
      </c>
      <c r="Z363" s="11">
        <f t="shared" si="160"/>
        <v>6</v>
      </c>
      <c r="AA363" s="11">
        <f t="shared" si="161"/>
        <v>0</v>
      </c>
      <c r="AB363" s="11">
        <f t="shared" si="162"/>
        <v>0</v>
      </c>
      <c r="AC363" s="11">
        <f t="shared" si="163"/>
        <v>4</v>
      </c>
      <c r="AD363" s="11">
        <f>'N451 80 km'!D362</f>
        <v>14.3</v>
      </c>
      <c r="AE363" s="11">
        <f t="shared" si="164"/>
        <v>14</v>
      </c>
      <c r="AF363" s="11">
        <f t="shared" si="165"/>
        <v>0</v>
      </c>
      <c r="AG363" s="11">
        <f t="shared" si="166"/>
        <v>0</v>
      </c>
      <c r="AH363" s="11">
        <f t="shared" si="167"/>
        <v>12</v>
      </c>
      <c r="AI363" s="11">
        <f>IF('A12'!D362="--",6,'A12'!D362)</f>
        <v>30.5</v>
      </c>
      <c r="AJ363" s="11">
        <f t="shared" si="168"/>
        <v>30</v>
      </c>
      <c r="AK363" s="11">
        <f t="shared" si="169"/>
        <v>0</v>
      </c>
      <c r="AL363" s="11">
        <f t="shared" si="170"/>
        <v>0</v>
      </c>
      <c r="AM363" s="11">
        <f t="shared" si="171"/>
        <v>28</v>
      </c>
      <c r="AN363" s="11">
        <f>'A20'!D362</f>
        <v>26</v>
      </c>
      <c r="AO363" s="11">
        <f t="shared" si="172"/>
        <v>26</v>
      </c>
      <c r="AP363" s="11">
        <f t="shared" si="173"/>
        <v>0</v>
      </c>
      <c r="AQ363" s="11">
        <f t="shared" si="174"/>
        <v>0</v>
      </c>
      <c r="AR363" s="11">
        <f t="shared" si="175"/>
        <v>24</v>
      </c>
      <c r="AS363" s="12"/>
      <c r="AT363" s="11"/>
    </row>
    <row r="364" spans="1:46" x14ac:dyDescent="0.2">
      <c r="A364" s="12" t="str">
        <f>'N207 50km'!A363</f>
        <v>HW17_A</v>
      </c>
      <c r="B364" s="12" t="str">
        <f>'N207 50km'!B363</f>
        <v>Henegouwerweg 17</v>
      </c>
      <c r="C364" s="11">
        <f>'N207 50km'!C363</f>
        <v>1.5</v>
      </c>
      <c r="D364" s="11">
        <f>'N207'!D363</f>
        <v>60.3</v>
      </c>
      <c r="E364" s="31">
        <f>IF('N207 50km'!D363="--",6,'N207 50km'!D363)</f>
        <v>45.6</v>
      </c>
      <c r="F364" s="31">
        <f t="shared" si="148"/>
        <v>46</v>
      </c>
      <c r="G364" s="33">
        <f t="shared" si="149"/>
        <v>41</v>
      </c>
      <c r="H364" s="31">
        <f>IF('N207 80km'!D363="--",6,'N207 80km'!D363)</f>
        <v>60.2</v>
      </c>
      <c r="I364" s="31">
        <f t="shared" si="150"/>
        <v>60</v>
      </c>
      <c r="J364" s="33" cm="1">
        <f t="array" ref="J364">_xlfn.IFS(I364=56,53,I364=57,53,OR(I364&gt;57,I364&lt;56),I364-2)</f>
        <v>58</v>
      </c>
      <c r="K364" s="33">
        <f t="shared" si="147"/>
        <v>58.085799992300366</v>
      </c>
      <c r="L364" s="11">
        <f t="shared" si="151"/>
        <v>58</v>
      </c>
      <c r="M364" s="11">
        <f>IF('Brugweg 30km'!D363="--",6,'Brugweg 30km'!D363)</f>
        <v>19.7</v>
      </c>
      <c r="N364" s="11">
        <f t="shared" si="152"/>
        <v>20</v>
      </c>
      <c r="O364" s="11">
        <f t="shared" si="153"/>
        <v>15</v>
      </c>
      <c r="P364" s="11">
        <f>IF('Hefbrug (50 km uur)'!D363="--",6,'Hefbrug (50 km uur)'!D363)</f>
        <v>36.9</v>
      </c>
      <c r="Q364" s="11">
        <f t="shared" si="154"/>
        <v>37</v>
      </c>
      <c r="R364" s="11">
        <f t="shared" si="155"/>
        <v>32</v>
      </c>
      <c r="S364" s="11">
        <f>'Kerkweg oost 50 km'!D363</f>
        <v>25.8</v>
      </c>
      <c r="T364" s="11">
        <f t="shared" si="156"/>
        <v>26</v>
      </c>
      <c r="U364" s="11">
        <f t="shared" si="157"/>
        <v>21</v>
      </c>
      <c r="V364" s="11">
        <f>'N454 Kanaaldijk 50 km'!D363</f>
        <v>13.2</v>
      </c>
      <c r="W364" s="11">
        <f t="shared" si="158"/>
        <v>13</v>
      </c>
      <c r="X364" s="11">
        <f t="shared" si="159"/>
        <v>8</v>
      </c>
      <c r="Y364" s="11">
        <f>'N454 Kanaaldijk 80 km'!D363</f>
        <v>2.4</v>
      </c>
      <c r="Z364" s="11">
        <f t="shared" si="160"/>
        <v>2</v>
      </c>
      <c r="AA364" s="11">
        <f t="shared" si="161"/>
        <v>0</v>
      </c>
      <c r="AB364" s="11">
        <f t="shared" si="162"/>
        <v>0</v>
      </c>
      <c r="AC364" s="11">
        <f t="shared" si="163"/>
        <v>0</v>
      </c>
      <c r="AD364" s="11">
        <f>'N451 80 km'!D363</f>
        <v>10.8</v>
      </c>
      <c r="AE364" s="11">
        <f t="shared" si="164"/>
        <v>11</v>
      </c>
      <c r="AF364" s="11">
        <f t="shared" si="165"/>
        <v>0</v>
      </c>
      <c r="AG364" s="11">
        <f t="shared" si="166"/>
        <v>0</v>
      </c>
      <c r="AH364" s="11">
        <f t="shared" si="167"/>
        <v>9</v>
      </c>
      <c r="AI364" s="11">
        <f>IF('A12'!D363="--",6,'A12'!D363)</f>
        <v>27.4</v>
      </c>
      <c r="AJ364" s="11">
        <f t="shared" si="168"/>
        <v>27</v>
      </c>
      <c r="AK364" s="11">
        <f t="shared" si="169"/>
        <v>0</v>
      </c>
      <c r="AL364" s="11">
        <f t="shared" si="170"/>
        <v>0</v>
      </c>
      <c r="AM364" s="11">
        <f t="shared" si="171"/>
        <v>25</v>
      </c>
      <c r="AN364" s="11">
        <f>'A20'!D363</f>
        <v>23.2</v>
      </c>
      <c r="AO364" s="11">
        <f t="shared" si="172"/>
        <v>23</v>
      </c>
      <c r="AP364" s="11">
        <f t="shared" si="173"/>
        <v>0</v>
      </c>
      <c r="AQ364" s="11">
        <f t="shared" si="174"/>
        <v>0</v>
      </c>
      <c r="AR364" s="11">
        <f t="shared" si="175"/>
        <v>21</v>
      </c>
      <c r="AS364" s="12"/>
      <c r="AT364" s="11"/>
    </row>
    <row r="365" spans="1:46" x14ac:dyDescent="0.2">
      <c r="A365" s="12" t="str">
        <f>'N207 50km'!A364</f>
        <v>HW16_B</v>
      </c>
      <c r="B365" s="12" t="str">
        <f>'N207 50km'!B364</f>
        <v>Henegouwerweg 16</v>
      </c>
      <c r="C365" s="11">
        <f>'N207 50km'!C364</f>
        <v>4.5</v>
      </c>
      <c r="D365" s="11">
        <f>'N207'!D364</f>
        <v>61.8</v>
      </c>
      <c r="E365" s="31">
        <f>IF('N207 50km'!D364="--",6,'N207 50km'!D364)</f>
        <v>47.9</v>
      </c>
      <c r="F365" s="31">
        <f t="shared" si="148"/>
        <v>48</v>
      </c>
      <c r="G365" s="33">
        <f t="shared" si="149"/>
        <v>43</v>
      </c>
      <c r="H365" s="31">
        <f>IF('N207 80km'!D364="--",6,'N207 80km'!D364)</f>
        <v>61.6</v>
      </c>
      <c r="I365" s="31">
        <f t="shared" si="150"/>
        <v>62</v>
      </c>
      <c r="J365" s="33" cm="1">
        <f t="array" ref="J365">_xlfn.IFS(I365=56,53,I365=57,53,OR(I365&gt;57,I365&lt;56),I365-2)</f>
        <v>60</v>
      </c>
      <c r="K365" s="33">
        <f t="shared" si="147"/>
        <v>60.085799992300359</v>
      </c>
      <c r="L365" s="11">
        <f t="shared" si="151"/>
        <v>60</v>
      </c>
      <c r="M365" s="11">
        <f>IF('Brugweg 30km'!D364="--",6,'Brugweg 30km'!D364)</f>
        <v>20.9</v>
      </c>
      <c r="N365" s="11">
        <f t="shared" si="152"/>
        <v>21</v>
      </c>
      <c r="O365" s="11">
        <f t="shared" si="153"/>
        <v>16</v>
      </c>
      <c r="P365" s="11">
        <f>IF('Hefbrug (50 km uur)'!D364="--",6,'Hefbrug (50 km uur)'!D364)</f>
        <v>35.200000000000003</v>
      </c>
      <c r="Q365" s="11">
        <f t="shared" si="154"/>
        <v>35</v>
      </c>
      <c r="R365" s="11">
        <f t="shared" si="155"/>
        <v>30</v>
      </c>
      <c r="S365" s="11">
        <f>'Kerkweg oost 50 km'!D364</f>
        <v>27.1</v>
      </c>
      <c r="T365" s="11">
        <f t="shared" si="156"/>
        <v>27</v>
      </c>
      <c r="U365" s="11">
        <f t="shared" si="157"/>
        <v>22</v>
      </c>
      <c r="V365" s="11">
        <f>'N454 Kanaaldijk 50 km'!D364</f>
        <v>14.7</v>
      </c>
      <c r="W365" s="11">
        <f t="shared" si="158"/>
        <v>15</v>
      </c>
      <c r="X365" s="11">
        <f t="shared" si="159"/>
        <v>10</v>
      </c>
      <c r="Y365" s="11">
        <f>'N454 Kanaaldijk 80 km'!D364</f>
        <v>3.8</v>
      </c>
      <c r="Z365" s="11">
        <f t="shared" si="160"/>
        <v>4</v>
      </c>
      <c r="AA365" s="11">
        <f t="shared" si="161"/>
        <v>0</v>
      </c>
      <c r="AB365" s="11">
        <f t="shared" si="162"/>
        <v>0</v>
      </c>
      <c r="AC365" s="11">
        <f t="shared" si="163"/>
        <v>2</v>
      </c>
      <c r="AD365" s="11">
        <f>'N451 80 km'!D364</f>
        <v>13.4</v>
      </c>
      <c r="AE365" s="11">
        <f t="shared" si="164"/>
        <v>13</v>
      </c>
      <c r="AF365" s="11">
        <f t="shared" si="165"/>
        <v>0</v>
      </c>
      <c r="AG365" s="11">
        <f t="shared" si="166"/>
        <v>0</v>
      </c>
      <c r="AH365" s="11">
        <f t="shared" si="167"/>
        <v>11</v>
      </c>
      <c r="AI365" s="11">
        <f>IF('A12'!D364="--",6,'A12'!D364)</f>
        <v>30.6</v>
      </c>
      <c r="AJ365" s="11">
        <f t="shared" si="168"/>
        <v>31</v>
      </c>
      <c r="AK365" s="11">
        <f t="shared" si="169"/>
        <v>0</v>
      </c>
      <c r="AL365" s="11">
        <f t="shared" si="170"/>
        <v>0</v>
      </c>
      <c r="AM365" s="11">
        <f t="shared" si="171"/>
        <v>29</v>
      </c>
      <c r="AN365" s="11">
        <f>'A20'!D364</f>
        <v>23.5</v>
      </c>
      <c r="AO365" s="11">
        <f t="shared" si="172"/>
        <v>24</v>
      </c>
      <c r="AP365" s="11">
        <f t="shared" si="173"/>
        <v>0</v>
      </c>
      <c r="AQ365" s="11">
        <f t="shared" si="174"/>
        <v>0</v>
      </c>
      <c r="AR365" s="11">
        <f t="shared" si="175"/>
        <v>22</v>
      </c>
      <c r="AS365" s="12"/>
      <c r="AT365" s="11"/>
    </row>
    <row r="366" spans="1:46" x14ac:dyDescent="0.2">
      <c r="A366" s="12" t="str">
        <f>'N207 50km'!A365</f>
        <v>HW16_A</v>
      </c>
      <c r="B366" s="12" t="str">
        <f>'N207 50km'!B365</f>
        <v>Henegouwerweg 16</v>
      </c>
      <c r="C366" s="11">
        <f>'N207 50km'!C365</f>
        <v>1.5</v>
      </c>
      <c r="D366" s="11">
        <f>'N207'!D365</f>
        <v>61</v>
      </c>
      <c r="E366" s="31">
        <f>IF('N207 50km'!D365="--",6,'N207 50km'!D365)</f>
        <v>46.6</v>
      </c>
      <c r="F366" s="31">
        <f t="shared" si="148"/>
        <v>47</v>
      </c>
      <c r="G366" s="33">
        <f t="shared" si="149"/>
        <v>42</v>
      </c>
      <c r="H366" s="31">
        <f>IF('N207 80km'!D365="--",6,'N207 80km'!D365)</f>
        <v>60.8</v>
      </c>
      <c r="I366" s="31">
        <f t="shared" si="150"/>
        <v>61</v>
      </c>
      <c r="J366" s="33" cm="1">
        <f t="array" ref="J366">_xlfn.IFS(I366=56,53,I366=57,53,OR(I366&gt;57,I366&lt;56),I366-2)</f>
        <v>59</v>
      </c>
      <c r="K366" s="33">
        <f t="shared" si="147"/>
        <v>59.085799992300366</v>
      </c>
      <c r="L366" s="11">
        <f t="shared" si="151"/>
        <v>59</v>
      </c>
      <c r="M366" s="11">
        <f>IF('Brugweg 30km'!D365="--",6,'Brugweg 30km'!D365)</f>
        <v>19.8</v>
      </c>
      <c r="N366" s="11">
        <f t="shared" si="152"/>
        <v>20</v>
      </c>
      <c r="O366" s="11">
        <f t="shared" si="153"/>
        <v>15</v>
      </c>
      <c r="P366" s="11">
        <f>IF('Hefbrug (50 km uur)'!D365="--",6,'Hefbrug (50 km uur)'!D365)</f>
        <v>34.700000000000003</v>
      </c>
      <c r="Q366" s="11">
        <f t="shared" si="154"/>
        <v>35</v>
      </c>
      <c r="R366" s="11">
        <f t="shared" si="155"/>
        <v>30</v>
      </c>
      <c r="S366" s="11">
        <f>'Kerkweg oost 50 km'!D365</f>
        <v>25.9</v>
      </c>
      <c r="T366" s="11">
        <f t="shared" si="156"/>
        <v>26</v>
      </c>
      <c r="U366" s="11">
        <f t="shared" si="157"/>
        <v>21</v>
      </c>
      <c r="V366" s="11">
        <f>'N454 Kanaaldijk 50 km'!D365</f>
        <v>12.7</v>
      </c>
      <c r="W366" s="11">
        <f t="shared" si="158"/>
        <v>13</v>
      </c>
      <c r="X366" s="11">
        <f t="shared" si="159"/>
        <v>8</v>
      </c>
      <c r="Y366" s="11">
        <f>'N454 Kanaaldijk 80 km'!D365</f>
        <v>2.8</v>
      </c>
      <c r="Z366" s="11">
        <f t="shared" si="160"/>
        <v>3</v>
      </c>
      <c r="AA366" s="11">
        <f t="shared" si="161"/>
        <v>0</v>
      </c>
      <c r="AB366" s="11">
        <f t="shared" si="162"/>
        <v>0</v>
      </c>
      <c r="AC366" s="11">
        <f t="shared" si="163"/>
        <v>1</v>
      </c>
      <c r="AD366" s="11">
        <f>'N451 80 km'!D365</f>
        <v>12</v>
      </c>
      <c r="AE366" s="11">
        <f t="shared" si="164"/>
        <v>12</v>
      </c>
      <c r="AF366" s="11">
        <f t="shared" si="165"/>
        <v>0</v>
      </c>
      <c r="AG366" s="11">
        <f t="shared" si="166"/>
        <v>0</v>
      </c>
      <c r="AH366" s="11">
        <f t="shared" si="167"/>
        <v>10</v>
      </c>
      <c r="AI366" s="11">
        <f>IF('A12'!D365="--",6,'A12'!D365)</f>
        <v>29</v>
      </c>
      <c r="AJ366" s="11">
        <f t="shared" si="168"/>
        <v>29</v>
      </c>
      <c r="AK366" s="11">
        <f t="shared" si="169"/>
        <v>0</v>
      </c>
      <c r="AL366" s="11">
        <f t="shared" si="170"/>
        <v>0</v>
      </c>
      <c r="AM366" s="11">
        <f t="shared" si="171"/>
        <v>27</v>
      </c>
      <c r="AN366" s="11">
        <f>'A20'!D365</f>
        <v>21.8</v>
      </c>
      <c r="AO366" s="11">
        <f t="shared" si="172"/>
        <v>22</v>
      </c>
      <c r="AP366" s="11">
        <f t="shared" si="173"/>
        <v>0</v>
      </c>
      <c r="AQ366" s="11">
        <f t="shared" si="174"/>
        <v>0</v>
      </c>
      <c r="AR366" s="11">
        <f t="shared" si="175"/>
        <v>20</v>
      </c>
      <c r="AS366" s="12"/>
      <c r="AT366" s="11"/>
    </row>
    <row r="367" spans="1:46" x14ac:dyDescent="0.2">
      <c r="A367" s="12" t="str">
        <f>'N207 50km'!A366</f>
        <v>HW15_B</v>
      </c>
      <c r="B367" s="12" t="str">
        <f>'N207 50km'!B366</f>
        <v>Henegouwerweg 15</v>
      </c>
      <c r="C367" s="11">
        <f>'N207 50km'!C366</f>
        <v>4.5</v>
      </c>
      <c r="D367" s="11">
        <f>'N207'!D366</f>
        <v>60.9</v>
      </c>
      <c r="E367" s="31">
        <f>IF('N207 50km'!D366="--",6,'N207 50km'!D366)</f>
        <v>43.3</v>
      </c>
      <c r="F367" s="31">
        <f t="shared" si="148"/>
        <v>43</v>
      </c>
      <c r="G367" s="33">
        <f t="shared" si="149"/>
        <v>38</v>
      </c>
      <c r="H367" s="31">
        <f>IF('N207 80km'!D366="--",6,'N207 80km'!D366)</f>
        <v>60.8</v>
      </c>
      <c r="I367" s="31">
        <f t="shared" si="150"/>
        <v>61</v>
      </c>
      <c r="J367" s="33" cm="1">
        <f t="array" ref="J367">_xlfn.IFS(I367=56,53,I367=57,53,OR(I367&gt;57,I367&lt;56),I367-2)</f>
        <v>59</v>
      </c>
      <c r="K367" s="33">
        <f t="shared" si="147"/>
        <v>59.034360947517293</v>
      </c>
      <c r="L367" s="11">
        <f t="shared" si="151"/>
        <v>59</v>
      </c>
      <c r="M367" s="11">
        <f>IF('Brugweg 30km'!D366="--",6,'Brugweg 30km'!D366)</f>
        <v>17.7</v>
      </c>
      <c r="N367" s="11">
        <f t="shared" si="152"/>
        <v>18</v>
      </c>
      <c r="O367" s="11">
        <f t="shared" si="153"/>
        <v>13</v>
      </c>
      <c r="P367" s="11">
        <f>IF('Hefbrug (50 km uur)'!D366="--",6,'Hefbrug (50 km uur)'!D366)</f>
        <v>33.1</v>
      </c>
      <c r="Q367" s="11">
        <f t="shared" si="154"/>
        <v>33</v>
      </c>
      <c r="R367" s="11">
        <f t="shared" si="155"/>
        <v>28</v>
      </c>
      <c r="S367" s="11">
        <f>'Kerkweg oost 50 km'!D366</f>
        <v>28.6</v>
      </c>
      <c r="T367" s="11">
        <f t="shared" si="156"/>
        <v>29</v>
      </c>
      <c r="U367" s="11">
        <f t="shared" si="157"/>
        <v>24</v>
      </c>
      <c r="V367" s="11">
        <f>'N454 Kanaaldijk 50 km'!D366</f>
        <v>15.9</v>
      </c>
      <c r="W367" s="11">
        <f t="shared" si="158"/>
        <v>16</v>
      </c>
      <c r="X367" s="11">
        <f t="shared" si="159"/>
        <v>11</v>
      </c>
      <c r="Y367" s="11">
        <f>'N454 Kanaaldijk 80 km'!D366</f>
        <v>9.5</v>
      </c>
      <c r="Z367" s="11">
        <f t="shared" si="160"/>
        <v>10</v>
      </c>
      <c r="AA367" s="11">
        <f t="shared" si="161"/>
        <v>0</v>
      </c>
      <c r="AB367" s="11">
        <f t="shared" si="162"/>
        <v>0</v>
      </c>
      <c r="AC367" s="11">
        <f t="shared" si="163"/>
        <v>8</v>
      </c>
      <c r="AD367" s="11">
        <f>'N451 80 km'!D366</f>
        <v>13.9</v>
      </c>
      <c r="AE367" s="11">
        <f t="shared" si="164"/>
        <v>14</v>
      </c>
      <c r="AF367" s="11">
        <f t="shared" si="165"/>
        <v>0</v>
      </c>
      <c r="AG367" s="11">
        <f t="shared" si="166"/>
        <v>0</v>
      </c>
      <c r="AH367" s="11">
        <f t="shared" si="167"/>
        <v>12</v>
      </c>
      <c r="AI367" s="11">
        <f>IF('A12'!D366="--",6,'A12'!D366)</f>
        <v>30.4</v>
      </c>
      <c r="AJ367" s="11">
        <f t="shared" si="168"/>
        <v>30</v>
      </c>
      <c r="AK367" s="11">
        <f t="shared" si="169"/>
        <v>0</v>
      </c>
      <c r="AL367" s="11">
        <f t="shared" si="170"/>
        <v>0</v>
      </c>
      <c r="AM367" s="11">
        <f t="shared" si="171"/>
        <v>28</v>
      </c>
      <c r="AN367" s="11">
        <f>'A20'!D366</f>
        <v>25.2</v>
      </c>
      <c r="AO367" s="11">
        <f t="shared" si="172"/>
        <v>25</v>
      </c>
      <c r="AP367" s="11">
        <f t="shared" si="173"/>
        <v>0</v>
      </c>
      <c r="AQ367" s="11">
        <f t="shared" si="174"/>
        <v>0</v>
      </c>
      <c r="AR367" s="11">
        <f t="shared" si="175"/>
        <v>23</v>
      </c>
      <c r="AS367" s="12"/>
      <c r="AT367" s="11"/>
    </row>
    <row r="368" spans="1:46" x14ac:dyDescent="0.2">
      <c r="A368" s="12" t="str">
        <f>'N207 50km'!A367</f>
        <v>HW15_A</v>
      </c>
      <c r="B368" s="12" t="str">
        <f>'N207 50km'!B367</f>
        <v>Henegouwerweg 15</v>
      </c>
      <c r="C368" s="11">
        <f>'N207 50km'!C367</f>
        <v>1.5</v>
      </c>
      <c r="D368" s="11">
        <f>'N207'!D367</f>
        <v>59.8</v>
      </c>
      <c r="E368" s="31">
        <f>IF('N207 50km'!D367="--",6,'N207 50km'!D367)</f>
        <v>41.6</v>
      </c>
      <c r="F368" s="31">
        <f t="shared" si="148"/>
        <v>42</v>
      </c>
      <c r="G368" s="33">
        <f t="shared" si="149"/>
        <v>37</v>
      </c>
      <c r="H368" s="31">
        <f>IF('N207 80km'!D367="--",6,'N207 80km'!D367)</f>
        <v>59.7</v>
      </c>
      <c r="I368" s="31">
        <f t="shared" si="150"/>
        <v>60</v>
      </c>
      <c r="J368" s="33" cm="1">
        <f t="array" ref="J368">_xlfn.IFS(I368=56,53,I368=57,53,OR(I368&gt;57,I368&lt;56),I368-2)</f>
        <v>58</v>
      </c>
      <c r="K368" s="33">
        <f t="shared" si="147"/>
        <v>58.034360947517285</v>
      </c>
      <c r="L368" s="11">
        <f t="shared" si="151"/>
        <v>58</v>
      </c>
      <c r="M368" s="11">
        <f>IF('Brugweg 30km'!D367="--",6,'Brugweg 30km'!D367)</f>
        <v>16.2</v>
      </c>
      <c r="N368" s="11">
        <f t="shared" si="152"/>
        <v>16</v>
      </c>
      <c r="O368" s="11">
        <f t="shared" si="153"/>
        <v>11</v>
      </c>
      <c r="P368" s="11">
        <f>IF('Hefbrug (50 km uur)'!D367="--",6,'Hefbrug (50 km uur)'!D367)</f>
        <v>31.3</v>
      </c>
      <c r="Q368" s="11">
        <f t="shared" si="154"/>
        <v>31</v>
      </c>
      <c r="R368" s="11">
        <f t="shared" si="155"/>
        <v>26</v>
      </c>
      <c r="S368" s="11">
        <f>'Kerkweg oost 50 km'!D367</f>
        <v>26.2</v>
      </c>
      <c r="T368" s="11">
        <f t="shared" si="156"/>
        <v>26</v>
      </c>
      <c r="U368" s="11">
        <f t="shared" si="157"/>
        <v>21</v>
      </c>
      <c r="V368" s="11">
        <f>'N454 Kanaaldijk 50 km'!D367</f>
        <v>13</v>
      </c>
      <c r="W368" s="11">
        <f t="shared" si="158"/>
        <v>13</v>
      </c>
      <c r="X368" s="11">
        <f t="shared" si="159"/>
        <v>8</v>
      </c>
      <c r="Y368" s="11">
        <f>'N454 Kanaaldijk 80 km'!D367</f>
        <v>7.3</v>
      </c>
      <c r="Z368" s="11">
        <f t="shared" si="160"/>
        <v>7</v>
      </c>
      <c r="AA368" s="11">
        <f t="shared" si="161"/>
        <v>0</v>
      </c>
      <c r="AB368" s="11">
        <f t="shared" si="162"/>
        <v>0</v>
      </c>
      <c r="AC368" s="11">
        <f t="shared" si="163"/>
        <v>5</v>
      </c>
      <c r="AD368" s="11">
        <f>'N451 80 km'!D367</f>
        <v>11.2</v>
      </c>
      <c r="AE368" s="11">
        <f t="shared" si="164"/>
        <v>11</v>
      </c>
      <c r="AF368" s="11">
        <f t="shared" si="165"/>
        <v>0</v>
      </c>
      <c r="AG368" s="11">
        <f t="shared" si="166"/>
        <v>0</v>
      </c>
      <c r="AH368" s="11">
        <f t="shared" si="167"/>
        <v>9</v>
      </c>
      <c r="AI368" s="11">
        <f>IF('A12'!D367="--",6,'A12'!D367)</f>
        <v>27.2</v>
      </c>
      <c r="AJ368" s="11">
        <f t="shared" si="168"/>
        <v>27</v>
      </c>
      <c r="AK368" s="11">
        <f t="shared" si="169"/>
        <v>0</v>
      </c>
      <c r="AL368" s="11">
        <f t="shared" si="170"/>
        <v>0</v>
      </c>
      <c r="AM368" s="11">
        <f t="shared" si="171"/>
        <v>25</v>
      </c>
      <c r="AN368" s="11">
        <f>'A20'!D367</f>
        <v>22.2</v>
      </c>
      <c r="AO368" s="11">
        <f t="shared" si="172"/>
        <v>22</v>
      </c>
      <c r="AP368" s="11">
        <f t="shared" si="173"/>
        <v>0</v>
      </c>
      <c r="AQ368" s="11">
        <f t="shared" si="174"/>
        <v>0</v>
      </c>
      <c r="AR368" s="11">
        <f t="shared" si="175"/>
        <v>20</v>
      </c>
      <c r="AS368" s="12"/>
      <c r="AT368" s="11"/>
    </row>
    <row r="369" spans="1:46" x14ac:dyDescent="0.2">
      <c r="A369" s="12" t="str">
        <f>'N207 50km'!A368</f>
        <v>HW14_B</v>
      </c>
      <c r="B369" s="12" t="str">
        <f>'N207 50km'!B368</f>
        <v>Henegouwerweg 14</v>
      </c>
      <c r="C369" s="11">
        <f>'N207 50km'!C368</f>
        <v>4.5</v>
      </c>
      <c r="D369" s="11">
        <f>'N207'!D368</f>
        <v>60.8</v>
      </c>
      <c r="E369" s="31">
        <f>IF('N207 50km'!D368="--",6,'N207 50km'!D368)</f>
        <v>44</v>
      </c>
      <c r="F369" s="31">
        <f t="shared" si="148"/>
        <v>44</v>
      </c>
      <c r="G369" s="33">
        <f t="shared" si="149"/>
        <v>39</v>
      </c>
      <c r="H369" s="31">
        <f>IF('N207 80km'!D368="--",6,'N207 80km'!D368)</f>
        <v>60.7</v>
      </c>
      <c r="I369" s="31">
        <f t="shared" si="150"/>
        <v>61</v>
      </c>
      <c r="J369" s="33" cm="1">
        <f t="array" ref="J369">_xlfn.IFS(I369=56,53,I369=57,53,OR(I369&gt;57,I369&lt;56),I369-2)</f>
        <v>59</v>
      </c>
      <c r="K369" s="33">
        <f t="shared" si="147"/>
        <v>59.043213737826434</v>
      </c>
      <c r="L369" s="11">
        <f t="shared" si="151"/>
        <v>59</v>
      </c>
      <c r="M369" s="11">
        <f>IF('Brugweg 30km'!D368="--",6,'Brugweg 30km'!D368)</f>
        <v>20.5</v>
      </c>
      <c r="N369" s="11">
        <f t="shared" si="152"/>
        <v>20</v>
      </c>
      <c r="O369" s="11">
        <f t="shared" si="153"/>
        <v>15</v>
      </c>
      <c r="P369" s="11">
        <f>IF('Hefbrug (50 km uur)'!D368="--",6,'Hefbrug (50 km uur)'!D368)</f>
        <v>33.9</v>
      </c>
      <c r="Q369" s="11">
        <f t="shared" si="154"/>
        <v>34</v>
      </c>
      <c r="R369" s="11">
        <f t="shared" si="155"/>
        <v>29</v>
      </c>
      <c r="S369" s="11">
        <f>'Kerkweg oost 50 km'!D368</f>
        <v>26.3</v>
      </c>
      <c r="T369" s="11">
        <f t="shared" si="156"/>
        <v>26</v>
      </c>
      <c r="U369" s="11">
        <f t="shared" si="157"/>
        <v>21</v>
      </c>
      <c r="V369" s="11">
        <f>'N454 Kanaaldijk 50 km'!D368</f>
        <v>16.100000000000001</v>
      </c>
      <c r="W369" s="11">
        <f t="shared" si="158"/>
        <v>16</v>
      </c>
      <c r="X369" s="11">
        <f t="shared" si="159"/>
        <v>11</v>
      </c>
      <c r="Y369" s="11">
        <f>'N454 Kanaaldijk 80 km'!D368</f>
        <v>7.2</v>
      </c>
      <c r="Z369" s="11">
        <f t="shared" si="160"/>
        <v>7</v>
      </c>
      <c r="AA369" s="11">
        <f t="shared" si="161"/>
        <v>0</v>
      </c>
      <c r="AB369" s="11">
        <f t="shared" si="162"/>
        <v>0</v>
      </c>
      <c r="AC369" s="11">
        <f t="shared" si="163"/>
        <v>5</v>
      </c>
      <c r="AD369" s="11">
        <f>'N451 80 km'!D368</f>
        <v>12.9</v>
      </c>
      <c r="AE369" s="11">
        <f t="shared" si="164"/>
        <v>13</v>
      </c>
      <c r="AF369" s="11">
        <f t="shared" si="165"/>
        <v>0</v>
      </c>
      <c r="AG369" s="11">
        <f t="shared" si="166"/>
        <v>0</v>
      </c>
      <c r="AH369" s="11">
        <f t="shared" si="167"/>
        <v>11</v>
      </c>
      <c r="AI369" s="11">
        <f>IF('A12'!D368="--",6,'A12'!D368)</f>
        <v>29.7</v>
      </c>
      <c r="AJ369" s="11">
        <f t="shared" si="168"/>
        <v>30</v>
      </c>
      <c r="AK369" s="11">
        <f t="shared" si="169"/>
        <v>0</v>
      </c>
      <c r="AL369" s="11">
        <f t="shared" si="170"/>
        <v>0</v>
      </c>
      <c r="AM369" s="11">
        <f t="shared" si="171"/>
        <v>28</v>
      </c>
      <c r="AN369" s="11">
        <f>'A20'!D368</f>
        <v>25.3</v>
      </c>
      <c r="AO369" s="11">
        <f t="shared" si="172"/>
        <v>25</v>
      </c>
      <c r="AP369" s="11">
        <f t="shared" si="173"/>
        <v>0</v>
      </c>
      <c r="AQ369" s="11">
        <f t="shared" si="174"/>
        <v>0</v>
      </c>
      <c r="AR369" s="11">
        <f t="shared" si="175"/>
        <v>23</v>
      </c>
      <c r="AS369" s="12"/>
      <c r="AT369" s="11"/>
    </row>
    <row r="370" spans="1:46" x14ac:dyDescent="0.2">
      <c r="A370" s="12" t="str">
        <f>'N207 50km'!A369</f>
        <v>HW14_A</v>
      </c>
      <c r="B370" s="12" t="str">
        <f>'N207 50km'!B369</f>
        <v>Henegouwerweg 14</v>
      </c>
      <c r="C370" s="11">
        <f>'N207 50km'!C369</f>
        <v>1.5</v>
      </c>
      <c r="D370" s="11">
        <f>'N207'!D369</f>
        <v>59.6</v>
      </c>
      <c r="E370" s="31">
        <f>IF('N207 50km'!D369="--",6,'N207 50km'!D369)</f>
        <v>42.3</v>
      </c>
      <c r="F370" s="31">
        <f t="shared" si="148"/>
        <v>42</v>
      </c>
      <c r="G370" s="33">
        <f t="shared" si="149"/>
        <v>37</v>
      </c>
      <c r="H370" s="31">
        <f>IF('N207 80km'!D369="--",6,'N207 80km'!D369)</f>
        <v>59.5</v>
      </c>
      <c r="I370" s="31">
        <f t="shared" si="150"/>
        <v>60</v>
      </c>
      <c r="J370" s="33" cm="1">
        <f t="array" ref="J370">_xlfn.IFS(I370=56,53,I370=57,53,OR(I370&gt;57,I370&lt;56),I370-2)</f>
        <v>58</v>
      </c>
      <c r="K370" s="33">
        <f t="shared" si="147"/>
        <v>58.034360947517285</v>
      </c>
      <c r="L370" s="11">
        <f t="shared" si="151"/>
        <v>58</v>
      </c>
      <c r="M370" s="11">
        <f>IF('Brugweg 30km'!D369="--",6,'Brugweg 30km'!D369)</f>
        <v>17.8</v>
      </c>
      <c r="N370" s="11">
        <f t="shared" si="152"/>
        <v>18</v>
      </c>
      <c r="O370" s="11">
        <f t="shared" si="153"/>
        <v>13</v>
      </c>
      <c r="P370" s="11">
        <f>IF('Hefbrug (50 km uur)'!D369="--",6,'Hefbrug (50 km uur)'!D369)</f>
        <v>32.6</v>
      </c>
      <c r="Q370" s="11">
        <f t="shared" si="154"/>
        <v>33</v>
      </c>
      <c r="R370" s="11">
        <f t="shared" si="155"/>
        <v>28</v>
      </c>
      <c r="S370" s="11">
        <f>'Kerkweg oost 50 km'!D369</f>
        <v>24.8</v>
      </c>
      <c r="T370" s="11">
        <f t="shared" si="156"/>
        <v>25</v>
      </c>
      <c r="U370" s="11">
        <f t="shared" si="157"/>
        <v>20</v>
      </c>
      <c r="V370" s="11">
        <f>'N454 Kanaaldijk 50 km'!D369</f>
        <v>13.2</v>
      </c>
      <c r="W370" s="11">
        <f t="shared" si="158"/>
        <v>13</v>
      </c>
      <c r="X370" s="11">
        <f t="shared" si="159"/>
        <v>8</v>
      </c>
      <c r="Y370" s="11">
        <f>'N454 Kanaaldijk 80 km'!D369</f>
        <v>5.8</v>
      </c>
      <c r="Z370" s="11">
        <f t="shared" si="160"/>
        <v>6</v>
      </c>
      <c r="AA370" s="11">
        <f t="shared" si="161"/>
        <v>0</v>
      </c>
      <c r="AB370" s="11">
        <f t="shared" si="162"/>
        <v>0</v>
      </c>
      <c r="AC370" s="11">
        <f t="shared" si="163"/>
        <v>4</v>
      </c>
      <c r="AD370" s="11">
        <f>'N451 80 km'!D369</f>
        <v>9.4</v>
      </c>
      <c r="AE370" s="11">
        <f t="shared" si="164"/>
        <v>9</v>
      </c>
      <c r="AF370" s="11">
        <f t="shared" si="165"/>
        <v>0</v>
      </c>
      <c r="AG370" s="11">
        <f t="shared" si="166"/>
        <v>0</v>
      </c>
      <c r="AH370" s="11">
        <f t="shared" si="167"/>
        <v>7</v>
      </c>
      <c r="AI370" s="11">
        <f>IF('A12'!D369="--",6,'A12'!D369)</f>
        <v>25</v>
      </c>
      <c r="AJ370" s="11">
        <f t="shared" si="168"/>
        <v>25</v>
      </c>
      <c r="AK370" s="11">
        <f t="shared" si="169"/>
        <v>0</v>
      </c>
      <c r="AL370" s="11">
        <f t="shared" si="170"/>
        <v>0</v>
      </c>
      <c r="AM370" s="11">
        <f t="shared" si="171"/>
        <v>23</v>
      </c>
      <c r="AN370" s="11">
        <f>'A20'!D369</f>
        <v>20.5</v>
      </c>
      <c r="AO370" s="11">
        <f t="shared" si="172"/>
        <v>20</v>
      </c>
      <c r="AP370" s="11">
        <f t="shared" si="173"/>
        <v>0</v>
      </c>
      <c r="AQ370" s="11">
        <f t="shared" si="174"/>
        <v>0</v>
      </c>
      <c r="AR370" s="11">
        <f t="shared" si="175"/>
        <v>18</v>
      </c>
      <c r="AS370" s="12"/>
      <c r="AT370" s="11"/>
    </row>
    <row r="371" spans="1:46" x14ac:dyDescent="0.2">
      <c r="A371" s="12" t="str">
        <f>'N207 50km'!A370</f>
        <v>HW13_B</v>
      </c>
      <c r="B371" s="12" t="str">
        <f>'N207 50km'!B370</f>
        <v>Henegouwerweg 13</v>
      </c>
      <c r="C371" s="11">
        <f>'N207 50km'!C370</f>
        <v>4.5</v>
      </c>
      <c r="D371" s="11">
        <f>'N207'!D370</f>
        <v>60.6</v>
      </c>
      <c r="E371" s="31">
        <f>IF('N207 50km'!D370="--",6,'N207 50km'!D370)</f>
        <v>43.5</v>
      </c>
      <c r="F371" s="31">
        <f t="shared" si="148"/>
        <v>44</v>
      </c>
      <c r="G371" s="33">
        <f t="shared" si="149"/>
        <v>39</v>
      </c>
      <c r="H371" s="31">
        <f>IF('N207 80km'!D370="--",6,'N207 80km'!D370)</f>
        <v>60.5</v>
      </c>
      <c r="I371" s="31">
        <f t="shared" si="150"/>
        <v>60</v>
      </c>
      <c r="J371" s="33" cm="1">
        <f t="array" ref="J371">_xlfn.IFS(I371=56,53,I371=57,53,OR(I371&gt;57,I371&lt;56),I371-2)</f>
        <v>58</v>
      </c>
      <c r="K371" s="33">
        <f t="shared" si="147"/>
        <v>58.054333142200463</v>
      </c>
      <c r="L371" s="11">
        <f t="shared" si="151"/>
        <v>58</v>
      </c>
      <c r="M371" s="11">
        <f>IF('Brugweg 30km'!D370="--",6,'Brugweg 30km'!D370)</f>
        <v>20.3</v>
      </c>
      <c r="N371" s="11">
        <f t="shared" si="152"/>
        <v>20</v>
      </c>
      <c r="O371" s="11">
        <f t="shared" si="153"/>
        <v>15</v>
      </c>
      <c r="P371" s="11">
        <f>IF('Hefbrug (50 km uur)'!D370="--",6,'Hefbrug (50 km uur)'!D370)</f>
        <v>33.6</v>
      </c>
      <c r="Q371" s="11">
        <f t="shared" si="154"/>
        <v>34</v>
      </c>
      <c r="R371" s="11">
        <f t="shared" si="155"/>
        <v>29</v>
      </c>
      <c r="S371" s="11">
        <f>'Kerkweg oost 50 km'!D370</f>
        <v>25.3</v>
      </c>
      <c r="T371" s="11">
        <f t="shared" si="156"/>
        <v>25</v>
      </c>
      <c r="U371" s="11">
        <f t="shared" si="157"/>
        <v>20</v>
      </c>
      <c r="V371" s="11">
        <f>'N454 Kanaaldijk 50 km'!D370</f>
        <v>16.100000000000001</v>
      </c>
      <c r="W371" s="11">
        <f t="shared" si="158"/>
        <v>16</v>
      </c>
      <c r="X371" s="11">
        <f t="shared" si="159"/>
        <v>11</v>
      </c>
      <c r="Y371" s="11">
        <f>'N454 Kanaaldijk 80 km'!D370</f>
        <v>7.2</v>
      </c>
      <c r="Z371" s="11">
        <f t="shared" si="160"/>
        <v>7</v>
      </c>
      <c r="AA371" s="11">
        <f t="shared" si="161"/>
        <v>0</v>
      </c>
      <c r="AB371" s="11">
        <f t="shared" si="162"/>
        <v>0</v>
      </c>
      <c r="AC371" s="11">
        <f t="shared" si="163"/>
        <v>5</v>
      </c>
      <c r="AD371" s="11">
        <f>'N451 80 km'!D370</f>
        <v>13</v>
      </c>
      <c r="AE371" s="11">
        <f t="shared" si="164"/>
        <v>13</v>
      </c>
      <c r="AF371" s="11">
        <f t="shared" si="165"/>
        <v>0</v>
      </c>
      <c r="AG371" s="11">
        <f t="shared" si="166"/>
        <v>0</v>
      </c>
      <c r="AH371" s="11">
        <f t="shared" si="167"/>
        <v>11</v>
      </c>
      <c r="AI371" s="11">
        <f>IF('A12'!D370="--",6,'A12'!D370)</f>
        <v>29.5</v>
      </c>
      <c r="AJ371" s="11">
        <f t="shared" si="168"/>
        <v>30</v>
      </c>
      <c r="AK371" s="11">
        <f t="shared" si="169"/>
        <v>0</v>
      </c>
      <c r="AL371" s="11">
        <f t="shared" si="170"/>
        <v>0</v>
      </c>
      <c r="AM371" s="11">
        <f t="shared" si="171"/>
        <v>28</v>
      </c>
      <c r="AN371" s="11">
        <f>'A20'!D370</f>
        <v>25.1</v>
      </c>
      <c r="AO371" s="11">
        <f t="shared" si="172"/>
        <v>25</v>
      </c>
      <c r="AP371" s="11">
        <f t="shared" si="173"/>
        <v>0</v>
      </c>
      <c r="AQ371" s="11">
        <f t="shared" si="174"/>
        <v>0</v>
      </c>
      <c r="AR371" s="11">
        <f t="shared" si="175"/>
        <v>23</v>
      </c>
      <c r="AS371" s="12"/>
      <c r="AT371" s="11"/>
    </row>
    <row r="372" spans="1:46" x14ac:dyDescent="0.2">
      <c r="A372" s="12" t="str">
        <f>'N207 50km'!A371</f>
        <v>HW13_A</v>
      </c>
      <c r="B372" s="12" t="str">
        <f>'N207 50km'!B371</f>
        <v>Henegouwerweg 13</v>
      </c>
      <c r="C372" s="11">
        <f>'N207 50km'!C371</f>
        <v>1.5</v>
      </c>
      <c r="D372" s="11">
        <f>'N207'!D371</f>
        <v>59.5</v>
      </c>
      <c r="E372" s="31">
        <f>IF('N207 50km'!D371="--",6,'N207 50km'!D371)</f>
        <v>41</v>
      </c>
      <c r="F372" s="31">
        <f t="shared" si="148"/>
        <v>41</v>
      </c>
      <c r="G372" s="33">
        <f t="shared" si="149"/>
        <v>36</v>
      </c>
      <c r="H372" s="31">
        <f>IF('N207 80km'!D371="--",6,'N207 80km'!D371)</f>
        <v>59.4</v>
      </c>
      <c r="I372" s="31">
        <f t="shared" si="150"/>
        <v>59</v>
      </c>
      <c r="J372" s="33" cm="1">
        <f t="array" ref="J372">_xlfn.IFS(I372=56,53,I372=57,53,OR(I372&gt;57,I372&lt;56),I372-2)</f>
        <v>57</v>
      </c>
      <c r="K372" s="33">
        <f t="shared" si="147"/>
        <v>57.034360947517293</v>
      </c>
      <c r="L372" s="11">
        <f t="shared" si="151"/>
        <v>57</v>
      </c>
      <c r="M372" s="11">
        <f>IF('Brugweg 30km'!D371="--",6,'Brugweg 30km'!D371)</f>
        <v>17.600000000000001</v>
      </c>
      <c r="N372" s="11">
        <f t="shared" si="152"/>
        <v>18</v>
      </c>
      <c r="O372" s="11">
        <f t="shared" si="153"/>
        <v>13</v>
      </c>
      <c r="P372" s="11">
        <f>IF('Hefbrug (50 km uur)'!D371="--",6,'Hefbrug (50 km uur)'!D371)</f>
        <v>32</v>
      </c>
      <c r="Q372" s="11">
        <f t="shared" si="154"/>
        <v>32</v>
      </c>
      <c r="R372" s="11">
        <f t="shared" si="155"/>
        <v>27</v>
      </c>
      <c r="S372" s="11">
        <f>'Kerkweg oost 50 km'!D371</f>
        <v>23.6</v>
      </c>
      <c r="T372" s="11">
        <f t="shared" si="156"/>
        <v>24</v>
      </c>
      <c r="U372" s="11">
        <f t="shared" si="157"/>
        <v>19</v>
      </c>
      <c r="V372" s="11">
        <f>'N454 Kanaaldijk 50 km'!D371</f>
        <v>13.1</v>
      </c>
      <c r="W372" s="11">
        <f t="shared" si="158"/>
        <v>13</v>
      </c>
      <c r="X372" s="11">
        <f t="shared" si="159"/>
        <v>8</v>
      </c>
      <c r="Y372" s="11">
        <f>'N454 Kanaaldijk 80 km'!D371</f>
        <v>5.3</v>
      </c>
      <c r="Z372" s="11">
        <f t="shared" si="160"/>
        <v>5</v>
      </c>
      <c r="AA372" s="11">
        <f t="shared" si="161"/>
        <v>0</v>
      </c>
      <c r="AB372" s="11">
        <f t="shared" si="162"/>
        <v>0</v>
      </c>
      <c r="AC372" s="11">
        <f t="shared" si="163"/>
        <v>3</v>
      </c>
      <c r="AD372" s="11">
        <f>'N451 80 km'!D371</f>
        <v>10.1</v>
      </c>
      <c r="AE372" s="11">
        <f t="shared" si="164"/>
        <v>10</v>
      </c>
      <c r="AF372" s="11">
        <f t="shared" si="165"/>
        <v>0</v>
      </c>
      <c r="AG372" s="11">
        <f t="shared" si="166"/>
        <v>0</v>
      </c>
      <c r="AH372" s="11">
        <f t="shared" si="167"/>
        <v>8</v>
      </c>
      <c r="AI372" s="11">
        <f>IF('A12'!D371="--",6,'A12'!D371)</f>
        <v>25.7</v>
      </c>
      <c r="AJ372" s="11">
        <f t="shared" si="168"/>
        <v>26</v>
      </c>
      <c r="AK372" s="11">
        <f t="shared" si="169"/>
        <v>0</v>
      </c>
      <c r="AL372" s="11">
        <f t="shared" si="170"/>
        <v>0</v>
      </c>
      <c r="AM372" s="11">
        <f t="shared" si="171"/>
        <v>24</v>
      </c>
      <c r="AN372" s="11">
        <f>'A20'!D371</f>
        <v>21.2</v>
      </c>
      <c r="AO372" s="11">
        <f t="shared" si="172"/>
        <v>21</v>
      </c>
      <c r="AP372" s="11">
        <f t="shared" si="173"/>
        <v>0</v>
      </c>
      <c r="AQ372" s="11">
        <f t="shared" si="174"/>
        <v>0</v>
      </c>
      <c r="AR372" s="11">
        <f t="shared" si="175"/>
        <v>19</v>
      </c>
      <c r="AS372" s="12"/>
      <c r="AT372" s="11"/>
    </row>
    <row r="373" spans="1:46" x14ac:dyDescent="0.2">
      <c r="A373" s="12" t="str">
        <f>'N207 50km'!A372</f>
        <v>HW12_B</v>
      </c>
      <c r="B373" s="12" t="str">
        <f>'N207 50km'!B372</f>
        <v>Henegouwerweg 12</v>
      </c>
      <c r="C373" s="11">
        <f>'N207 50km'!C372</f>
        <v>4.5</v>
      </c>
      <c r="D373" s="11">
        <f>'N207'!D372</f>
        <v>60.5</v>
      </c>
      <c r="E373" s="31">
        <f>IF('N207 50km'!D372="--",6,'N207 50km'!D372)</f>
        <v>43.1</v>
      </c>
      <c r="F373" s="31">
        <f t="shared" si="148"/>
        <v>43</v>
      </c>
      <c r="G373" s="33">
        <f t="shared" si="149"/>
        <v>38</v>
      </c>
      <c r="H373" s="31">
        <f>IF('N207 80km'!D372="--",6,'N207 80km'!D372)</f>
        <v>60.4</v>
      </c>
      <c r="I373" s="31">
        <f t="shared" si="150"/>
        <v>60</v>
      </c>
      <c r="J373" s="33" cm="1">
        <f t="array" ref="J373">_xlfn.IFS(I373=56,53,I373=57,53,OR(I373&gt;57,I373&lt;56),I373-2)</f>
        <v>58</v>
      </c>
      <c r="K373" s="33">
        <f t="shared" si="147"/>
        <v>58.043213737826427</v>
      </c>
      <c r="L373" s="11">
        <f t="shared" si="151"/>
        <v>58</v>
      </c>
      <c r="M373" s="11">
        <f>IF('Brugweg 30km'!D372="--",6,'Brugweg 30km'!D372)</f>
        <v>21.5</v>
      </c>
      <c r="N373" s="11">
        <f t="shared" si="152"/>
        <v>22</v>
      </c>
      <c r="O373" s="11">
        <f t="shared" si="153"/>
        <v>17</v>
      </c>
      <c r="P373" s="11">
        <f>IF('Hefbrug (50 km uur)'!D372="--",6,'Hefbrug (50 km uur)'!D372)</f>
        <v>35.200000000000003</v>
      </c>
      <c r="Q373" s="11">
        <f t="shared" si="154"/>
        <v>35</v>
      </c>
      <c r="R373" s="11">
        <f t="shared" si="155"/>
        <v>30</v>
      </c>
      <c r="S373" s="11">
        <f>'Kerkweg oost 50 km'!D372</f>
        <v>29.5</v>
      </c>
      <c r="T373" s="11">
        <f t="shared" si="156"/>
        <v>30</v>
      </c>
      <c r="U373" s="11">
        <f t="shared" si="157"/>
        <v>25</v>
      </c>
      <c r="V373" s="11">
        <f>'N454 Kanaaldijk 50 km'!D372</f>
        <v>15.9</v>
      </c>
      <c r="W373" s="11">
        <f t="shared" si="158"/>
        <v>16</v>
      </c>
      <c r="X373" s="11">
        <f t="shared" si="159"/>
        <v>11</v>
      </c>
      <c r="Y373" s="11">
        <f>'N454 Kanaaldijk 80 km'!D372</f>
        <v>9.1</v>
      </c>
      <c r="Z373" s="11">
        <f t="shared" si="160"/>
        <v>9</v>
      </c>
      <c r="AA373" s="11">
        <f t="shared" si="161"/>
        <v>0</v>
      </c>
      <c r="AB373" s="11">
        <f t="shared" si="162"/>
        <v>0</v>
      </c>
      <c r="AC373" s="11">
        <f t="shared" si="163"/>
        <v>7</v>
      </c>
      <c r="AD373" s="11">
        <f>'N451 80 km'!D372</f>
        <v>12.6</v>
      </c>
      <c r="AE373" s="11">
        <f t="shared" si="164"/>
        <v>13</v>
      </c>
      <c r="AF373" s="11">
        <f t="shared" si="165"/>
        <v>0</v>
      </c>
      <c r="AG373" s="11">
        <f t="shared" si="166"/>
        <v>0</v>
      </c>
      <c r="AH373" s="11">
        <f t="shared" si="167"/>
        <v>11</v>
      </c>
      <c r="AI373" s="11">
        <f>IF('A12'!D372="--",6,'A12'!D372)</f>
        <v>28.9</v>
      </c>
      <c r="AJ373" s="11">
        <f t="shared" si="168"/>
        <v>29</v>
      </c>
      <c r="AK373" s="11">
        <f t="shared" si="169"/>
        <v>0</v>
      </c>
      <c r="AL373" s="11">
        <f t="shared" si="170"/>
        <v>0</v>
      </c>
      <c r="AM373" s="11">
        <f t="shared" si="171"/>
        <v>27</v>
      </c>
      <c r="AN373" s="11">
        <f>'A20'!D372</f>
        <v>24.1</v>
      </c>
      <c r="AO373" s="11">
        <f t="shared" si="172"/>
        <v>24</v>
      </c>
      <c r="AP373" s="11">
        <f t="shared" si="173"/>
        <v>0</v>
      </c>
      <c r="AQ373" s="11">
        <f t="shared" si="174"/>
        <v>0</v>
      </c>
      <c r="AR373" s="11">
        <f t="shared" si="175"/>
        <v>22</v>
      </c>
      <c r="AS373" s="12"/>
      <c r="AT373" s="11"/>
    </row>
    <row r="374" spans="1:46" x14ac:dyDescent="0.2">
      <c r="A374" s="12" t="str">
        <f>'N207 50km'!A373</f>
        <v>HW12_A</v>
      </c>
      <c r="B374" s="12" t="str">
        <f>'N207 50km'!B373</f>
        <v>Henegouwerweg 12</v>
      </c>
      <c r="C374" s="11">
        <f>'N207 50km'!C373</f>
        <v>1.5</v>
      </c>
      <c r="D374" s="11">
        <f>'N207'!D373</f>
        <v>59.3</v>
      </c>
      <c r="E374" s="31">
        <f>IF('N207 50km'!D373="--",6,'N207 50km'!D373)</f>
        <v>41.5</v>
      </c>
      <c r="F374" s="31">
        <f t="shared" si="148"/>
        <v>42</v>
      </c>
      <c r="G374" s="33">
        <f t="shared" si="149"/>
        <v>37</v>
      </c>
      <c r="H374" s="31">
        <f>IF('N207 80km'!D373="--",6,'N207 80km'!D373)</f>
        <v>59.2</v>
      </c>
      <c r="I374" s="31">
        <f t="shared" si="150"/>
        <v>59</v>
      </c>
      <c r="J374" s="33" cm="1">
        <f t="array" ref="J374">_xlfn.IFS(I374=56,53,I374=57,53,OR(I374&gt;57,I374&lt;56),I374-2)</f>
        <v>57</v>
      </c>
      <c r="K374" s="33">
        <f t="shared" si="147"/>
        <v>57.043213737826434</v>
      </c>
      <c r="L374" s="11">
        <f t="shared" si="151"/>
        <v>57</v>
      </c>
      <c r="M374" s="11">
        <f>IF('Brugweg 30km'!D373="--",6,'Brugweg 30km'!D373)</f>
        <v>17.3</v>
      </c>
      <c r="N374" s="11">
        <f t="shared" si="152"/>
        <v>17</v>
      </c>
      <c r="O374" s="11">
        <f t="shared" si="153"/>
        <v>12</v>
      </c>
      <c r="P374" s="11">
        <f>IF('Hefbrug (50 km uur)'!D373="--",6,'Hefbrug (50 km uur)'!D373)</f>
        <v>34.1</v>
      </c>
      <c r="Q374" s="11">
        <f t="shared" si="154"/>
        <v>34</v>
      </c>
      <c r="R374" s="11">
        <f t="shared" si="155"/>
        <v>29</v>
      </c>
      <c r="S374" s="11">
        <f>'Kerkweg oost 50 km'!D373</f>
        <v>28.6</v>
      </c>
      <c r="T374" s="11">
        <f t="shared" si="156"/>
        <v>29</v>
      </c>
      <c r="U374" s="11">
        <f t="shared" si="157"/>
        <v>24</v>
      </c>
      <c r="V374" s="11">
        <f>'N454 Kanaaldijk 50 km'!D373</f>
        <v>12.9</v>
      </c>
      <c r="W374" s="11">
        <f t="shared" si="158"/>
        <v>13</v>
      </c>
      <c r="X374" s="11">
        <f t="shared" si="159"/>
        <v>8</v>
      </c>
      <c r="Y374" s="11">
        <f>'N454 Kanaaldijk 80 km'!D373</f>
        <v>7.6</v>
      </c>
      <c r="Z374" s="11">
        <f t="shared" si="160"/>
        <v>8</v>
      </c>
      <c r="AA374" s="11">
        <f t="shared" si="161"/>
        <v>0</v>
      </c>
      <c r="AB374" s="11">
        <f t="shared" si="162"/>
        <v>0</v>
      </c>
      <c r="AC374" s="11">
        <f t="shared" si="163"/>
        <v>6</v>
      </c>
      <c r="AD374" s="11">
        <f>'N451 80 km'!D373</f>
        <v>9.6</v>
      </c>
      <c r="AE374" s="11">
        <f t="shared" si="164"/>
        <v>10</v>
      </c>
      <c r="AF374" s="11">
        <f t="shared" si="165"/>
        <v>0</v>
      </c>
      <c r="AG374" s="11">
        <f t="shared" si="166"/>
        <v>0</v>
      </c>
      <c r="AH374" s="11">
        <f t="shared" si="167"/>
        <v>8</v>
      </c>
      <c r="AI374" s="11">
        <f>IF('A12'!D373="--",6,'A12'!D373)</f>
        <v>25.4</v>
      </c>
      <c r="AJ374" s="11">
        <f t="shared" si="168"/>
        <v>25</v>
      </c>
      <c r="AK374" s="11">
        <f t="shared" si="169"/>
        <v>0</v>
      </c>
      <c r="AL374" s="11">
        <f t="shared" si="170"/>
        <v>0</v>
      </c>
      <c r="AM374" s="11">
        <f t="shared" si="171"/>
        <v>23</v>
      </c>
      <c r="AN374" s="11">
        <f>'A20'!D373</f>
        <v>21.4</v>
      </c>
      <c r="AO374" s="11">
        <f t="shared" si="172"/>
        <v>21</v>
      </c>
      <c r="AP374" s="11">
        <f t="shared" si="173"/>
        <v>0</v>
      </c>
      <c r="AQ374" s="11">
        <f t="shared" si="174"/>
        <v>0</v>
      </c>
      <c r="AR374" s="11">
        <f t="shared" si="175"/>
        <v>19</v>
      </c>
      <c r="AS374" s="12"/>
      <c r="AT374" s="11"/>
    </row>
    <row r="375" spans="1:46" x14ac:dyDescent="0.2">
      <c r="A375" s="12" t="str">
        <f>'N207 50km'!A374</f>
        <v>HW110_B</v>
      </c>
      <c r="B375" s="12" t="str">
        <f>'N207 50km'!B374</f>
        <v>Henegouwerweg 110</v>
      </c>
      <c r="C375" s="11">
        <f>'N207 50km'!C374</f>
        <v>4.5</v>
      </c>
      <c r="D375" s="11">
        <f>'N207'!D374</f>
        <v>65.7</v>
      </c>
      <c r="E375" s="31">
        <f>IF('N207 50km'!D374="--",6,'N207 50km'!D374)</f>
        <v>34.299999999999997</v>
      </c>
      <c r="F375" s="31">
        <f t="shared" si="148"/>
        <v>34</v>
      </c>
      <c r="G375" s="33">
        <f t="shared" si="149"/>
        <v>29</v>
      </c>
      <c r="H375" s="31">
        <f>IF('N207 80km'!D374="--",6,'N207 80km'!D374)</f>
        <v>65.599999999999994</v>
      </c>
      <c r="I375" s="31">
        <f t="shared" si="150"/>
        <v>66</v>
      </c>
      <c r="J375" s="33" cm="1">
        <f t="array" ref="J375">_xlfn.IFS(I375=56,53,I375=57,53,OR(I375&gt;57,I375&lt;56),I375-2)</f>
        <v>64</v>
      </c>
      <c r="K375" s="33">
        <f t="shared" si="147"/>
        <v>64.001373142636595</v>
      </c>
      <c r="L375" s="11">
        <f t="shared" si="151"/>
        <v>64</v>
      </c>
      <c r="M375" s="11">
        <f>IF('Brugweg 30km'!D374="--",6,'Brugweg 30km'!D374)</f>
        <v>5.4</v>
      </c>
      <c r="N375" s="11">
        <f t="shared" si="152"/>
        <v>5</v>
      </c>
      <c r="O375" s="11">
        <f t="shared" si="153"/>
        <v>0</v>
      </c>
      <c r="P375" s="11">
        <f>IF('Hefbrug (50 km uur)'!D374="--",6,'Hefbrug (50 km uur)'!D374)</f>
        <v>1.7</v>
      </c>
      <c r="Q375" s="11">
        <f t="shared" si="154"/>
        <v>2</v>
      </c>
      <c r="R375" s="11">
        <f t="shared" si="155"/>
        <v>-3</v>
      </c>
      <c r="S375" s="11">
        <f>'Kerkweg oost 50 km'!D374</f>
        <v>13.4</v>
      </c>
      <c r="T375" s="11">
        <f t="shared" si="156"/>
        <v>13</v>
      </c>
      <c r="U375" s="11">
        <f t="shared" si="157"/>
        <v>8</v>
      </c>
      <c r="V375" s="11">
        <f>'N454 Kanaaldijk 50 km'!D374</f>
        <v>37.9</v>
      </c>
      <c r="W375" s="11">
        <f t="shared" si="158"/>
        <v>38</v>
      </c>
      <c r="X375" s="11">
        <f t="shared" si="159"/>
        <v>33</v>
      </c>
      <c r="Y375" s="11">
        <f>'N454 Kanaaldijk 80 km'!D374</f>
        <v>28.6</v>
      </c>
      <c r="Z375" s="11">
        <f t="shared" si="160"/>
        <v>29</v>
      </c>
      <c r="AA375" s="11">
        <f t="shared" si="161"/>
        <v>0</v>
      </c>
      <c r="AB375" s="11">
        <f t="shared" si="162"/>
        <v>0</v>
      </c>
      <c r="AC375" s="11">
        <f t="shared" si="163"/>
        <v>27</v>
      </c>
      <c r="AD375" s="11">
        <f>'N451 80 km'!D374</f>
        <v>28.5</v>
      </c>
      <c r="AE375" s="11">
        <f t="shared" si="164"/>
        <v>28</v>
      </c>
      <c r="AF375" s="11">
        <f t="shared" si="165"/>
        <v>0</v>
      </c>
      <c r="AG375" s="11">
        <f t="shared" si="166"/>
        <v>0</v>
      </c>
      <c r="AH375" s="11">
        <f t="shared" si="167"/>
        <v>26</v>
      </c>
      <c r="AI375" s="11">
        <f>IF('A12'!D374="--",6,'A12'!D374)</f>
        <v>48.3</v>
      </c>
      <c r="AJ375" s="11">
        <f t="shared" si="168"/>
        <v>48</v>
      </c>
      <c r="AK375" s="11">
        <f t="shared" si="169"/>
        <v>0</v>
      </c>
      <c r="AL375" s="11">
        <f t="shared" si="170"/>
        <v>0</v>
      </c>
      <c r="AM375" s="11">
        <f t="shared" si="171"/>
        <v>46</v>
      </c>
      <c r="AN375" s="11">
        <f>'A20'!D374</f>
        <v>44.5</v>
      </c>
      <c r="AO375" s="11">
        <f t="shared" si="172"/>
        <v>44</v>
      </c>
      <c r="AP375" s="11">
        <f t="shared" si="173"/>
        <v>0</v>
      </c>
      <c r="AQ375" s="11">
        <f t="shared" si="174"/>
        <v>0</v>
      </c>
      <c r="AR375" s="11">
        <f t="shared" si="175"/>
        <v>42</v>
      </c>
      <c r="AS375" s="12"/>
      <c r="AT375" s="11"/>
    </row>
    <row r="376" spans="1:46" x14ac:dyDescent="0.2">
      <c r="A376" s="12" t="str">
        <f>'N207 50km'!A375</f>
        <v>HW110_A</v>
      </c>
      <c r="B376" s="12" t="str">
        <f>'N207 50km'!B375</f>
        <v>Henegouwerweg 110</v>
      </c>
      <c r="C376" s="11">
        <f>'N207 50km'!C375</f>
        <v>1.5</v>
      </c>
      <c r="D376" s="11">
        <f>'N207'!D375</f>
        <v>65.5</v>
      </c>
      <c r="E376" s="31">
        <f>IF('N207 50km'!D375="--",6,'N207 50km'!D375)</f>
        <v>32</v>
      </c>
      <c r="F376" s="31">
        <f t="shared" si="148"/>
        <v>32</v>
      </c>
      <c r="G376" s="33">
        <f t="shared" si="149"/>
        <v>27</v>
      </c>
      <c r="H376" s="31">
        <f>IF('N207 80km'!D375="--",6,'N207 80km'!D375)</f>
        <v>65.5</v>
      </c>
      <c r="I376" s="31">
        <f t="shared" si="150"/>
        <v>66</v>
      </c>
      <c r="J376" s="33" cm="1">
        <f t="array" ref="J376">_xlfn.IFS(I376=56,53,I376=57,53,OR(I376&gt;57,I376&lt;56),I376-2)</f>
        <v>64</v>
      </c>
      <c r="K376" s="33">
        <f t="shared" si="147"/>
        <v>64.000866444976978</v>
      </c>
      <c r="L376" s="11">
        <f t="shared" si="151"/>
        <v>64</v>
      </c>
      <c r="M376" s="11">
        <f>IF('Brugweg 30km'!D375="--",6,'Brugweg 30km'!D375)</f>
        <v>4.3</v>
      </c>
      <c r="N376" s="11">
        <f t="shared" si="152"/>
        <v>4</v>
      </c>
      <c r="O376" s="11">
        <f t="shared" si="153"/>
        <v>-1</v>
      </c>
      <c r="P376" s="11">
        <f>IF('Hefbrug (50 km uur)'!D375="--",6,'Hefbrug (50 km uur)'!D375)</f>
        <v>0.5</v>
      </c>
      <c r="Q376" s="11">
        <f t="shared" si="154"/>
        <v>0</v>
      </c>
      <c r="R376" s="11">
        <f t="shared" si="155"/>
        <v>-5</v>
      </c>
      <c r="S376" s="11">
        <f>'Kerkweg oost 50 km'!D375</f>
        <v>12.3</v>
      </c>
      <c r="T376" s="11">
        <f t="shared" si="156"/>
        <v>12</v>
      </c>
      <c r="U376" s="11">
        <f t="shared" si="157"/>
        <v>7</v>
      </c>
      <c r="V376" s="11">
        <f>'N454 Kanaaldijk 50 km'!D375</f>
        <v>36.299999999999997</v>
      </c>
      <c r="W376" s="11">
        <f t="shared" si="158"/>
        <v>36</v>
      </c>
      <c r="X376" s="11">
        <f t="shared" si="159"/>
        <v>31</v>
      </c>
      <c r="Y376" s="11">
        <f>'N454 Kanaaldijk 80 km'!D375</f>
        <v>25.4</v>
      </c>
      <c r="Z376" s="11">
        <f t="shared" si="160"/>
        <v>25</v>
      </c>
      <c r="AA376" s="11">
        <f t="shared" si="161"/>
        <v>0</v>
      </c>
      <c r="AB376" s="11">
        <f t="shared" si="162"/>
        <v>0</v>
      </c>
      <c r="AC376" s="11">
        <f t="shared" si="163"/>
        <v>23</v>
      </c>
      <c r="AD376" s="11">
        <f>'N451 80 km'!D375</f>
        <v>26.6</v>
      </c>
      <c r="AE376" s="11">
        <f t="shared" si="164"/>
        <v>27</v>
      </c>
      <c r="AF376" s="11">
        <f t="shared" si="165"/>
        <v>0</v>
      </c>
      <c r="AG376" s="11">
        <f t="shared" si="166"/>
        <v>0</v>
      </c>
      <c r="AH376" s="11">
        <f t="shared" si="167"/>
        <v>25</v>
      </c>
      <c r="AI376" s="11">
        <f>IF('A12'!D375="--",6,'A12'!D375)</f>
        <v>44.5</v>
      </c>
      <c r="AJ376" s="11">
        <f t="shared" si="168"/>
        <v>44</v>
      </c>
      <c r="AK376" s="11">
        <f t="shared" si="169"/>
        <v>0</v>
      </c>
      <c r="AL376" s="11">
        <f t="shared" si="170"/>
        <v>0</v>
      </c>
      <c r="AM376" s="11">
        <f t="shared" si="171"/>
        <v>42</v>
      </c>
      <c r="AN376" s="11">
        <f>'A20'!D375</f>
        <v>40.799999999999997</v>
      </c>
      <c r="AO376" s="11">
        <f t="shared" si="172"/>
        <v>41</v>
      </c>
      <c r="AP376" s="11">
        <f t="shared" si="173"/>
        <v>0</v>
      </c>
      <c r="AQ376" s="11">
        <f t="shared" si="174"/>
        <v>0</v>
      </c>
      <c r="AR376" s="11">
        <f t="shared" si="175"/>
        <v>39</v>
      </c>
      <c r="AS376" s="12"/>
      <c r="AT376" s="11"/>
    </row>
    <row r="377" spans="1:46" x14ac:dyDescent="0.2">
      <c r="A377" s="12" t="str">
        <f>'N207 50km'!A376</f>
        <v>HW108_B</v>
      </c>
      <c r="B377" s="12" t="str">
        <f>'N207 50km'!B376</f>
        <v>Henegouwerweg 108</v>
      </c>
      <c r="C377" s="11">
        <f>'N207 50km'!C376</f>
        <v>4.5</v>
      </c>
      <c r="D377" s="11">
        <f>'N207'!D376</f>
        <v>57.2</v>
      </c>
      <c r="E377" s="31">
        <f>IF('N207 50km'!D376="--",6,'N207 50km'!D376)</f>
        <v>34.9</v>
      </c>
      <c r="F377" s="31">
        <f t="shared" si="148"/>
        <v>35</v>
      </c>
      <c r="G377" s="33">
        <f t="shared" si="149"/>
        <v>30</v>
      </c>
      <c r="H377" s="31">
        <f>IF('N207 80km'!D376="--",6,'N207 80km'!D376)</f>
        <v>57.2</v>
      </c>
      <c r="I377" s="31">
        <f t="shared" si="150"/>
        <v>57</v>
      </c>
      <c r="J377" s="33" cm="1">
        <f t="array" ref="J377">_xlfn.IFS(I377=56,53,I377=57,53,OR(I377&gt;57,I377&lt;56),I377-2)</f>
        <v>53</v>
      </c>
      <c r="K377" s="33">
        <f t="shared" si="147"/>
        <v>53.021711921641455</v>
      </c>
      <c r="L377" s="11">
        <f t="shared" si="151"/>
        <v>53</v>
      </c>
      <c r="M377" s="11">
        <f>IF('Brugweg 30km'!D376="--",6,'Brugweg 30km'!D376)</f>
        <v>10</v>
      </c>
      <c r="N377" s="11">
        <f t="shared" si="152"/>
        <v>10</v>
      </c>
      <c r="O377" s="11">
        <f t="shared" si="153"/>
        <v>5</v>
      </c>
      <c r="P377" s="11">
        <f>IF('Hefbrug (50 km uur)'!D376="--",6,'Hefbrug (50 km uur)'!D376)</f>
        <v>3.5</v>
      </c>
      <c r="Q377" s="11">
        <f t="shared" si="154"/>
        <v>4</v>
      </c>
      <c r="R377" s="11">
        <f t="shared" si="155"/>
        <v>-1</v>
      </c>
      <c r="S377" s="11">
        <f>'Kerkweg oost 50 km'!D376</f>
        <v>11.2</v>
      </c>
      <c r="T377" s="11">
        <f t="shared" si="156"/>
        <v>11</v>
      </c>
      <c r="U377" s="11">
        <f t="shared" si="157"/>
        <v>6</v>
      </c>
      <c r="V377" s="11">
        <f>'N454 Kanaaldijk 50 km'!D376</f>
        <v>35.700000000000003</v>
      </c>
      <c r="W377" s="11">
        <f t="shared" si="158"/>
        <v>36</v>
      </c>
      <c r="X377" s="11">
        <f t="shared" si="159"/>
        <v>31</v>
      </c>
      <c r="Y377" s="11">
        <f>'N454 Kanaaldijk 80 km'!D376</f>
        <v>26.9</v>
      </c>
      <c r="Z377" s="11">
        <f t="shared" si="160"/>
        <v>27</v>
      </c>
      <c r="AA377" s="11">
        <f t="shared" si="161"/>
        <v>0</v>
      </c>
      <c r="AB377" s="11">
        <f t="shared" si="162"/>
        <v>0</v>
      </c>
      <c r="AC377" s="11">
        <f t="shared" si="163"/>
        <v>25</v>
      </c>
      <c r="AD377" s="11">
        <f>'N451 80 km'!D376</f>
        <v>27.2</v>
      </c>
      <c r="AE377" s="11">
        <f t="shared" si="164"/>
        <v>27</v>
      </c>
      <c r="AF377" s="11">
        <f t="shared" si="165"/>
        <v>0</v>
      </c>
      <c r="AG377" s="11">
        <f t="shared" si="166"/>
        <v>0</v>
      </c>
      <c r="AH377" s="11">
        <f t="shared" si="167"/>
        <v>25</v>
      </c>
      <c r="AI377" s="11">
        <f>IF('A12'!D376="--",6,'A12'!D376)</f>
        <v>46.1</v>
      </c>
      <c r="AJ377" s="11">
        <f t="shared" si="168"/>
        <v>46</v>
      </c>
      <c r="AK377" s="11">
        <f t="shared" si="169"/>
        <v>0</v>
      </c>
      <c r="AL377" s="11">
        <f t="shared" si="170"/>
        <v>0</v>
      </c>
      <c r="AM377" s="11">
        <f t="shared" si="171"/>
        <v>44</v>
      </c>
      <c r="AN377" s="11">
        <f>'A20'!D376</f>
        <v>42.7</v>
      </c>
      <c r="AO377" s="11">
        <f t="shared" si="172"/>
        <v>43</v>
      </c>
      <c r="AP377" s="11">
        <f t="shared" si="173"/>
        <v>0</v>
      </c>
      <c r="AQ377" s="11">
        <f t="shared" si="174"/>
        <v>0</v>
      </c>
      <c r="AR377" s="11">
        <f t="shared" si="175"/>
        <v>41</v>
      </c>
      <c r="AS377" s="12"/>
      <c r="AT377" s="11"/>
    </row>
    <row r="378" spans="1:46" x14ac:dyDescent="0.2">
      <c r="A378" s="12" t="str">
        <f>'N207 50km'!A377</f>
        <v>HW108_A</v>
      </c>
      <c r="B378" s="12" t="str">
        <f>'N207 50km'!B377</f>
        <v>Henegouwerweg 108</v>
      </c>
      <c r="C378" s="11">
        <f>'N207 50km'!C377</f>
        <v>1.5</v>
      </c>
      <c r="D378" s="11">
        <f>'N207'!D377</f>
        <v>55.3</v>
      </c>
      <c r="E378" s="31">
        <f>IF('N207 50km'!D377="--",6,'N207 50km'!D377)</f>
        <v>31</v>
      </c>
      <c r="F378" s="31">
        <f t="shared" si="148"/>
        <v>31</v>
      </c>
      <c r="G378" s="33">
        <f t="shared" si="149"/>
        <v>26</v>
      </c>
      <c r="H378" s="31">
        <f>IF('N207 80km'!D377="--",6,'N207 80km'!D377)</f>
        <v>55.3</v>
      </c>
      <c r="I378" s="31">
        <f t="shared" si="150"/>
        <v>55</v>
      </c>
      <c r="J378" s="33" cm="1">
        <f t="array" ref="J378">_xlfn.IFS(I378=56,53,I378=57,53,OR(I378&gt;57,I378&lt;56),I378-2)</f>
        <v>53</v>
      </c>
      <c r="K378" s="33">
        <f t="shared" si="147"/>
        <v>53.008656680827933</v>
      </c>
      <c r="L378" s="11">
        <f t="shared" si="151"/>
        <v>53</v>
      </c>
      <c r="M378" s="11">
        <f>IF('Brugweg 30km'!D377="--",6,'Brugweg 30km'!D377)</f>
        <v>6.8</v>
      </c>
      <c r="N378" s="11">
        <f t="shared" si="152"/>
        <v>7</v>
      </c>
      <c r="O378" s="11">
        <f t="shared" si="153"/>
        <v>2</v>
      </c>
      <c r="P378" s="11">
        <f>IF('Hefbrug (50 km uur)'!D377="--",6,'Hefbrug (50 km uur)'!D377)</f>
        <v>3</v>
      </c>
      <c r="Q378" s="11">
        <f t="shared" si="154"/>
        <v>3</v>
      </c>
      <c r="R378" s="11">
        <f t="shared" si="155"/>
        <v>-2</v>
      </c>
      <c r="S378" s="11">
        <f>'Kerkweg oost 50 km'!D377</f>
        <v>10.199999999999999</v>
      </c>
      <c r="T378" s="11">
        <f t="shared" si="156"/>
        <v>10</v>
      </c>
      <c r="U378" s="11">
        <f t="shared" si="157"/>
        <v>5</v>
      </c>
      <c r="V378" s="11">
        <f>'N454 Kanaaldijk 50 km'!D377</f>
        <v>32.299999999999997</v>
      </c>
      <c r="W378" s="11">
        <f t="shared" si="158"/>
        <v>32</v>
      </c>
      <c r="X378" s="11">
        <f t="shared" si="159"/>
        <v>27</v>
      </c>
      <c r="Y378" s="11">
        <f>'N454 Kanaaldijk 80 km'!D377</f>
        <v>23</v>
      </c>
      <c r="Z378" s="11">
        <f t="shared" si="160"/>
        <v>23</v>
      </c>
      <c r="AA378" s="11">
        <f t="shared" si="161"/>
        <v>0</v>
      </c>
      <c r="AB378" s="11">
        <f t="shared" si="162"/>
        <v>0</v>
      </c>
      <c r="AC378" s="11">
        <f t="shared" si="163"/>
        <v>21</v>
      </c>
      <c r="AD378" s="11">
        <f>'N451 80 km'!D377</f>
        <v>24</v>
      </c>
      <c r="AE378" s="11">
        <f t="shared" si="164"/>
        <v>24</v>
      </c>
      <c r="AF378" s="11">
        <f t="shared" si="165"/>
        <v>0</v>
      </c>
      <c r="AG378" s="11">
        <f t="shared" si="166"/>
        <v>0</v>
      </c>
      <c r="AH378" s="11">
        <f t="shared" si="167"/>
        <v>22</v>
      </c>
      <c r="AI378" s="11">
        <f>IF('A12'!D377="--",6,'A12'!D377)</f>
        <v>43.1</v>
      </c>
      <c r="AJ378" s="11">
        <f t="shared" si="168"/>
        <v>43</v>
      </c>
      <c r="AK378" s="11">
        <f t="shared" si="169"/>
        <v>0</v>
      </c>
      <c r="AL378" s="11">
        <f t="shared" si="170"/>
        <v>0</v>
      </c>
      <c r="AM378" s="11">
        <f t="shared" si="171"/>
        <v>41</v>
      </c>
      <c r="AN378" s="11">
        <f>'A20'!D377</f>
        <v>39.200000000000003</v>
      </c>
      <c r="AO378" s="11">
        <f t="shared" si="172"/>
        <v>39</v>
      </c>
      <c r="AP378" s="11">
        <f t="shared" si="173"/>
        <v>0</v>
      </c>
      <c r="AQ378" s="11">
        <f t="shared" si="174"/>
        <v>0</v>
      </c>
      <c r="AR378" s="11">
        <f t="shared" si="175"/>
        <v>37</v>
      </c>
      <c r="AS378" s="12"/>
      <c r="AT378" s="11"/>
    </row>
    <row r="379" spans="1:46" x14ac:dyDescent="0.2">
      <c r="A379" s="12" t="str">
        <f>'N207 50km'!A378</f>
        <v>HW105A_A</v>
      </c>
      <c r="B379" s="12" t="str">
        <f>'N207 50km'!B378</f>
        <v>Henegouwerweg 105A</v>
      </c>
      <c r="C379" s="11">
        <f>'N207 50km'!C378</f>
        <v>1.5</v>
      </c>
      <c r="D379" s="11">
        <f>'N207'!D378</f>
        <v>60.5</v>
      </c>
      <c r="E379" s="31">
        <f>IF('N207 50km'!D378="--",6,'N207 50km'!D378)</f>
        <v>31.9</v>
      </c>
      <c r="F379" s="31">
        <f t="shared" si="148"/>
        <v>32</v>
      </c>
      <c r="G379" s="33">
        <f t="shared" si="149"/>
        <v>27</v>
      </c>
      <c r="H379" s="31">
        <f>IF('N207 80km'!D378="--",6,'N207 80km'!D378)</f>
        <v>60.5</v>
      </c>
      <c r="I379" s="31">
        <f t="shared" si="150"/>
        <v>60</v>
      </c>
      <c r="J379" s="33" cm="1">
        <f t="array" ref="J379">_xlfn.IFS(I379=56,53,I379=57,53,OR(I379&gt;57,I379&lt;56),I379-2)</f>
        <v>58</v>
      </c>
      <c r="K379" s="33">
        <f t="shared" si="147"/>
        <v>58.003448354310258</v>
      </c>
      <c r="L379" s="11">
        <f t="shared" si="151"/>
        <v>58</v>
      </c>
      <c r="M379" s="11">
        <f>IF('Brugweg 30km'!D378="--",6,'Brugweg 30km'!D378)</f>
        <v>10.3</v>
      </c>
      <c r="N379" s="11">
        <f t="shared" si="152"/>
        <v>10</v>
      </c>
      <c r="O379" s="11">
        <f t="shared" si="153"/>
        <v>5</v>
      </c>
      <c r="P379" s="11">
        <f>IF('Hefbrug (50 km uur)'!D378="--",6,'Hefbrug (50 km uur)'!D378)</f>
        <v>1.8</v>
      </c>
      <c r="Q379" s="11">
        <f t="shared" si="154"/>
        <v>2</v>
      </c>
      <c r="R379" s="11">
        <f t="shared" si="155"/>
        <v>-3</v>
      </c>
      <c r="S379" s="11">
        <f>'Kerkweg oost 50 km'!D378</f>
        <v>4.4000000000000004</v>
      </c>
      <c r="T379" s="11">
        <f t="shared" si="156"/>
        <v>4</v>
      </c>
      <c r="U379" s="11">
        <f t="shared" si="157"/>
        <v>-1</v>
      </c>
      <c r="V379" s="11">
        <f>'N454 Kanaaldijk 50 km'!D378</f>
        <v>31.8</v>
      </c>
      <c r="W379" s="11">
        <f t="shared" si="158"/>
        <v>32</v>
      </c>
      <c r="X379" s="11">
        <f t="shared" si="159"/>
        <v>27</v>
      </c>
      <c r="Y379" s="11">
        <f>'N454 Kanaaldijk 80 km'!D378</f>
        <v>23.5</v>
      </c>
      <c r="Z379" s="11">
        <f t="shared" si="160"/>
        <v>24</v>
      </c>
      <c r="AA379" s="11">
        <f t="shared" si="161"/>
        <v>0</v>
      </c>
      <c r="AB379" s="11">
        <f t="shared" si="162"/>
        <v>0</v>
      </c>
      <c r="AC379" s="11">
        <f t="shared" si="163"/>
        <v>22</v>
      </c>
      <c r="AD379" s="11">
        <f>'N451 80 km'!D378</f>
        <v>26.3</v>
      </c>
      <c r="AE379" s="11">
        <f t="shared" si="164"/>
        <v>26</v>
      </c>
      <c r="AF379" s="11">
        <f t="shared" si="165"/>
        <v>0</v>
      </c>
      <c r="AG379" s="11">
        <f t="shared" si="166"/>
        <v>0</v>
      </c>
      <c r="AH379" s="11">
        <f t="shared" si="167"/>
        <v>24</v>
      </c>
      <c r="AI379" s="11">
        <f>IF('A12'!D378="--",6,'A12'!D378)</f>
        <v>46.1</v>
      </c>
      <c r="AJ379" s="11">
        <f t="shared" si="168"/>
        <v>46</v>
      </c>
      <c r="AK379" s="11">
        <f t="shared" si="169"/>
        <v>0</v>
      </c>
      <c r="AL379" s="11">
        <f t="shared" si="170"/>
        <v>0</v>
      </c>
      <c r="AM379" s="11">
        <f t="shared" si="171"/>
        <v>44</v>
      </c>
      <c r="AN379" s="11">
        <f>'A20'!D378</f>
        <v>41.5</v>
      </c>
      <c r="AO379" s="11">
        <f t="shared" si="172"/>
        <v>42</v>
      </c>
      <c r="AP379" s="11">
        <f t="shared" si="173"/>
        <v>0</v>
      </c>
      <c r="AQ379" s="11">
        <f t="shared" si="174"/>
        <v>0</v>
      </c>
      <c r="AR379" s="11">
        <f t="shared" si="175"/>
        <v>40</v>
      </c>
      <c r="AS379" s="12"/>
      <c r="AT379" s="11"/>
    </row>
    <row r="380" spans="1:46" x14ac:dyDescent="0.2">
      <c r="A380" s="12" t="str">
        <f>'N207 50km'!A379</f>
        <v>HW104_B</v>
      </c>
      <c r="B380" s="12" t="str">
        <f>'N207 50km'!B379</f>
        <v>Henegouwerweg 104</v>
      </c>
      <c r="C380" s="11">
        <f>'N207 50km'!C379</f>
        <v>4.5</v>
      </c>
      <c r="D380" s="11">
        <f>'N207'!D379</f>
        <v>62</v>
      </c>
      <c r="E380" s="31">
        <f>IF('N207 50km'!D379="--",6,'N207 50km'!D379)</f>
        <v>41.5</v>
      </c>
      <c r="F380" s="31">
        <f t="shared" si="148"/>
        <v>42</v>
      </c>
      <c r="G380" s="33">
        <f t="shared" si="149"/>
        <v>37</v>
      </c>
      <c r="H380" s="31">
        <f>IF('N207 80km'!D379="--",6,'N207 80km'!D379)</f>
        <v>61.9</v>
      </c>
      <c r="I380" s="31">
        <f t="shared" si="150"/>
        <v>62</v>
      </c>
      <c r="J380" s="33" cm="1">
        <f t="array" ref="J380">_xlfn.IFS(I380=56,53,I380=57,53,OR(I380&gt;57,I380&lt;56),I380-2)</f>
        <v>60</v>
      </c>
      <c r="K380" s="33">
        <f t="shared" si="147"/>
        <v>60.021711921641447</v>
      </c>
      <c r="L380" s="11">
        <f t="shared" si="151"/>
        <v>60</v>
      </c>
      <c r="M380" s="11">
        <f>IF('Brugweg 30km'!D379="--",6,'Brugweg 30km'!D379)</f>
        <v>12.8</v>
      </c>
      <c r="N380" s="11">
        <f t="shared" si="152"/>
        <v>13</v>
      </c>
      <c r="O380" s="11">
        <f t="shared" si="153"/>
        <v>8</v>
      </c>
      <c r="P380" s="11">
        <f>IF('Hefbrug (50 km uur)'!D379="--",6,'Hefbrug (50 km uur)'!D379)</f>
        <v>3.6</v>
      </c>
      <c r="Q380" s="11">
        <f t="shared" si="154"/>
        <v>4</v>
      </c>
      <c r="R380" s="11">
        <f t="shared" si="155"/>
        <v>-1</v>
      </c>
      <c r="S380" s="11">
        <f>'Kerkweg oost 50 km'!D379</f>
        <v>13.4</v>
      </c>
      <c r="T380" s="11">
        <f t="shared" si="156"/>
        <v>13</v>
      </c>
      <c r="U380" s="11">
        <f t="shared" si="157"/>
        <v>8</v>
      </c>
      <c r="V380" s="11">
        <f>'N454 Kanaaldijk 50 km'!D379</f>
        <v>31.2</v>
      </c>
      <c r="W380" s="11">
        <f t="shared" si="158"/>
        <v>31</v>
      </c>
      <c r="X380" s="11">
        <f t="shared" si="159"/>
        <v>26</v>
      </c>
      <c r="Y380" s="11">
        <f>'N454 Kanaaldijk 80 km'!D379</f>
        <v>19.399999999999999</v>
      </c>
      <c r="Z380" s="11">
        <f t="shared" si="160"/>
        <v>19</v>
      </c>
      <c r="AA380" s="11">
        <f t="shared" si="161"/>
        <v>0</v>
      </c>
      <c r="AB380" s="11">
        <f t="shared" si="162"/>
        <v>0</v>
      </c>
      <c r="AC380" s="11">
        <f t="shared" si="163"/>
        <v>17</v>
      </c>
      <c r="AD380" s="11">
        <f>'N451 80 km'!D379</f>
        <v>24.1</v>
      </c>
      <c r="AE380" s="11">
        <f t="shared" si="164"/>
        <v>24</v>
      </c>
      <c r="AF380" s="11">
        <f t="shared" si="165"/>
        <v>0</v>
      </c>
      <c r="AG380" s="11">
        <f t="shared" si="166"/>
        <v>0</v>
      </c>
      <c r="AH380" s="11">
        <f t="shared" si="167"/>
        <v>22</v>
      </c>
      <c r="AI380" s="11">
        <f>IF('A12'!D379="--",6,'A12'!D379)</f>
        <v>43.5</v>
      </c>
      <c r="AJ380" s="11">
        <f t="shared" si="168"/>
        <v>44</v>
      </c>
      <c r="AK380" s="11">
        <f t="shared" si="169"/>
        <v>0</v>
      </c>
      <c r="AL380" s="11">
        <f t="shared" si="170"/>
        <v>0</v>
      </c>
      <c r="AM380" s="11">
        <f t="shared" si="171"/>
        <v>42</v>
      </c>
      <c r="AN380" s="11">
        <f>'A20'!D379</f>
        <v>39.6</v>
      </c>
      <c r="AO380" s="11">
        <f t="shared" si="172"/>
        <v>40</v>
      </c>
      <c r="AP380" s="11">
        <f t="shared" si="173"/>
        <v>0</v>
      </c>
      <c r="AQ380" s="11">
        <f t="shared" si="174"/>
        <v>0</v>
      </c>
      <c r="AR380" s="11">
        <f t="shared" si="175"/>
        <v>38</v>
      </c>
      <c r="AS380" s="12"/>
      <c r="AT380" s="11"/>
    </row>
    <row r="381" spans="1:46" x14ac:dyDescent="0.2">
      <c r="A381" s="12" t="str">
        <f>'N207 50km'!A380</f>
        <v>HW104_A</v>
      </c>
      <c r="B381" s="12" t="str">
        <f>'N207 50km'!B380</f>
        <v>Henegouwerweg 104</v>
      </c>
      <c r="C381" s="11">
        <f>'N207 50km'!C380</f>
        <v>1.5</v>
      </c>
      <c r="D381" s="11">
        <f>'N207'!D380</f>
        <v>60.9</v>
      </c>
      <c r="E381" s="31">
        <f>IF('N207 50km'!D380="--",6,'N207 50km'!D380)</f>
        <v>40.5</v>
      </c>
      <c r="F381" s="31">
        <f t="shared" si="148"/>
        <v>40</v>
      </c>
      <c r="G381" s="33">
        <f t="shared" si="149"/>
        <v>35</v>
      </c>
      <c r="H381" s="31">
        <f>IF('N207 80km'!D380="--",6,'N207 80km'!D380)</f>
        <v>60.8</v>
      </c>
      <c r="I381" s="31">
        <f t="shared" si="150"/>
        <v>61</v>
      </c>
      <c r="J381" s="33" cm="1">
        <f t="array" ref="J381">_xlfn.IFS(I381=56,53,I381=57,53,OR(I381&gt;57,I381&lt;56),I381-2)</f>
        <v>59</v>
      </c>
      <c r="K381" s="33">
        <f t="shared" si="147"/>
        <v>59.017255250287938</v>
      </c>
      <c r="L381" s="11">
        <f t="shared" si="151"/>
        <v>59</v>
      </c>
      <c r="M381" s="11">
        <f>IF('Brugweg 30km'!D380="--",6,'Brugweg 30km'!D380)</f>
        <v>7.6</v>
      </c>
      <c r="N381" s="11">
        <f t="shared" si="152"/>
        <v>8</v>
      </c>
      <c r="O381" s="11">
        <f t="shared" si="153"/>
        <v>3</v>
      </c>
      <c r="P381" s="11">
        <f>IF('Hefbrug (50 km uur)'!D380="--",6,'Hefbrug (50 km uur)'!D380)</f>
        <v>2.2999999999999998</v>
      </c>
      <c r="Q381" s="11">
        <f t="shared" si="154"/>
        <v>2</v>
      </c>
      <c r="R381" s="11">
        <f t="shared" si="155"/>
        <v>-3</v>
      </c>
      <c r="S381" s="11">
        <f>'Kerkweg oost 50 km'!D380</f>
        <v>11.8</v>
      </c>
      <c r="T381" s="11">
        <f t="shared" si="156"/>
        <v>12</v>
      </c>
      <c r="U381" s="11">
        <f t="shared" si="157"/>
        <v>7</v>
      </c>
      <c r="V381" s="11">
        <f>'N454 Kanaaldijk 50 km'!D380</f>
        <v>29.3</v>
      </c>
      <c r="W381" s="11">
        <f t="shared" si="158"/>
        <v>29</v>
      </c>
      <c r="X381" s="11">
        <f t="shared" si="159"/>
        <v>24</v>
      </c>
      <c r="Y381" s="11">
        <f>'N454 Kanaaldijk 80 km'!D380</f>
        <v>18.399999999999999</v>
      </c>
      <c r="Z381" s="11">
        <f t="shared" si="160"/>
        <v>18</v>
      </c>
      <c r="AA381" s="11">
        <f t="shared" si="161"/>
        <v>0</v>
      </c>
      <c r="AB381" s="11">
        <f t="shared" si="162"/>
        <v>0</v>
      </c>
      <c r="AC381" s="11">
        <f t="shared" si="163"/>
        <v>16</v>
      </c>
      <c r="AD381" s="11">
        <f>'N451 80 km'!D380</f>
        <v>23</v>
      </c>
      <c r="AE381" s="11">
        <f t="shared" si="164"/>
        <v>23</v>
      </c>
      <c r="AF381" s="11">
        <f t="shared" si="165"/>
        <v>0</v>
      </c>
      <c r="AG381" s="11">
        <f t="shared" si="166"/>
        <v>0</v>
      </c>
      <c r="AH381" s="11">
        <f t="shared" si="167"/>
        <v>21</v>
      </c>
      <c r="AI381" s="11">
        <f>IF('A12'!D380="--",6,'A12'!D380)</f>
        <v>42.6</v>
      </c>
      <c r="AJ381" s="11">
        <f t="shared" si="168"/>
        <v>43</v>
      </c>
      <c r="AK381" s="11">
        <f t="shared" si="169"/>
        <v>0</v>
      </c>
      <c r="AL381" s="11">
        <f t="shared" si="170"/>
        <v>0</v>
      </c>
      <c r="AM381" s="11">
        <f t="shared" si="171"/>
        <v>41</v>
      </c>
      <c r="AN381" s="11">
        <f>'A20'!D380</f>
        <v>38.299999999999997</v>
      </c>
      <c r="AO381" s="11">
        <f t="shared" si="172"/>
        <v>38</v>
      </c>
      <c r="AP381" s="11">
        <f t="shared" si="173"/>
        <v>0</v>
      </c>
      <c r="AQ381" s="11">
        <f t="shared" si="174"/>
        <v>0</v>
      </c>
      <c r="AR381" s="11">
        <f t="shared" si="175"/>
        <v>36</v>
      </c>
      <c r="AS381" s="12"/>
      <c r="AT381" s="11"/>
    </row>
    <row r="382" spans="1:46" x14ac:dyDescent="0.2">
      <c r="A382" s="12" t="str">
        <f>'N207 50km'!A381</f>
        <v>HE9_D</v>
      </c>
      <c r="B382" s="12" t="str">
        <f>'N207 50km'!B381</f>
        <v>Henegouwerweg 9</v>
      </c>
      <c r="C382" s="11">
        <f>'N207 50km'!C381</f>
        <v>10.5</v>
      </c>
      <c r="D382" s="11">
        <f>'N207'!D381</f>
        <v>61.2</v>
      </c>
      <c r="E382" s="31">
        <f>IF('N207 50km'!D381="--",6,'N207 50km'!D381)</f>
        <v>42.7</v>
      </c>
      <c r="F382" s="31">
        <f t="shared" si="148"/>
        <v>43</v>
      </c>
      <c r="G382" s="33">
        <f t="shared" si="149"/>
        <v>38</v>
      </c>
      <c r="H382" s="31">
        <f>IF('N207 80km'!D381="--",6,'N207 80km'!D381)</f>
        <v>61.2</v>
      </c>
      <c r="I382" s="31">
        <f t="shared" si="150"/>
        <v>61</v>
      </c>
      <c r="J382" s="33" cm="1">
        <f t="array" ref="J382">_xlfn.IFS(I382=56,53,I382=57,53,OR(I382&gt;57,I382&lt;56),I382-2)</f>
        <v>59</v>
      </c>
      <c r="K382" s="33">
        <f t="shared" si="147"/>
        <v>59.034360947517293</v>
      </c>
      <c r="L382" s="11">
        <f t="shared" si="151"/>
        <v>59</v>
      </c>
      <c r="M382" s="11">
        <f>IF('Brugweg 30km'!D381="--",6,'Brugweg 30km'!D381)</f>
        <v>15.7</v>
      </c>
      <c r="N382" s="11">
        <f t="shared" si="152"/>
        <v>16</v>
      </c>
      <c r="O382" s="11">
        <f t="shared" si="153"/>
        <v>11</v>
      </c>
      <c r="P382" s="11">
        <f>IF('Hefbrug (50 km uur)'!D381="--",6,'Hefbrug (50 km uur)'!D381)</f>
        <v>33</v>
      </c>
      <c r="Q382" s="11">
        <f t="shared" si="154"/>
        <v>33</v>
      </c>
      <c r="R382" s="11">
        <f t="shared" si="155"/>
        <v>28</v>
      </c>
      <c r="S382" s="11">
        <f>'Kerkweg oost 50 km'!D381</f>
        <v>23.1</v>
      </c>
      <c r="T382" s="11">
        <f t="shared" si="156"/>
        <v>23</v>
      </c>
      <c r="U382" s="11">
        <f t="shared" si="157"/>
        <v>18</v>
      </c>
      <c r="V382" s="11">
        <f>'N454 Kanaaldijk 50 km'!D381</f>
        <v>13.3</v>
      </c>
      <c r="W382" s="11">
        <f t="shared" si="158"/>
        <v>13</v>
      </c>
      <c r="X382" s="11">
        <f t="shared" si="159"/>
        <v>8</v>
      </c>
      <c r="Y382" s="11" t="str">
        <f>'N454 Kanaaldijk 80 km'!D381</f>
        <v>--</v>
      </c>
      <c r="Z382" s="11" t="e">
        <f t="shared" si="160"/>
        <v>#VALUE!</v>
      </c>
      <c r="AA382" s="11" t="e">
        <f t="shared" si="161"/>
        <v>#VALUE!</v>
      </c>
      <c r="AB382" s="11" t="e">
        <f t="shared" si="162"/>
        <v>#VALUE!</v>
      </c>
      <c r="AC382" s="11" t="e">
        <f t="shared" si="163"/>
        <v>#VALUE!</v>
      </c>
      <c r="AD382" s="11">
        <f>'N451 80 km'!D381</f>
        <v>4.7</v>
      </c>
      <c r="AE382" s="11">
        <f t="shared" si="164"/>
        <v>5</v>
      </c>
      <c r="AF382" s="11">
        <f t="shared" si="165"/>
        <v>0</v>
      </c>
      <c r="AG382" s="11">
        <f t="shared" si="166"/>
        <v>0</v>
      </c>
      <c r="AH382" s="11">
        <f t="shared" si="167"/>
        <v>3</v>
      </c>
      <c r="AI382" s="11">
        <f>IF('A12'!D381="--",6,'A12'!D381)</f>
        <v>26.8</v>
      </c>
      <c r="AJ382" s="11">
        <f t="shared" si="168"/>
        <v>27</v>
      </c>
      <c r="AK382" s="11">
        <f t="shared" si="169"/>
        <v>0</v>
      </c>
      <c r="AL382" s="11">
        <f t="shared" si="170"/>
        <v>0</v>
      </c>
      <c r="AM382" s="11">
        <f t="shared" si="171"/>
        <v>25</v>
      </c>
      <c r="AN382" s="11">
        <f>'A20'!D381</f>
        <v>20.399999999999999</v>
      </c>
      <c r="AO382" s="11">
        <f t="shared" si="172"/>
        <v>20</v>
      </c>
      <c r="AP382" s="11">
        <f t="shared" si="173"/>
        <v>0</v>
      </c>
      <c r="AQ382" s="11">
        <f t="shared" si="174"/>
        <v>0</v>
      </c>
      <c r="AR382" s="11">
        <f t="shared" si="175"/>
        <v>18</v>
      </c>
      <c r="AS382" s="12"/>
      <c r="AT382" s="11"/>
    </row>
    <row r="383" spans="1:46" x14ac:dyDescent="0.2">
      <c r="A383" s="12" t="str">
        <f>'N207 50km'!A382</f>
        <v>HE9_C</v>
      </c>
      <c r="B383" s="12" t="str">
        <f>'N207 50km'!B382</f>
        <v>Henegouwerweg 9</v>
      </c>
      <c r="C383" s="11">
        <f>'N207 50km'!C382</f>
        <v>7.5</v>
      </c>
      <c r="D383" s="11">
        <f>'N207'!D382</f>
        <v>61.3</v>
      </c>
      <c r="E383" s="31">
        <f>IF('N207 50km'!D382="--",6,'N207 50km'!D382)</f>
        <v>41.5</v>
      </c>
      <c r="F383" s="31">
        <f t="shared" si="148"/>
        <v>42</v>
      </c>
      <c r="G383" s="33">
        <f t="shared" si="149"/>
        <v>37</v>
      </c>
      <c r="H383" s="31">
        <f>IF('N207 80km'!D382="--",6,'N207 80km'!D382)</f>
        <v>61.3</v>
      </c>
      <c r="I383" s="31">
        <f t="shared" si="150"/>
        <v>61</v>
      </c>
      <c r="J383" s="33" cm="1">
        <f t="array" ref="J383">_xlfn.IFS(I383=56,53,I383=57,53,OR(I383&gt;57,I383&lt;56),I383-2)</f>
        <v>59</v>
      </c>
      <c r="K383" s="33">
        <f t="shared" si="147"/>
        <v>59.027316043349394</v>
      </c>
      <c r="L383" s="11">
        <f t="shared" si="151"/>
        <v>59</v>
      </c>
      <c r="M383" s="11">
        <f>IF('Brugweg 30km'!D382="--",6,'Brugweg 30km'!D382)</f>
        <v>19.3</v>
      </c>
      <c r="N383" s="11">
        <f t="shared" si="152"/>
        <v>19</v>
      </c>
      <c r="O383" s="11">
        <f t="shared" si="153"/>
        <v>14</v>
      </c>
      <c r="P383" s="11">
        <f>IF('Hefbrug (50 km uur)'!D382="--",6,'Hefbrug (50 km uur)'!D382)</f>
        <v>32.6</v>
      </c>
      <c r="Q383" s="11">
        <f t="shared" si="154"/>
        <v>33</v>
      </c>
      <c r="R383" s="11">
        <f t="shared" si="155"/>
        <v>28</v>
      </c>
      <c r="S383" s="11">
        <f>'Kerkweg oost 50 km'!D382</f>
        <v>22.8</v>
      </c>
      <c r="T383" s="11">
        <f t="shared" si="156"/>
        <v>23</v>
      </c>
      <c r="U383" s="11">
        <f t="shared" si="157"/>
        <v>18</v>
      </c>
      <c r="V383" s="11">
        <f>'N454 Kanaaldijk 50 km'!D382</f>
        <v>13.1</v>
      </c>
      <c r="W383" s="11">
        <f t="shared" si="158"/>
        <v>13</v>
      </c>
      <c r="X383" s="11">
        <f t="shared" si="159"/>
        <v>8</v>
      </c>
      <c r="Y383" s="11" t="str">
        <f>'N454 Kanaaldijk 80 km'!D382</f>
        <v>--</v>
      </c>
      <c r="Z383" s="11" t="e">
        <f t="shared" si="160"/>
        <v>#VALUE!</v>
      </c>
      <c r="AA383" s="11" t="e">
        <f t="shared" si="161"/>
        <v>#VALUE!</v>
      </c>
      <c r="AB383" s="11" t="e">
        <f t="shared" si="162"/>
        <v>#VALUE!</v>
      </c>
      <c r="AC383" s="11" t="e">
        <f t="shared" si="163"/>
        <v>#VALUE!</v>
      </c>
      <c r="AD383" s="11">
        <f>'N451 80 km'!D382</f>
        <v>4.5</v>
      </c>
      <c r="AE383" s="11">
        <f t="shared" si="164"/>
        <v>4</v>
      </c>
      <c r="AF383" s="11">
        <f t="shared" si="165"/>
        <v>0</v>
      </c>
      <c r="AG383" s="11">
        <f t="shared" si="166"/>
        <v>0</v>
      </c>
      <c r="AH383" s="11">
        <f t="shared" si="167"/>
        <v>2</v>
      </c>
      <c r="AI383" s="11">
        <f>IF('A12'!D382="--",6,'A12'!D382)</f>
        <v>26.1</v>
      </c>
      <c r="AJ383" s="11">
        <f t="shared" si="168"/>
        <v>26</v>
      </c>
      <c r="AK383" s="11">
        <f t="shared" si="169"/>
        <v>0</v>
      </c>
      <c r="AL383" s="11">
        <f t="shared" si="170"/>
        <v>0</v>
      </c>
      <c r="AM383" s="11">
        <f t="shared" si="171"/>
        <v>24</v>
      </c>
      <c r="AN383" s="11">
        <f>'A20'!D382</f>
        <v>20.100000000000001</v>
      </c>
      <c r="AO383" s="11">
        <f t="shared" si="172"/>
        <v>20</v>
      </c>
      <c r="AP383" s="11">
        <f t="shared" si="173"/>
        <v>0</v>
      </c>
      <c r="AQ383" s="11">
        <f t="shared" si="174"/>
        <v>0</v>
      </c>
      <c r="AR383" s="11">
        <f t="shared" si="175"/>
        <v>18</v>
      </c>
      <c r="AS383" s="12"/>
      <c r="AT383" s="11"/>
    </row>
    <row r="384" spans="1:46" x14ac:dyDescent="0.2">
      <c r="A384" s="12" t="str">
        <f>'N207 50km'!A383</f>
        <v>HE9_B</v>
      </c>
      <c r="B384" s="12" t="str">
        <f>'N207 50km'!B383</f>
        <v>Henegouwerweg 9</v>
      </c>
      <c r="C384" s="11">
        <f>'N207 50km'!C383</f>
        <v>4.5</v>
      </c>
      <c r="D384" s="11">
        <f>'N207'!D383</f>
        <v>61.2</v>
      </c>
      <c r="E384" s="31">
        <f>IF('N207 50km'!D383="--",6,'N207 50km'!D383)</f>
        <v>38.6</v>
      </c>
      <c r="F384" s="31">
        <f t="shared" si="148"/>
        <v>39</v>
      </c>
      <c r="G384" s="33">
        <f t="shared" si="149"/>
        <v>34</v>
      </c>
      <c r="H384" s="31">
        <f>IF('N207 80km'!D383="--",6,'N207 80km'!D383)</f>
        <v>61.2</v>
      </c>
      <c r="I384" s="31">
        <f t="shared" si="150"/>
        <v>61</v>
      </c>
      <c r="J384" s="33" cm="1">
        <f t="array" ref="J384">_xlfn.IFS(I384=56,53,I384=57,53,OR(I384&gt;57,I384&lt;56),I384-2)</f>
        <v>59</v>
      </c>
      <c r="K384" s="33">
        <f t="shared" si="147"/>
        <v>59.013711928326842</v>
      </c>
      <c r="L384" s="11">
        <f t="shared" si="151"/>
        <v>59</v>
      </c>
      <c r="M384" s="11">
        <f>IF('Brugweg 30km'!D383="--",6,'Brugweg 30km'!D383)</f>
        <v>21</v>
      </c>
      <c r="N384" s="11">
        <f t="shared" si="152"/>
        <v>21</v>
      </c>
      <c r="O384" s="11">
        <f t="shared" si="153"/>
        <v>16</v>
      </c>
      <c r="P384" s="11">
        <f>IF('Hefbrug (50 km uur)'!D383="--",6,'Hefbrug (50 km uur)'!D383)</f>
        <v>29.4</v>
      </c>
      <c r="Q384" s="11">
        <f t="shared" si="154"/>
        <v>29</v>
      </c>
      <c r="R384" s="11">
        <f t="shared" si="155"/>
        <v>24</v>
      </c>
      <c r="S384" s="11">
        <f>'Kerkweg oost 50 km'!D383</f>
        <v>22.2</v>
      </c>
      <c r="T384" s="11">
        <f t="shared" si="156"/>
        <v>22</v>
      </c>
      <c r="U384" s="11">
        <f t="shared" si="157"/>
        <v>17</v>
      </c>
      <c r="V384" s="11">
        <f>'N454 Kanaaldijk 50 km'!D383</f>
        <v>14</v>
      </c>
      <c r="W384" s="11">
        <f t="shared" si="158"/>
        <v>14</v>
      </c>
      <c r="X384" s="11">
        <f t="shared" si="159"/>
        <v>9</v>
      </c>
      <c r="Y384" s="11" t="str">
        <f>'N454 Kanaaldijk 80 km'!D383</f>
        <v>--</v>
      </c>
      <c r="Z384" s="11" t="e">
        <f t="shared" si="160"/>
        <v>#VALUE!</v>
      </c>
      <c r="AA384" s="11" t="e">
        <f t="shared" si="161"/>
        <v>#VALUE!</v>
      </c>
      <c r="AB384" s="11" t="e">
        <f t="shared" si="162"/>
        <v>#VALUE!</v>
      </c>
      <c r="AC384" s="11" t="e">
        <f t="shared" si="163"/>
        <v>#VALUE!</v>
      </c>
      <c r="AD384" s="11">
        <f>'N451 80 km'!D383</f>
        <v>10.5</v>
      </c>
      <c r="AE384" s="11">
        <f t="shared" si="164"/>
        <v>10</v>
      </c>
      <c r="AF384" s="11">
        <f t="shared" si="165"/>
        <v>0</v>
      </c>
      <c r="AG384" s="11">
        <f t="shared" si="166"/>
        <v>0</v>
      </c>
      <c r="AH384" s="11">
        <f t="shared" si="167"/>
        <v>8</v>
      </c>
      <c r="AI384" s="11">
        <f>IF('A12'!D383="--",6,'A12'!D383)</f>
        <v>32.1</v>
      </c>
      <c r="AJ384" s="11">
        <f t="shared" si="168"/>
        <v>32</v>
      </c>
      <c r="AK384" s="11">
        <f t="shared" si="169"/>
        <v>0</v>
      </c>
      <c r="AL384" s="11">
        <f t="shared" si="170"/>
        <v>0</v>
      </c>
      <c r="AM384" s="11">
        <f t="shared" si="171"/>
        <v>30</v>
      </c>
      <c r="AN384" s="11">
        <f>'A20'!D383</f>
        <v>27.3</v>
      </c>
      <c r="AO384" s="11">
        <f t="shared" si="172"/>
        <v>27</v>
      </c>
      <c r="AP384" s="11">
        <f t="shared" si="173"/>
        <v>0</v>
      </c>
      <c r="AQ384" s="11">
        <f t="shared" si="174"/>
        <v>0</v>
      </c>
      <c r="AR384" s="11">
        <f t="shared" si="175"/>
        <v>25</v>
      </c>
      <c r="AS384" s="12"/>
      <c r="AT384" s="11"/>
    </row>
    <row r="385" spans="1:48" x14ac:dyDescent="0.2">
      <c r="A385" s="12" t="str">
        <f>'N207 50km'!A384</f>
        <v>HE9_A</v>
      </c>
      <c r="B385" s="12" t="str">
        <f>'N207 50km'!B384</f>
        <v>Henegouwerweg 9</v>
      </c>
      <c r="C385" s="11">
        <f>'N207 50km'!C384</f>
        <v>1.5</v>
      </c>
      <c r="D385" s="11">
        <f>'N207'!D384</f>
        <v>60.2</v>
      </c>
      <c r="E385" s="31">
        <f>IF('N207 50km'!D384="--",6,'N207 50km'!D384)</f>
        <v>33.299999999999997</v>
      </c>
      <c r="F385" s="31">
        <f t="shared" si="148"/>
        <v>33</v>
      </c>
      <c r="G385" s="33">
        <f t="shared" si="149"/>
        <v>28</v>
      </c>
      <c r="H385" s="31">
        <f>IF('N207 80km'!D384="--",6,'N207 80km'!D384)</f>
        <v>60.2</v>
      </c>
      <c r="I385" s="31">
        <f t="shared" si="150"/>
        <v>60</v>
      </c>
      <c r="J385" s="33" cm="1">
        <f t="array" ref="J385">_xlfn.IFS(I385=56,53,I385=57,53,OR(I385&gt;57,I385&lt;56),I385-2)</f>
        <v>58</v>
      </c>
      <c r="K385" s="33">
        <f t="shared" si="147"/>
        <v>58.004340774793192</v>
      </c>
      <c r="L385" s="11">
        <f t="shared" si="151"/>
        <v>58</v>
      </c>
      <c r="M385" s="11">
        <f>IF('Brugweg 30km'!D384="--",6,'Brugweg 30km'!D384)</f>
        <v>17.2</v>
      </c>
      <c r="N385" s="11">
        <f t="shared" si="152"/>
        <v>17</v>
      </c>
      <c r="O385" s="11">
        <f t="shared" si="153"/>
        <v>12</v>
      </c>
      <c r="P385" s="11">
        <f>IF('Hefbrug (50 km uur)'!D384="--",6,'Hefbrug (50 km uur)'!D384)</f>
        <v>27.1</v>
      </c>
      <c r="Q385" s="11">
        <f t="shared" si="154"/>
        <v>27</v>
      </c>
      <c r="R385" s="11">
        <f t="shared" si="155"/>
        <v>22</v>
      </c>
      <c r="S385" s="11">
        <f>'Kerkweg oost 50 km'!D384</f>
        <v>20.6</v>
      </c>
      <c r="T385" s="11">
        <f t="shared" si="156"/>
        <v>21</v>
      </c>
      <c r="U385" s="11">
        <f t="shared" si="157"/>
        <v>16</v>
      </c>
      <c r="V385" s="11">
        <f>'N454 Kanaaldijk 50 km'!D384</f>
        <v>12.1</v>
      </c>
      <c r="W385" s="11">
        <f t="shared" si="158"/>
        <v>12</v>
      </c>
      <c r="X385" s="11">
        <f t="shared" si="159"/>
        <v>7</v>
      </c>
      <c r="Y385" s="11" t="str">
        <f>'N454 Kanaaldijk 80 km'!D384</f>
        <v>--</v>
      </c>
      <c r="Z385" s="11" t="e">
        <f t="shared" si="160"/>
        <v>#VALUE!</v>
      </c>
      <c r="AA385" s="11" t="e">
        <f t="shared" si="161"/>
        <v>#VALUE!</v>
      </c>
      <c r="AB385" s="11" t="e">
        <f t="shared" si="162"/>
        <v>#VALUE!</v>
      </c>
      <c r="AC385" s="11" t="e">
        <f t="shared" si="163"/>
        <v>#VALUE!</v>
      </c>
      <c r="AD385" s="11">
        <f>'N451 80 km'!D384</f>
        <v>9.1</v>
      </c>
      <c r="AE385" s="11">
        <f t="shared" si="164"/>
        <v>9</v>
      </c>
      <c r="AF385" s="11">
        <f t="shared" si="165"/>
        <v>0</v>
      </c>
      <c r="AG385" s="11">
        <f t="shared" si="166"/>
        <v>0</v>
      </c>
      <c r="AH385" s="11">
        <f t="shared" si="167"/>
        <v>7</v>
      </c>
      <c r="AI385" s="11">
        <f>IF('A12'!D384="--",6,'A12'!D384)</f>
        <v>29.7</v>
      </c>
      <c r="AJ385" s="11">
        <f t="shared" si="168"/>
        <v>30</v>
      </c>
      <c r="AK385" s="11">
        <f t="shared" si="169"/>
        <v>0</v>
      </c>
      <c r="AL385" s="11">
        <f t="shared" si="170"/>
        <v>0</v>
      </c>
      <c r="AM385" s="11">
        <f t="shared" si="171"/>
        <v>28</v>
      </c>
      <c r="AN385" s="11">
        <f>'A20'!D384</f>
        <v>25.2</v>
      </c>
      <c r="AO385" s="11">
        <f t="shared" si="172"/>
        <v>25</v>
      </c>
      <c r="AP385" s="11">
        <f t="shared" si="173"/>
        <v>0</v>
      </c>
      <c r="AQ385" s="11">
        <f t="shared" si="174"/>
        <v>0</v>
      </c>
      <c r="AR385" s="11">
        <f t="shared" si="175"/>
        <v>23</v>
      </c>
      <c r="AS385" s="12"/>
      <c r="AT385" s="11"/>
    </row>
    <row r="386" spans="1:48" x14ac:dyDescent="0.2">
      <c r="A386" s="12" t="str">
        <f>'N207 50km'!A385</f>
        <v>HE8_D</v>
      </c>
      <c r="B386" s="12" t="str">
        <f>'N207 50km'!B385</f>
        <v>Henegouwerweg 8</v>
      </c>
      <c r="C386" s="11">
        <f>'N207 50km'!C385</f>
        <v>10.5</v>
      </c>
      <c r="D386" s="11">
        <f>'N207'!D385</f>
        <v>61.2</v>
      </c>
      <c r="E386" s="31">
        <f>IF('N207 50km'!D385="--",6,'N207 50km'!D385)</f>
        <v>42.7</v>
      </c>
      <c r="F386" s="31">
        <f t="shared" si="148"/>
        <v>43</v>
      </c>
      <c r="G386" s="33">
        <f t="shared" si="149"/>
        <v>38</v>
      </c>
      <c r="H386" s="31">
        <f>IF('N207 80km'!D385="--",6,'N207 80km'!D385)</f>
        <v>61.1</v>
      </c>
      <c r="I386" s="31">
        <f t="shared" si="150"/>
        <v>61</v>
      </c>
      <c r="J386" s="33" cm="1">
        <f t="array" ref="J386">_xlfn.IFS(I386=56,53,I386=57,53,OR(I386&gt;57,I386&lt;56),I386-2)</f>
        <v>59</v>
      </c>
      <c r="K386" s="33">
        <f t="shared" si="147"/>
        <v>59.034360947517293</v>
      </c>
      <c r="L386" s="11">
        <f t="shared" si="151"/>
        <v>59</v>
      </c>
      <c r="M386" s="11">
        <f>IF('Brugweg 30km'!D385="--",6,'Brugweg 30km'!D385)</f>
        <v>15.6</v>
      </c>
      <c r="N386" s="11">
        <f t="shared" si="152"/>
        <v>16</v>
      </c>
      <c r="O386" s="11">
        <f t="shared" si="153"/>
        <v>11</v>
      </c>
      <c r="P386" s="11">
        <f>IF('Hefbrug (50 km uur)'!D385="--",6,'Hefbrug (50 km uur)'!D385)</f>
        <v>33.4</v>
      </c>
      <c r="Q386" s="11">
        <f t="shared" si="154"/>
        <v>33</v>
      </c>
      <c r="R386" s="11">
        <f t="shared" si="155"/>
        <v>28</v>
      </c>
      <c r="S386" s="11">
        <f>'Kerkweg oost 50 km'!D385</f>
        <v>26.7</v>
      </c>
      <c r="T386" s="11">
        <f t="shared" si="156"/>
        <v>27</v>
      </c>
      <c r="U386" s="11">
        <f t="shared" si="157"/>
        <v>22</v>
      </c>
      <c r="V386" s="11">
        <f>'N454 Kanaaldijk 50 km'!D385</f>
        <v>13.3</v>
      </c>
      <c r="W386" s="11">
        <f t="shared" si="158"/>
        <v>13</v>
      </c>
      <c r="X386" s="11">
        <f t="shared" si="159"/>
        <v>8</v>
      </c>
      <c r="Y386" s="11" t="str">
        <f>'N454 Kanaaldijk 80 km'!D385</f>
        <v>--</v>
      </c>
      <c r="Z386" s="11" t="e">
        <f t="shared" si="160"/>
        <v>#VALUE!</v>
      </c>
      <c r="AA386" s="11" t="e">
        <f t="shared" si="161"/>
        <v>#VALUE!</v>
      </c>
      <c r="AB386" s="11" t="e">
        <f t="shared" si="162"/>
        <v>#VALUE!</v>
      </c>
      <c r="AC386" s="11" t="e">
        <f t="shared" si="163"/>
        <v>#VALUE!</v>
      </c>
      <c r="AD386" s="11">
        <f>'N451 80 km'!D385</f>
        <v>4.5999999999999996</v>
      </c>
      <c r="AE386" s="11">
        <f t="shared" si="164"/>
        <v>5</v>
      </c>
      <c r="AF386" s="11">
        <f t="shared" si="165"/>
        <v>0</v>
      </c>
      <c r="AG386" s="11">
        <f t="shared" si="166"/>
        <v>0</v>
      </c>
      <c r="AH386" s="11">
        <f t="shared" si="167"/>
        <v>3</v>
      </c>
      <c r="AI386" s="11">
        <f>IF('A12'!D385="--",6,'A12'!D385)</f>
        <v>26.7</v>
      </c>
      <c r="AJ386" s="11">
        <f t="shared" si="168"/>
        <v>27</v>
      </c>
      <c r="AK386" s="11">
        <f t="shared" si="169"/>
        <v>0</v>
      </c>
      <c r="AL386" s="11">
        <f t="shared" si="170"/>
        <v>0</v>
      </c>
      <c r="AM386" s="11">
        <f t="shared" si="171"/>
        <v>25</v>
      </c>
      <c r="AN386" s="11">
        <f>'A20'!D385</f>
        <v>20.3</v>
      </c>
      <c r="AO386" s="11">
        <f t="shared" si="172"/>
        <v>20</v>
      </c>
      <c r="AP386" s="11">
        <f t="shared" si="173"/>
        <v>0</v>
      </c>
      <c r="AQ386" s="11">
        <f t="shared" si="174"/>
        <v>0</v>
      </c>
      <c r="AR386" s="11">
        <f t="shared" si="175"/>
        <v>18</v>
      </c>
      <c r="AS386" s="12"/>
      <c r="AT386" s="11"/>
    </row>
    <row r="387" spans="1:48" x14ac:dyDescent="0.2">
      <c r="A387" s="12" t="str">
        <f>'N207 50km'!A386</f>
        <v>HE8_C</v>
      </c>
      <c r="B387" s="12" t="str">
        <f>'N207 50km'!B386</f>
        <v>Henegouwerweg 8</v>
      </c>
      <c r="C387" s="11">
        <f>'N207 50km'!C386</f>
        <v>7.5</v>
      </c>
      <c r="D387" s="11">
        <f>'N207'!D386</f>
        <v>61.3</v>
      </c>
      <c r="E387" s="31">
        <f>IF('N207 50km'!D386="--",6,'N207 50km'!D386)</f>
        <v>41.6</v>
      </c>
      <c r="F387" s="31">
        <f t="shared" si="148"/>
        <v>42</v>
      </c>
      <c r="G387" s="33">
        <f t="shared" si="149"/>
        <v>37</v>
      </c>
      <c r="H387" s="31">
        <f>IF('N207 80km'!D386="--",6,'N207 80km'!D386)</f>
        <v>61.2</v>
      </c>
      <c r="I387" s="31">
        <f t="shared" si="150"/>
        <v>61</v>
      </c>
      <c r="J387" s="33" cm="1">
        <f t="array" ref="J387">_xlfn.IFS(I387=56,53,I387=57,53,OR(I387&gt;57,I387&lt;56),I387-2)</f>
        <v>59</v>
      </c>
      <c r="K387" s="33">
        <f t="shared" si="147"/>
        <v>59.027316043349394</v>
      </c>
      <c r="L387" s="11">
        <f t="shared" si="151"/>
        <v>59</v>
      </c>
      <c r="M387" s="11">
        <f>IF('Brugweg 30km'!D386="--",6,'Brugweg 30km'!D386)</f>
        <v>19.5</v>
      </c>
      <c r="N387" s="11">
        <f t="shared" si="152"/>
        <v>20</v>
      </c>
      <c r="O387" s="11">
        <f t="shared" si="153"/>
        <v>15</v>
      </c>
      <c r="P387" s="11">
        <f>IF('Hefbrug (50 km uur)'!D386="--",6,'Hefbrug (50 km uur)'!D386)</f>
        <v>32.6</v>
      </c>
      <c r="Q387" s="11">
        <f t="shared" si="154"/>
        <v>33</v>
      </c>
      <c r="R387" s="11">
        <f t="shared" si="155"/>
        <v>28</v>
      </c>
      <c r="S387" s="11">
        <f>'Kerkweg oost 50 km'!D386</f>
        <v>26.8</v>
      </c>
      <c r="T387" s="11">
        <f t="shared" si="156"/>
        <v>27</v>
      </c>
      <c r="U387" s="11">
        <f t="shared" si="157"/>
        <v>22</v>
      </c>
      <c r="V387" s="11">
        <f>'N454 Kanaaldijk 50 km'!D386</f>
        <v>13</v>
      </c>
      <c r="W387" s="11">
        <f t="shared" si="158"/>
        <v>13</v>
      </c>
      <c r="X387" s="11">
        <f t="shared" si="159"/>
        <v>8</v>
      </c>
      <c r="Y387" s="11" t="str">
        <f>'N454 Kanaaldijk 80 km'!D386</f>
        <v>--</v>
      </c>
      <c r="Z387" s="11" t="e">
        <f t="shared" si="160"/>
        <v>#VALUE!</v>
      </c>
      <c r="AA387" s="11" t="e">
        <f t="shared" si="161"/>
        <v>#VALUE!</v>
      </c>
      <c r="AB387" s="11" t="e">
        <f t="shared" si="162"/>
        <v>#VALUE!</v>
      </c>
      <c r="AC387" s="11" t="e">
        <f t="shared" si="163"/>
        <v>#VALUE!</v>
      </c>
      <c r="AD387" s="11">
        <f>'N451 80 km'!D386</f>
        <v>4.4000000000000004</v>
      </c>
      <c r="AE387" s="11">
        <f t="shared" si="164"/>
        <v>4</v>
      </c>
      <c r="AF387" s="11">
        <f t="shared" si="165"/>
        <v>0</v>
      </c>
      <c r="AG387" s="11">
        <f t="shared" si="166"/>
        <v>0</v>
      </c>
      <c r="AH387" s="11">
        <f t="shared" si="167"/>
        <v>2</v>
      </c>
      <c r="AI387" s="11">
        <f>IF('A12'!D386="--",6,'A12'!D386)</f>
        <v>26.2</v>
      </c>
      <c r="AJ387" s="11">
        <f t="shared" si="168"/>
        <v>26</v>
      </c>
      <c r="AK387" s="11">
        <f t="shared" si="169"/>
        <v>0</v>
      </c>
      <c r="AL387" s="11">
        <f t="shared" si="170"/>
        <v>0</v>
      </c>
      <c r="AM387" s="11">
        <f t="shared" si="171"/>
        <v>24</v>
      </c>
      <c r="AN387" s="11">
        <f>'A20'!D386</f>
        <v>20</v>
      </c>
      <c r="AO387" s="11">
        <f t="shared" si="172"/>
        <v>20</v>
      </c>
      <c r="AP387" s="11">
        <f t="shared" si="173"/>
        <v>0</v>
      </c>
      <c r="AQ387" s="11">
        <f t="shared" si="174"/>
        <v>0</v>
      </c>
      <c r="AR387" s="11">
        <f t="shared" si="175"/>
        <v>18</v>
      </c>
      <c r="AS387" s="12"/>
      <c r="AT387" s="11"/>
    </row>
    <row r="388" spans="1:48" x14ac:dyDescent="0.2">
      <c r="A388" s="12" t="str">
        <f>'N207 50km'!A387</f>
        <v>HE8_B</v>
      </c>
      <c r="B388" s="12" t="str">
        <f>'N207 50km'!B387</f>
        <v>Henegouwerweg 8</v>
      </c>
      <c r="C388" s="11">
        <f>'N207 50km'!C387</f>
        <v>4.5</v>
      </c>
      <c r="D388" s="11">
        <f>'N207'!D387</f>
        <v>61.2</v>
      </c>
      <c r="E388" s="31">
        <f>IF('N207 50km'!D387="--",6,'N207 50km'!D387)</f>
        <v>38.9</v>
      </c>
      <c r="F388" s="31">
        <f t="shared" si="148"/>
        <v>39</v>
      </c>
      <c r="G388" s="33">
        <f t="shared" si="149"/>
        <v>34</v>
      </c>
      <c r="H388" s="31">
        <f>IF('N207 80km'!D387="--",6,'N207 80km'!D387)</f>
        <v>61.1</v>
      </c>
      <c r="I388" s="31">
        <f t="shared" si="150"/>
        <v>61</v>
      </c>
      <c r="J388" s="33" cm="1">
        <f t="array" ref="J388">_xlfn.IFS(I388=56,53,I388=57,53,OR(I388&gt;57,I388&lt;56),I388-2)</f>
        <v>59</v>
      </c>
      <c r="K388" s="33">
        <f t="shared" si="147"/>
        <v>59.013711928326842</v>
      </c>
      <c r="L388" s="11">
        <f t="shared" si="151"/>
        <v>59</v>
      </c>
      <c r="M388" s="11">
        <f>IF('Brugweg 30km'!D387="--",6,'Brugweg 30km'!D387)</f>
        <v>23.1</v>
      </c>
      <c r="N388" s="11">
        <f t="shared" si="152"/>
        <v>23</v>
      </c>
      <c r="O388" s="11">
        <f t="shared" si="153"/>
        <v>18</v>
      </c>
      <c r="P388" s="11">
        <f>IF('Hefbrug (50 km uur)'!D387="--",6,'Hefbrug (50 km uur)'!D387)</f>
        <v>29.2</v>
      </c>
      <c r="Q388" s="11">
        <f t="shared" si="154"/>
        <v>29</v>
      </c>
      <c r="R388" s="11">
        <f t="shared" si="155"/>
        <v>24</v>
      </c>
      <c r="S388" s="11">
        <f>'Kerkweg oost 50 km'!D387</f>
        <v>25.6</v>
      </c>
      <c r="T388" s="11">
        <f t="shared" si="156"/>
        <v>26</v>
      </c>
      <c r="U388" s="11">
        <f t="shared" si="157"/>
        <v>21</v>
      </c>
      <c r="V388" s="11">
        <f>'N454 Kanaaldijk 50 km'!D387</f>
        <v>13.9</v>
      </c>
      <c r="W388" s="11">
        <f t="shared" si="158"/>
        <v>14</v>
      </c>
      <c r="X388" s="11">
        <f t="shared" si="159"/>
        <v>9</v>
      </c>
      <c r="Y388" s="11" t="str">
        <f>'N454 Kanaaldijk 80 km'!D387</f>
        <v>--</v>
      </c>
      <c r="Z388" s="11" t="e">
        <f t="shared" si="160"/>
        <v>#VALUE!</v>
      </c>
      <c r="AA388" s="11" t="e">
        <f t="shared" si="161"/>
        <v>#VALUE!</v>
      </c>
      <c r="AB388" s="11" t="e">
        <f t="shared" si="162"/>
        <v>#VALUE!</v>
      </c>
      <c r="AC388" s="11" t="e">
        <f t="shared" si="163"/>
        <v>#VALUE!</v>
      </c>
      <c r="AD388" s="11">
        <f>'N451 80 km'!D387</f>
        <v>10.9</v>
      </c>
      <c r="AE388" s="11">
        <f t="shared" si="164"/>
        <v>11</v>
      </c>
      <c r="AF388" s="11">
        <f t="shared" si="165"/>
        <v>0</v>
      </c>
      <c r="AG388" s="11">
        <f t="shared" si="166"/>
        <v>0</v>
      </c>
      <c r="AH388" s="11">
        <f t="shared" si="167"/>
        <v>9</v>
      </c>
      <c r="AI388" s="11">
        <f>IF('A12'!D387="--",6,'A12'!D387)</f>
        <v>30.8</v>
      </c>
      <c r="AJ388" s="11">
        <f t="shared" si="168"/>
        <v>31</v>
      </c>
      <c r="AK388" s="11">
        <f t="shared" si="169"/>
        <v>0</v>
      </c>
      <c r="AL388" s="11">
        <f t="shared" si="170"/>
        <v>0</v>
      </c>
      <c r="AM388" s="11">
        <f t="shared" si="171"/>
        <v>29</v>
      </c>
      <c r="AN388" s="11">
        <f>'A20'!D387</f>
        <v>25.8</v>
      </c>
      <c r="AO388" s="11">
        <f t="shared" si="172"/>
        <v>26</v>
      </c>
      <c r="AP388" s="11">
        <f t="shared" si="173"/>
        <v>0</v>
      </c>
      <c r="AQ388" s="11">
        <f t="shared" si="174"/>
        <v>0</v>
      </c>
      <c r="AR388" s="11">
        <f t="shared" si="175"/>
        <v>24</v>
      </c>
      <c r="AS388" s="12"/>
      <c r="AT388" s="11"/>
    </row>
    <row r="389" spans="1:48" x14ac:dyDescent="0.2">
      <c r="A389" s="12" t="str">
        <f>'N207 50km'!A388</f>
        <v>HE8_A</v>
      </c>
      <c r="B389" s="12" t="str">
        <f>'N207 50km'!B388</f>
        <v>Henegouwerweg 8</v>
      </c>
      <c r="C389" s="11">
        <f>'N207 50km'!C388</f>
        <v>1.5</v>
      </c>
      <c r="D389" s="11">
        <f>'N207'!D388</f>
        <v>60.1</v>
      </c>
      <c r="E389" s="31">
        <f>IF('N207 50km'!D388="--",6,'N207 50km'!D388)</f>
        <v>33.4</v>
      </c>
      <c r="F389" s="31">
        <f t="shared" si="148"/>
        <v>33</v>
      </c>
      <c r="G389" s="33">
        <f t="shared" si="149"/>
        <v>28</v>
      </c>
      <c r="H389" s="31">
        <f>IF('N207 80km'!D388="--",6,'N207 80km'!D388)</f>
        <v>60.1</v>
      </c>
      <c r="I389" s="31">
        <f t="shared" si="150"/>
        <v>60</v>
      </c>
      <c r="J389" s="33" cm="1">
        <f t="array" ref="J389">_xlfn.IFS(I389=56,53,I389=57,53,OR(I389&gt;57,I389&lt;56),I389-2)</f>
        <v>58</v>
      </c>
      <c r="K389" s="33">
        <f t="shared" ref="K389:K399" si="176">10*LOG(10^(G389/10)+(10^(J389/10)))</f>
        <v>58.004340774793192</v>
      </c>
      <c r="L389" s="11">
        <f t="shared" si="151"/>
        <v>58</v>
      </c>
      <c r="M389" s="11">
        <f>IF('Brugweg 30km'!D388="--",6,'Brugweg 30km'!D388)</f>
        <v>19.5</v>
      </c>
      <c r="N389" s="11">
        <f t="shared" si="152"/>
        <v>20</v>
      </c>
      <c r="O389" s="11">
        <f t="shared" si="153"/>
        <v>15</v>
      </c>
      <c r="P389" s="11">
        <f>IF('Hefbrug (50 km uur)'!D388="--",6,'Hefbrug (50 km uur)'!D388)</f>
        <v>26.8</v>
      </c>
      <c r="Q389" s="11">
        <f t="shared" si="154"/>
        <v>27</v>
      </c>
      <c r="R389" s="11">
        <f t="shared" si="155"/>
        <v>22</v>
      </c>
      <c r="S389" s="11">
        <f>'Kerkweg oost 50 km'!D388</f>
        <v>21.1</v>
      </c>
      <c r="T389" s="11">
        <f t="shared" si="156"/>
        <v>21</v>
      </c>
      <c r="U389" s="11">
        <f t="shared" si="157"/>
        <v>16</v>
      </c>
      <c r="V389" s="11">
        <f>'N454 Kanaaldijk 50 km'!D388</f>
        <v>12.2</v>
      </c>
      <c r="W389" s="11">
        <f t="shared" si="158"/>
        <v>12</v>
      </c>
      <c r="X389" s="11">
        <f t="shared" si="159"/>
        <v>7</v>
      </c>
      <c r="Y389" s="11" t="str">
        <f>'N454 Kanaaldijk 80 km'!D388</f>
        <v>--</v>
      </c>
      <c r="Z389" s="11" t="e">
        <f t="shared" si="160"/>
        <v>#VALUE!</v>
      </c>
      <c r="AA389" s="11" t="e">
        <f t="shared" si="161"/>
        <v>#VALUE!</v>
      </c>
      <c r="AB389" s="11" t="e">
        <f t="shared" si="162"/>
        <v>#VALUE!</v>
      </c>
      <c r="AC389" s="11" t="e">
        <f t="shared" si="163"/>
        <v>#VALUE!</v>
      </c>
      <c r="AD389" s="11">
        <f>'N451 80 km'!D388</f>
        <v>8.8000000000000007</v>
      </c>
      <c r="AE389" s="11">
        <f t="shared" si="164"/>
        <v>9</v>
      </c>
      <c r="AF389" s="11">
        <f t="shared" si="165"/>
        <v>0</v>
      </c>
      <c r="AG389" s="11">
        <f t="shared" si="166"/>
        <v>0</v>
      </c>
      <c r="AH389" s="11">
        <f t="shared" si="167"/>
        <v>7</v>
      </c>
      <c r="AI389" s="11">
        <f>IF('A12'!D388="--",6,'A12'!D388)</f>
        <v>26.4</v>
      </c>
      <c r="AJ389" s="11">
        <f t="shared" si="168"/>
        <v>26</v>
      </c>
      <c r="AK389" s="11">
        <f t="shared" si="169"/>
        <v>0</v>
      </c>
      <c r="AL389" s="11">
        <f t="shared" si="170"/>
        <v>0</v>
      </c>
      <c r="AM389" s="11">
        <f t="shared" si="171"/>
        <v>24</v>
      </c>
      <c r="AN389" s="11">
        <f>'A20'!D388</f>
        <v>22</v>
      </c>
      <c r="AO389" s="11">
        <f t="shared" si="172"/>
        <v>22</v>
      </c>
      <c r="AP389" s="11">
        <f t="shared" si="173"/>
        <v>0</v>
      </c>
      <c r="AQ389" s="11">
        <f t="shared" si="174"/>
        <v>0</v>
      </c>
      <c r="AR389" s="11">
        <f t="shared" si="175"/>
        <v>20</v>
      </c>
      <c r="AS389" s="12"/>
      <c r="AT389" s="11"/>
    </row>
    <row r="390" spans="1:48" x14ac:dyDescent="0.2">
      <c r="A390" s="12" t="str">
        <f>'N207 50km'!A389</f>
        <v>HE4_B</v>
      </c>
      <c r="B390" s="12" t="str">
        <f>'N207 50km'!B389</f>
        <v>Henegouwerweg 4</v>
      </c>
      <c r="C390" s="11">
        <f>'N207 50km'!C389</f>
        <v>4.5</v>
      </c>
      <c r="D390" s="11">
        <f>'N207'!D389</f>
        <v>64.2</v>
      </c>
      <c r="E390" s="31">
        <f>IF('N207 50km'!D389="--",6,'N207 50km'!D389)</f>
        <v>34.200000000000003</v>
      </c>
      <c r="F390" s="31">
        <f t="shared" ref="F390:F399" si="177">IF(MOD(E390,1)=0.5,INT(E390)+MOD(INT(E390),2),ROUND(E390,0))</f>
        <v>34</v>
      </c>
      <c r="G390" s="33">
        <f t="shared" ref="G390:G399" si="178">F390-5</f>
        <v>29</v>
      </c>
      <c r="H390" s="31">
        <f>IF('N207 80km'!D389="--",6,'N207 80km'!D389)</f>
        <v>64.2</v>
      </c>
      <c r="I390" s="31">
        <f t="shared" ref="I390:I399" si="179">IF(MOD(H390,1)=0.5,INT(H390)+MOD(INT(H390),2),ROUND(H390,0))</f>
        <v>64</v>
      </c>
      <c r="J390" s="33" cm="1">
        <f t="array" ref="J390">_xlfn.IFS(I390=56,53,I390=57,53,OR(I390&gt;57,I390&lt;56),I390-2)</f>
        <v>62</v>
      </c>
      <c r="K390" s="33">
        <f t="shared" si="176"/>
        <v>62.002176083232627</v>
      </c>
      <c r="L390" s="11">
        <f t="shared" ref="L390:L399" si="180">IF(MOD(K390,1)=0.5,INT(K390)+MOD(INT(K390),2),ROUND(K390,0))</f>
        <v>62</v>
      </c>
      <c r="M390" s="11">
        <f>IF('Brugweg 30km'!D389="--",6,'Brugweg 30km'!D389)</f>
        <v>20.100000000000001</v>
      </c>
      <c r="N390" s="11">
        <f t="shared" ref="N390:N399" si="181">IF(MOD(M390,1)=0.5,INT(M390)+MOD(INT(M390),2),ROUND(M390,0))</f>
        <v>20</v>
      </c>
      <c r="O390" s="11">
        <f t="shared" ref="O390:O399" si="182">N390-5</f>
        <v>15</v>
      </c>
      <c r="P390" s="11">
        <f>IF('Hefbrug (50 km uur)'!D389="--",6,'Hefbrug (50 km uur)'!D389)</f>
        <v>22.9</v>
      </c>
      <c r="Q390" s="11">
        <f t="shared" ref="Q390:Q399" si="183">IF(MOD(P390,1)=0.5,INT(P390)+MOD(INT(P390),2),ROUND(P390,0))</f>
        <v>23</v>
      </c>
      <c r="R390" s="11">
        <f t="shared" ref="R390:R399" si="184">Q390-5</f>
        <v>18</v>
      </c>
      <c r="S390" s="11">
        <f>'Kerkweg oost 50 km'!D389</f>
        <v>19.7</v>
      </c>
      <c r="T390" s="11">
        <f t="shared" ref="T390:T399" si="185">IF(MOD(S390,1)=0.5,INT(S390)+MOD(INT(S390),2),ROUND(S390,0))</f>
        <v>20</v>
      </c>
      <c r="U390" s="11">
        <f t="shared" ref="U390:U399" si="186">T390-5</f>
        <v>15</v>
      </c>
      <c r="V390" s="11">
        <f>'N454 Kanaaldijk 50 km'!D389</f>
        <v>11.9</v>
      </c>
      <c r="W390" s="11">
        <f t="shared" ref="W390:W399" si="187">IF(MOD(V390,1)=0.5,INT(V390)+MOD(INT(V390),2),ROUND(V390,0))</f>
        <v>12</v>
      </c>
      <c r="X390" s="11">
        <f t="shared" ref="X390:X399" si="188">W390-5</f>
        <v>7</v>
      </c>
      <c r="Y390" s="11" t="str">
        <f>'N454 Kanaaldijk 80 km'!D389</f>
        <v>--</v>
      </c>
      <c r="Z390" s="11" t="e">
        <f t="shared" ref="Z390:Z399" si="189">IF(MOD(Y390,1)=0.5,INT(Y390)+MOD(INT(Y390),2),ROUND(Y390,0))</f>
        <v>#VALUE!</v>
      </c>
      <c r="AA390" s="11" t="e">
        <f t="shared" ref="AA390:AA399" si="190">IF(AND(Z390&gt;55.49,Z390&lt;56.51),Z390,)</f>
        <v>#VALUE!</v>
      </c>
      <c r="AB390" s="11" t="e">
        <f t="shared" ref="AB390:AB399" si="191">IF(AND(Z390&gt;56.5,Z390&lt;57.5),Z390,)</f>
        <v>#VALUE!</v>
      </c>
      <c r="AC390" s="11" t="e">
        <f t="shared" ref="AC390:AC399" si="192">IF(AA390&gt;0,AA390-3,IF(AB390&gt;0,AB390-4,Z390-2))</f>
        <v>#VALUE!</v>
      </c>
      <c r="AD390" s="11">
        <f>'N451 80 km'!D389</f>
        <v>14.7</v>
      </c>
      <c r="AE390" s="11">
        <f t="shared" ref="AE390:AE399" si="193">IF(MOD(AD390,1)=0.5,INT(AD390)+MOD(INT(AD390),2),ROUND(AD390,0))</f>
        <v>15</v>
      </c>
      <c r="AF390" s="11">
        <f t="shared" ref="AF390:AF399" si="194">IF(AND(AE390&gt;55.49,AE390&lt;56.51),AE390,)</f>
        <v>0</v>
      </c>
      <c r="AG390" s="11">
        <f t="shared" ref="AG390:AG399" si="195">IF(AND(AE390&gt;56.5,AE390&lt;57.5),AE390,)</f>
        <v>0</v>
      </c>
      <c r="AH390" s="11">
        <f t="shared" ref="AH390:AH399" si="196">IF(AF390&gt;0,AF390-3,IF(AG390&gt;0,AG390-4,AE390-2))</f>
        <v>13</v>
      </c>
      <c r="AI390" s="11">
        <f>IF('A12'!D389="--",6,'A12'!D389)</f>
        <v>34</v>
      </c>
      <c r="AJ390" s="11">
        <f t="shared" ref="AJ390:AJ399" si="197">IF(MOD(AI390,1)=0.5,INT(AI390)+MOD(INT(AI390),2),ROUND(AI390,0))</f>
        <v>34</v>
      </c>
      <c r="AK390" s="11">
        <f t="shared" ref="AK390:AK399" si="198">IF(AND(AJ390&gt;55.49,AJ390&lt;56.51),AJ390,)</f>
        <v>0</v>
      </c>
      <c r="AL390" s="11">
        <f t="shared" ref="AL390:AL399" si="199">IF(AND(AJ390&gt;56.5,AJ390&lt;57.5),AJ390,)</f>
        <v>0</v>
      </c>
      <c r="AM390" s="11">
        <f t="shared" ref="AM390:AM399" si="200">IF(AK390&gt;0,AK390-3,IF(AL390&gt;0,AL390-4,AJ390-2))</f>
        <v>32</v>
      </c>
      <c r="AN390" s="11">
        <f>'A20'!D389</f>
        <v>28.7</v>
      </c>
      <c r="AO390" s="11">
        <f t="shared" ref="AO390:AO399" si="201">IF(MOD(AN390,1)=0.5,INT(AN390)+MOD(INT(AN390),2),ROUND(AN390,0))</f>
        <v>29</v>
      </c>
      <c r="AP390" s="11">
        <f t="shared" ref="AP390:AP399" si="202">IF(AND(AO390&gt;55.49,AO390&lt;56.51),AO390,)</f>
        <v>0</v>
      </c>
      <c r="AQ390" s="11">
        <f t="shared" ref="AQ390:AQ399" si="203">IF(AND(AO390&gt;56.5,AO390&lt;57.5),AO390,)</f>
        <v>0</v>
      </c>
      <c r="AR390" s="11">
        <f t="shared" ref="AR390:AR399" si="204">IF(AP390&gt;0,AP390-3,IF(AQ390&gt;0,AQ390-4,AO390-2))</f>
        <v>27</v>
      </c>
      <c r="AS390" s="12"/>
      <c r="AT390" s="11"/>
    </row>
    <row r="391" spans="1:48" x14ac:dyDescent="0.2">
      <c r="A391" s="12" t="str">
        <f>'N207 50km'!A390</f>
        <v>HE4_A</v>
      </c>
      <c r="B391" s="12" t="str">
        <f>'N207 50km'!B390</f>
        <v>Henegouwerweg 4</v>
      </c>
      <c r="C391" s="11">
        <f>'N207 50km'!C390</f>
        <v>1.5</v>
      </c>
      <c r="D391" s="11">
        <f>'N207'!D390</f>
        <v>63.9</v>
      </c>
      <c r="E391" s="31">
        <f>IF('N207 50km'!D390="--",6,'N207 50km'!D390)</f>
        <v>31.3</v>
      </c>
      <c r="F391" s="31">
        <f t="shared" si="177"/>
        <v>31</v>
      </c>
      <c r="G391" s="33">
        <f t="shared" si="178"/>
        <v>26</v>
      </c>
      <c r="H391" s="31">
        <f>IF('N207 80km'!D390="--",6,'N207 80km'!D390)</f>
        <v>63.9</v>
      </c>
      <c r="I391" s="31">
        <f t="shared" si="179"/>
        <v>64</v>
      </c>
      <c r="J391" s="33" cm="1">
        <f t="array" ref="J391">_xlfn.IFS(I391=56,53,I391=57,53,OR(I391&gt;57,I391&lt;56),I391-2)</f>
        <v>62</v>
      </c>
      <c r="K391" s="33">
        <f t="shared" si="176"/>
        <v>62.001090761428664</v>
      </c>
      <c r="L391" s="11">
        <f t="shared" si="180"/>
        <v>62</v>
      </c>
      <c r="M391" s="11">
        <f>IF('Brugweg 30km'!D390="--",6,'Brugweg 30km'!D390)</f>
        <v>17.7</v>
      </c>
      <c r="N391" s="11">
        <f t="shared" si="181"/>
        <v>18</v>
      </c>
      <c r="O391" s="11">
        <f t="shared" si="182"/>
        <v>13</v>
      </c>
      <c r="P391" s="11">
        <f>IF('Hefbrug (50 km uur)'!D390="--",6,'Hefbrug (50 km uur)'!D390)</f>
        <v>17.8</v>
      </c>
      <c r="Q391" s="11">
        <f t="shared" si="183"/>
        <v>18</v>
      </c>
      <c r="R391" s="11">
        <f t="shared" si="184"/>
        <v>13</v>
      </c>
      <c r="S391" s="11">
        <f>'Kerkweg oost 50 km'!D390</f>
        <v>18.600000000000001</v>
      </c>
      <c r="T391" s="11">
        <f t="shared" si="185"/>
        <v>19</v>
      </c>
      <c r="U391" s="11">
        <f t="shared" si="186"/>
        <v>14</v>
      </c>
      <c r="V391" s="11">
        <f>'N454 Kanaaldijk 50 km'!D390</f>
        <v>10</v>
      </c>
      <c r="W391" s="11">
        <f t="shared" si="187"/>
        <v>10</v>
      </c>
      <c r="X391" s="11">
        <f t="shared" si="188"/>
        <v>5</v>
      </c>
      <c r="Y391" s="11" t="str">
        <f>'N454 Kanaaldijk 80 km'!D390</f>
        <v>--</v>
      </c>
      <c r="Z391" s="11" t="e">
        <f t="shared" si="189"/>
        <v>#VALUE!</v>
      </c>
      <c r="AA391" s="11" t="e">
        <f t="shared" si="190"/>
        <v>#VALUE!</v>
      </c>
      <c r="AB391" s="11" t="e">
        <f t="shared" si="191"/>
        <v>#VALUE!</v>
      </c>
      <c r="AC391" s="11" t="e">
        <f t="shared" si="192"/>
        <v>#VALUE!</v>
      </c>
      <c r="AD391" s="11">
        <f>'N451 80 km'!D390</f>
        <v>13</v>
      </c>
      <c r="AE391" s="11">
        <f t="shared" si="193"/>
        <v>13</v>
      </c>
      <c r="AF391" s="11">
        <f t="shared" si="194"/>
        <v>0</v>
      </c>
      <c r="AG391" s="11">
        <f t="shared" si="195"/>
        <v>0</v>
      </c>
      <c r="AH391" s="11">
        <f t="shared" si="196"/>
        <v>11</v>
      </c>
      <c r="AI391" s="11">
        <f>IF('A12'!D390="--",6,'A12'!D390)</f>
        <v>32.200000000000003</v>
      </c>
      <c r="AJ391" s="11">
        <f t="shared" si="197"/>
        <v>32</v>
      </c>
      <c r="AK391" s="11">
        <f t="shared" si="198"/>
        <v>0</v>
      </c>
      <c r="AL391" s="11">
        <f t="shared" si="199"/>
        <v>0</v>
      </c>
      <c r="AM391" s="11">
        <f t="shared" si="200"/>
        <v>30</v>
      </c>
      <c r="AN391" s="11">
        <f>'A20'!D390</f>
        <v>26.9</v>
      </c>
      <c r="AO391" s="11">
        <f t="shared" si="201"/>
        <v>27</v>
      </c>
      <c r="AP391" s="11">
        <f t="shared" si="202"/>
        <v>0</v>
      </c>
      <c r="AQ391" s="11">
        <f t="shared" si="203"/>
        <v>0</v>
      </c>
      <c r="AR391" s="11">
        <f t="shared" si="204"/>
        <v>25</v>
      </c>
      <c r="AS391" s="12"/>
      <c r="AT391" s="11"/>
    </row>
    <row r="392" spans="1:48" x14ac:dyDescent="0.2">
      <c r="A392" s="12" t="str">
        <f>'N207 50km'!A391</f>
        <v>HE10_B</v>
      </c>
      <c r="B392" s="12" t="str">
        <f>'N207 50km'!B391</f>
        <v>Henegouwerweg 10</v>
      </c>
      <c r="C392" s="11">
        <f>'N207 50km'!C391</f>
        <v>4.5</v>
      </c>
      <c r="D392" s="11">
        <f>'N207'!D391</f>
        <v>60.8</v>
      </c>
      <c r="E392" s="31">
        <f>IF('N207 50km'!D391="--",6,'N207 50km'!D391)</f>
        <v>36.4</v>
      </c>
      <c r="F392" s="31">
        <f t="shared" si="177"/>
        <v>36</v>
      </c>
      <c r="G392" s="33">
        <f t="shared" si="178"/>
        <v>31</v>
      </c>
      <c r="H392" s="31">
        <f>IF('N207 80km'!D391="--",6,'N207 80km'!D391)</f>
        <v>60.8</v>
      </c>
      <c r="I392" s="31">
        <f t="shared" si="179"/>
        <v>61</v>
      </c>
      <c r="J392" s="33" cm="1">
        <f t="array" ref="J392">_xlfn.IFS(I392=56,53,I392=57,53,OR(I392&gt;57,I392&lt;56),I392-2)</f>
        <v>59</v>
      </c>
      <c r="K392" s="33">
        <f t="shared" si="176"/>
        <v>59.006877654943196</v>
      </c>
      <c r="L392" s="11">
        <f t="shared" si="180"/>
        <v>59</v>
      </c>
      <c r="M392" s="11">
        <f>IF('Brugweg 30km'!D391="--",6,'Brugweg 30km'!D391)</f>
        <v>21.3</v>
      </c>
      <c r="N392" s="11">
        <f t="shared" si="181"/>
        <v>21</v>
      </c>
      <c r="O392" s="11">
        <f t="shared" si="182"/>
        <v>16</v>
      </c>
      <c r="P392" s="11">
        <f>IF('Hefbrug (50 km uur)'!D391="--",6,'Hefbrug (50 km uur)'!D391)</f>
        <v>23.9</v>
      </c>
      <c r="Q392" s="11">
        <f t="shared" si="183"/>
        <v>24</v>
      </c>
      <c r="R392" s="11">
        <f t="shared" si="184"/>
        <v>19</v>
      </c>
      <c r="S392" s="11">
        <f>'Kerkweg oost 50 km'!D391</f>
        <v>23.2</v>
      </c>
      <c r="T392" s="11">
        <f t="shared" si="185"/>
        <v>23</v>
      </c>
      <c r="U392" s="11">
        <f t="shared" si="186"/>
        <v>18</v>
      </c>
      <c r="V392" s="11">
        <f>'N454 Kanaaldijk 50 km'!D391</f>
        <v>12.4</v>
      </c>
      <c r="W392" s="11">
        <f t="shared" si="187"/>
        <v>12</v>
      </c>
      <c r="X392" s="11">
        <f t="shared" si="188"/>
        <v>7</v>
      </c>
      <c r="Y392" s="11">
        <f>'N454 Kanaaldijk 80 km'!D391</f>
        <v>11.4</v>
      </c>
      <c r="Z392" s="11">
        <f t="shared" si="189"/>
        <v>11</v>
      </c>
      <c r="AA392" s="11">
        <f t="shared" si="190"/>
        <v>0</v>
      </c>
      <c r="AB392" s="11">
        <f t="shared" si="191"/>
        <v>0</v>
      </c>
      <c r="AC392" s="11">
        <f t="shared" si="192"/>
        <v>9</v>
      </c>
      <c r="AD392" s="11">
        <f>'N451 80 km'!D391</f>
        <v>9</v>
      </c>
      <c r="AE392" s="11">
        <f t="shared" si="193"/>
        <v>9</v>
      </c>
      <c r="AF392" s="11">
        <f t="shared" si="194"/>
        <v>0</v>
      </c>
      <c r="AG392" s="11">
        <f t="shared" si="195"/>
        <v>0</v>
      </c>
      <c r="AH392" s="11">
        <f t="shared" si="196"/>
        <v>7</v>
      </c>
      <c r="AI392" s="11">
        <f>IF('A12'!D391="--",6,'A12'!D391)</f>
        <v>27.1</v>
      </c>
      <c r="AJ392" s="11">
        <f t="shared" si="197"/>
        <v>27</v>
      </c>
      <c r="AK392" s="11">
        <f t="shared" si="198"/>
        <v>0</v>
      </c>
      <c r="AL392" s="11">
        <f t="shared" si="199"/>
        <v>0</v>
      </c>
      <c r="AM392" s="11">
        <f t="shared" si="200"/>
        <v>25</v>
      </c>
      <c r="AN392" s="11">
        <f>'A20'!D391</f>
        <v>22.9</v>
      </c>
      <c r="AO392" s="11">
        <f t="shared" si="201"/>
        <v>23</v>
      </c>
      <c r="AP392" s="11">
        <f t="shared" si="202"/>
        <v>0</v>
      </c>
      <c r="AQ392" s="11">
        <f t="shared" si="203"/>
        <v>0</v>
      </c>
      <c r="AR392" s="11">
        <f t="shared" si="204"/>
        <v>21</v>
      </c>
      <c r="AS392" s="12"/>
      <c r="AT392" s="11"/>
    </row>
    <row r="393" spans="1:48" x14ac:dyDescent="0.2">
      <c r="A393" s="12" t="str">
        <f>'N207 50km'!A392</f>
        <v>HE10_A</v>
      </c>
      <c r="B393" s="12" t="str">
        <f>'N207 50km'!B392</f>
        <v>Henegouwerweg 10</v>
      </c>
      <c r="C393" s="11">
        <f>'N207 50km'!C392</f>
        <v>1.5</v>
      </c>
      <c r="D393" s="11">
        <f>'N207'!D392</f>
        <v>59.6</v>
      </c>
      <c r="E393" s="31">
        <f>IF('N207 50km'!D392="--",6,'N207 50km'!D392)</f>
        <v>34.6</v>
      </c>
      <c r="F393" s="31">
        <f t="shared" si="177"/>
        <v>35</v>
      </c>
      <c r="G393" s="33">
        <f t="shared" si="178"/>
        <v>30</v>
      </c>
      <c r="H393" s="31">
        <f>IF('N207 80km'!D392="--",6,'N207 80km'!D392)</f>
        <v>59.6</v>
      </c>
      <c r="I393" s="31">
        <f t="shared" si="179"/>
        <v>60</v>
      </c>
      <c r="J393" s="33" cm="1">
        <f t="array" ref="J393">_xlfn.IFS(I393=56,53,I393=57,53,OR(I393&gt;57,I393&lt;56),I393-2)</f>
        <v>58</v>
      </c>
      <c r="K393" s="33">
        <f t="shared" si="176"/>
        <v>58.006877654943196</v>
      </c>
      <c r="L393" s="11">
        <f t="shared" si="180"/>
        <v>58</v>
      </c>
      <c r="M393" s="11">
        <f>IF('Brugweg 30km'!D392="--",6,'Brugweg 30km'!D392)</f>
        <v>17.8</v>
      </c>
      <c r="N393" s="11">
        <f t="shared" si="181"/>
        <v>18</v>
      </c>
      <c r="O393" s="11">
        <f t="shared" si="182"/>
        <v>13</v>
      </c>
      <c r="P393" s="11">
        <f>IF('Hefbrug (50 km uur)'!D392="--",6,'Hefbrug (50 km uur)'!D392)</f>
        <v>20</v>
      </c>
      <c r="Q393" s="11">
        <f t="shared" si="183"/>
        <v>20</v>
      </c>
      <c r="R393" s="11">
        <f t="shared" si="184"/>
        <v>15</v>
      </c>
      <c r="S393" s="11">
        <f>'Kerkweg oost 50 km'!D392</f>
        <v>21.6</v>
      </c>
      <c r="T393" s="11">
        <f t="shared" si="185"/>
        <v>22</v>
      </c>
      <c r="U393" s="11">
        <f t="shared" si="186"/>
        <v>17</v>
      </c>
      <c r="V393" s="11">
        <f>'N454 Kanaaldijk 50 km'!D392</f>
        <v>8.6999999999999993</v>
      </c>
      <c r="W393" s="11">
        <f t="shared" si="187"/>
        <v>9</v>
      </c>
      <c r="X393" s="11">
        <f t="shared" si="188"/>
        <v>4</v>
      </c>
      <c r="Y393" s="11">
        <f>'N454 Kanaaldijk 80 km'!D392</f>
        <v>9</v>
      </c>
      <c r="Z393" s="11">
        <f t="shared" si="189"/>
        <v>9</v>
      </c>
      <c r="AA393" s="11">
        <f t="shared" si="190"/>
        <v>0</v>
      </c>
      <c r="AB393" s="11">
        <f t="shared" si="191"/>
        <v>0</v>
      </c>
      <c r="AC393" s="11">
        <f t="shared" si="192"/>
        <v>7</v>
      </c>
      <c r="AD393" s="11">
        <f>'N451 80 km'!D392</f>
        <v>8.1999999999999993</v>
      </c>
      <c r="AE393" s="11">
        <f t="shared" si="193"/>
        <v>8</v>
      </c>
      <c r="AF393" s="11">
        <f t="shared" si="194"/>
        <v>0</v>
      </c>
      <c r="AG393" s="11">
        <f t="shared" si="195"/>
        <v>0</v>
      </c>
      <c r="AH393" s="11">
        <f t="shared" si="196"/>
        <v>6</v>
      </c>
      <c r="AI393" s="11">
        <f>IF('A12'!D392="--",6,'A12'!D392)</f>
        <v>25.5</v>
      </c>
      <c r="AJ393" s="11">
        <f t="shared" si="197"/>
        <v>26</v>
      </c>
      <c r="AK393" s="11">
        <f t="shared" si="198"/>
        <v>0</v>
      </c>
      <c r="AL393" s="11">
        <f t="shared" si="199"/>
        <v>0</v>
      </c>
      <c r="AM393" s="11">
        <f t="shared" si="200"/>
        <v>24</v>
      </c>
      <c r="AN393" s="11">
        <f>'A20'!D392</f>
        <v>21.5</v>
      </c>
      <c r="AO393" s="11">
        <f t="shared" si="201"/>
        <v>22</v>
      </c>
      <c r="AP393" s="11">
        <f t="shared" si="202"/>
        <v>0</v>
      </c>
      <c r="AQ393" s="11">
        <f t="shared" si="203"/>
        <v>0</v>
      </c>
      <c r="AR393" s="11">
        <f t="shared" si="204"/>
        <v>20</v>
      </c>
      <c r="AS393" s="12"/>
      <c r="AT393" s="11"/>
    </row>
    <row r="394" spans="1:48" x14ac:dyDescent="0.2">
      <c r="A394" s="12" t="str">
        <f>'N207 50km'!A393</f>
        <v>B5_B</v>
      </c>
      <c r="B394" s="12" t="str">
        <f>'N207 50km'!B393</f>
        <v>Brugweg 5</v>
      </c>
      <c r="C394" s="11">
        <f>'N207 50km'!C393</f>
        <v>4.5</v>
      </c>
      <c r="D394" s="11">
        <f>'N207'!D393</f>
        <v>59.3</v>
      </c>
      <c r="E394" s="31">
        <f>IF('N207 50km'!D393="--",6,'N207 50km'!D393)</f>
        <v>59.3</v>
      </c>
      <c r="F394" s="31">
        <f t="shared" si="177"/>
        <v>59</v>
      </c>
      <c r="G394" s="33">
        <f t="shared" si="178"/>
        <v>54</v>
      </c>
      <c r="H394" s="31">
        <f>IF('N207 80km'!D393="--",6,'N207 80km'!D393)</f>
        <v>30.6</v>
      </c>
      <c r="I394" s="31">
        <f t="shared" si="179"/>
        <v>31</v>
      </c>
      <c r="J394" s="33" cm="1">
        <f t="array" ref="J394">_xlfn.IFS(I394=56,53,I394=57,53,OR(I394&gt;57,I394&lt;56),I394-2)</f>
        <v>29</v>
      </c>
      <c r="K394" s="33">
        <f t="shared" si="176"/>
        <v>54.013711928326842</v>
      </c>
      <c r="L394" s="11">
        <f t="shared" si="180"/>
        <v>54</v>
      </c>
      <c r="M394" s="11">
        <f>IF('Brugweg 30km'!D393="--",6,'Brugweg 30km'!D393)</f>
        <v>53.3</v>
      </c>
      <c r="N394" s="11">
        <f t="shared" si="181"/>
        <v>53</v>
      </c>
      <c r="O394" s="11">
        <f t="shared" si="182"/>
        <v>48</v>
      </c>
      <c r="P394" s="11">
        <f>IF('Hefbrug (50 km uur)'!D393="--",6,'Hefbrug (50 km uur)'!D393)</f>
        <v>55.2</v>
      </c>
      <c r="Q394" s="11">
        <f t="shared" si="183"/>
        <v>55</v>
      </c>
      <c r="R394" s="11">
        <f t="shared" si="184"/>
        <v>50</v>
      </c>
      <c r="S394" s="11">
        <f>'Kerkweg oost 50 km'!D393</f>
        <v>34.799999999999997</v>
      </c>
      <c r="T394" s="11">
        <f t="shared" si="185"/>
        <v>35</v>
      </c>
      <c r="U394" s="11">
        <f t="shared" si="186"/>
        <v>30</v>
      </c>
      <c r="V394" s="11">
        <f>'N454 Kanaaldijk 50 km'!D393</f>
        <v>11.3</v>
      </c>
      <c r="W394" s="11">
        <f t="shared" si="187"/>
        <v>11</v>
      </c>
      <c r="X394" s="11">
        <f t="shared" si="188"/>
        <v>6</v>
      </c>
      <c r="Y394" s="11">
        <f>'N454 Kanaaldijk 80 km'!D393</f>
        <v>17</v>
      </c>
      <c r="Z394" s="11">
        <f t="shared" si="189"/>
        <v>17</v>
      </c>
      <c r="AA394" s="11">
        <f t="shared" si="190"/>
        <v>0</v>
      </c>
      <c r="AB394" s="11">
        <f t="shared" si="191"/>
        <v>0</v>
      </c>
      <c r="AC394" s="11">
        <f t="shared" si="192"/>
        <v>15</v>
      </c>
      <c r="AD394" s="11">
        <f>'N451 80 km'!D393</f>
        <v>19.2</v>
      </c>
      <c r="AE394" s="11">
        <f t="shared" si="193"/>
        <v>19</v>
      </c>
      <c r="AF394" s="11">
        <f t="shared" si="194"/>
        <v>0</v>
      </c>
      <c r="AG394" s="11">
        <f t="shared" si="195"/>
        <v>0</v>
      </c>
      <c r="AH394" s="11">
        <f t="shared" si="196"/>
        <v>17</v>
      </c>
      <c r="AI394" s="11">
        <f>IF('A12'!D393="--",6,'A12'!D393)</f>
        <v>37</v>
      </c>
      <c r="AJ394" s="11">
        <f t="shared" si="197"/>
        <v>37</v>
      </c>
      <c r="AK394" s="11">
        <f t="shared" si="198"/>
        <v>0</v>
      </c>
      <c r="AL394" s="11">
        <f t="shared" si="199"/>
        <v>0</v>
      </c>
      <c r="AM394" s="11">
        <f t="shared" si="200"/>
        <v>35</v>
      </c>
      <c r="AN394" s="11">
        <f>'A20'!D393</f>
        <v>32.700000000000003</v>
      </c>
      <c r="AO394" s="11">
        <f t="shared" si="201"/>
        <v>33</v>
      </c>
      <c r="AP394" s="11">
        <f t="shared" si="202"/>
        <v>0</v>
      </c>
      <c r="AQ394" s="11">
        <f t="shared" si="203"/>
        <v>0</v>
      </c>
      <c r="AR394" s="11">
        <f t="shared" si="204"/>
        <v>31</v>
      </c>
      <c r="AS394" s="12">
        <f>10*LOG(10^(E394/10)+(10^(P394/10)))</f>
        <v>60.727163608587745</v>
      </c>
      <c r="AT394" s="97">
        <f t="shared" ref="AT394:AT399" si="205">IF(MOD(AS394,1)=0.5,INT(AS394)+MOD(INT(AS394),2),ROUND(AS394,0))</f>
        <v>61</v>
      </c>
      <c r="AU394">
        <v>1</v>
      </c>
      <c r="AV394">
        <f>AT394-L394</f>
        <v>7</v>
      </c>
    </row>
    <row r="395" spans="1:48" x14ac:dyDescent="0.2">
      <c r="A395" s="12" t="str">
        <f>'N207 50km'!A394</f>
        <v>B5_A</v>
      </c>
      <c r="B395" s="12" t="str">
        <f>'N207 50km'!B394</f>
        <v>Brugweg 5</v>
      </c>
      <c r="C395" s="11">
        <f>'N207 50km'!C394</f>
        <v>1.5</v>
      </c>
      <c r="D395" s="11">
        <f>'N207'!D394</f>
        <v>57.5</v>
      </c>
      <c r="E395" s="31">
        <f>IF('N207 50km'!D394="--",6,'N207 50km'!D394)</f>
        <v>57.5</v>
      </c>
      <c r="F395" s="31">
        <f t="shared" si="177"/>
        <v>58</v>
      </c>
      <c r="G395" s="33">
        <f t="shared" si="178"/>
        <v>53</v>
      </c>
      <c r="H395" s="31">
        <f>IF('N207 80km'!D394="--",6,'N207 80km'!D394)</f>
        <v>26.1</v>
      </c>
      <c r="I395" s="31">
        <f t="shared" si="179"/>
        <v>26</v>
      </c>
      <c r="J395" s="33" cm="1">
        <f t="array" ref="J395">_xlfn.IFS(I395=56,53,I395=57,53,OR(I395&gt;57,I395&lt;56),I395-2)</f>
        <v>24</v>
      </c>
      <c r="K395" s="33">
        <f t="shared" si="176"/>
        <v>53.005464004928584</v>
      </c>
      <c r="L395" s="11">
        <f t="shared" si="180"/>
        <v>53</v>
      </c>
      <c r="M395" s="11">
        <f>IF('Brugweg 30km'!D394="--",6,'Brugweg 30km'!D394)</f>
        <v>51.4</v>
      </c>
      <c r="N395" s="11">
        <f t="shared" si="181"/>
        <v>51</v>
      </c>
      <c r="O395" s="11">
        <f t="shared" si="182"/>
        <v>46</v>
      </c>
      <c r="P395" s="11">
        <f>IF('Hefbrug (50 km uur)'!D394="--",6,'Hefbrug (50 km uur)'!D394)</f>
        <v>53.7</v>
      </c>
      <c r="Q395" s="11">
        <f t="shared" si="183"/>
        <v>54</v>
      </c>
      <c r="R395" s="11">
        <f t="shared" si="184"/>
        <v>49</v>
      </c>
      <c r="S395" s="11">
        <f>'Kerkweg oost 50 km'!D394</f>
        <v>32</v>
      </c>
      <c r="T395" s="11">
        <f t="shared" si="185"/>
        <v>32</v>
      </c>
      <c r="U395" s="11">
        <f t="shared" si="186"/>
        <v>27</v>
      </c>
      <c r="V395" s="11">
        <f>'N454 Kanaaldijk 50 km'!D394</f>
        <v>13.2</v>
      </c>
      <c r="W395" s="11">
        <f t="shared" si="187"/>
        <v>13</v>
      </c>
      <c r="X395" s="11">
        <f t="shared" si="188"/>
        <v>8</v>
      </c>
      <c r="Y395" s="11">
        <f>'N454 Kanaaldijk 80 km'!D394</f>
        <v>14</v>
      </c>
      <c r="Z395" s="11">
        <f t="shared" si="189"/>
        <v>14</v>
      </c>
      <c r="AA395" s="11">
        <f t="shared" si="190"/>
        <v>0</v>
      </c>
      <c r="AB395" s="11">
        <f t="shared" si="191"/>
        <v>0</v>
      </c>
      <c r="AC395" s="11">
        <f t="shared" si="192"/>
        <v>12</v>
      </c>
      <c r="AD395" s="11">
        <f>'N451 80 km'!D394</f>
        <v>14.5</v>
      </c>
      <c r="AE395" s="11">
        <f t="shared" si="193"/>
        <v>14</v>
      </c>
      <c r="AF395" s="11">
        <f t="shared" si="194"/>
        <v>0</v>
      </c>
      <c r="AG395" s="11">
        <f t="shared" si="195"/>
        <v>0</v>
      </c>
      <c r="AH395" s="11">
        <f t="shared" si="196"/>
        <v>12</v>
      </c>
      <c r="AI395" s="11">
        <f>IF('A12'!D394="--",6,'A12'!D394)</f>
        <v>31.3</v>
      </c>
      <c r="AJ395" s="11">
        <f t="shared" si="197"/>
        <v>31</v>
      </c>
      <c r="AK395" s="11">
        <f t="shared" si="198"/>
        <v>0</v>
      </c>
      <c r="AL395" s="11">
        <f t="shared" si="199"/>
        <v>0</v>
      </c>
      <c r="AM395" s="11">
        <f t="shared" si="200"/>
        <v>29</v>
      </c>
      <c r="AN395" s="11">
        <f>'A20'!D394</f>
        <v>27</v>
      </c>
      <c r="AO395" s="11">
        <f t="shared" si="201"/>
        <v>27</v>
      </c>
      <c r="AP395" s="11">
        <f t="shared" si="202"/>
        <v>0</v>
      </c>
      <c r="AQ395" s="11">
        <f t="shared" si="203"/>
        <v>0</v>
      </c>
      <c r="AR395" s="11">
        <f t="shared" si="204"/>
        <v>25</v>
      </c>
      <c r="AS395" s="12">
        <f>10*LOG(10^(E395/10)+(10^(P395/10)))</f>
        <v>59.013298159124631</v>
      </c>
      <c r="AT395" s="11">
        <f t="shared" si="205"/>
        <v>59</v>
      </c>
    </row>
    <row r="396" spans="1:48" x14ac:dyDescent="0.2">
      <c r="A396" s="12" t="str">
        <f>'N207 50km'!A395</f>
        <v>B3_B</v>
      </c>
      <c r="B396" s="12" t="str">
        <f>'N207 50km'!B395</f>
        <v>Brugweg 3 zijgevel</v>
      </c>
      <c r="C396" s="11">
        <f>'N207 50km'!C395</f>
        <v>4.5</v>
      </c>
      <c r="D396" s="11">
        <f>'N207'!D395</f>
        <v>64</v>
      </c>
      <c r="E396" s="31">
        <f>IF('N207 50km'!D395="--",6,'N207 50km'!D395)</f>
        <v>64</v>
      </c>
      <c r="F396" s="31">
        <f t="shared" si="177"/>
        <v>64</v>
      </c>
      <c r="G396" s="33">
        <f t="shared" si="178"/>
        <v>59</v>
      </c>
      <c r="H396" s="31">
        <f>IF('N207 80km'!D395="--",6,'N207 80km'!D395)</f>
        <v>36.700000000000003</v>
      </c>
      <c r="I396" s="31">
        <f t="shared" si="179"/>
        <v>37</v>
      </c>
      <c r="J396" s="33" cm="1">
        <f t="array" ref="J396">_xlfn.IFS(I396=56,53,I396=57,53,OR(I396&gt;57,I396&lt;56),I396-2)</f>
        <v>35</v>
      </c>
      <c r="K396" s="33">
        <f t="shared" si="176"/>
        <v>59.017255250287938</v>
      </c>
      <c r="L396" s="11">
        <f t="shared" si="180"/>
        <v>59</v>
      </c>
      <c r="M396" s="11">
        <f>IF('Brugweg 30km'!D395="--",6,'Brugweg 30km'!D395)</f>
        <v>56.1</v>
      </c>
      <c r="N396" s="11">
        <f t="shared" si="181"/>
        <v>56</v>
      </c>
      <c r="O396" s="11">
        <f t="shared" si="182"/>
        <v>51</v>
      </c>
      <c r="P396" s="11">
        <f>IF('Hefbrug (50 km uur)'!D395="--",6,'Hefbrug (50 km uur)'!D395)</f>
        <v>59.2</v>
      </c>
      <c r="Q396" s="11">
        <f t="shared" si="183"/>
        <v>59</v>
      </c>
      <c r="R396" s="11">
        <f t="shared" si="184"/>
        <v>54</v>
      </c>
      <c r="S396" s="11">
        <f>'Kerkweg oost 50 km'!D395</f>
        <v>33.299999999999997</v>
      </c>
      <c r="T396" s="11">
        <f t="shared" si="185"/>
        <v>33</v>
      </c>
      <c r="U396" s="11">
        <f t="shared" si="186"/>
        <v>28</v>
      </c>
      <c r="V396" s="11">
        <f>'N454 Kanaaldijk 50 km'!D395</f>
        <v>9.5</v>
      </c>
      <c r="W396" s="11">
        <f t="shared" si="187"/>
        <v>10</v>
      </c>
      <c r="X396" s="11">
        <f t="shared" si="188"/>
        <v>5</v>
      </c>
      <c r="Y396" s="11">
        <f>'N454 Kanaaldijk 80 km'!D395</f>
        <v>9.1</v>
      </c>
      <c r="Z396" s="11">
        <f t="shared" si="189"/>
        <v>9</v>
      </c>
      <c r="AA396" s="11">
        <f t="shared" si="190"/>
        <v>0</v>
      </c>
      <c r="AB396" s="11">
        <f t="shared" si="191"/>
        <v>0</v>
      </c>
      <c r="AC396" s="11">
        <f t="shared" si="192"/>
        <v>7</v>
      </c>
      <c r="AD396" s="11">
        <f>'N451 80 km'!D395</f>
        <v>13.4</v>
      </c>
      <c r="AE396" s="11">
        <f t="shared" si="193"/>
        <v>13</v>
      </c>
      <c r="AF396" s="11">
        <f t="shared" si="194"/>
        <v>0</v>
      </c>
      <c r="AG396" s="11">
        <f t="shared" si="195"/>
        <v>0</v>
      </c>
      <c r="AH396" s="11">
        <f t="shared" si="196"/>
        <v>11</v>
      </c>
      <c r="AI396" s="11">
        <f>IF('A12'!D395="--",6,'A12'!D395)</f>
        <v>30.7</v>
      </c>
      <c r="AJ396" s="11">
        <f t="shared" si="197"/>
        <v>31</v>
      </c>
      <c r="AK396" s="11">
        <f t="shared" si="198"/>
        <v>0</v>
      </c>
      <c r="AL396" s="11">
        <f t="shared" si="199"/>
        <v>0</v>
      </c>
      <c r="AM396" s="11">
        <f t="shared" si="200"/>
        <v>29</v>
      </c>
      <c r="AN396" s="11">
        <f>'A20'!D395</f>
        <v>25.2</v>
      </c>
      <c r="AO396" s="11">
        <f t="shared" si="201"/>
        <v>25</v>
      </c>
      <c r="AP396" s="11">
        <f t="shared" si="202"/>
        <v>0</v>
      </c>
      <c r="AQ396" s="11">
        <f t="shared" si="203"/>
        <v>0</v>
      </c>
      <c r="AR396" s="11">
        <f t="shared" si="204"/>
        <v>23</v>
      </c>
      <c r="AS396" s="12">
        <f>10*LOG(10^(E396/10)+10^(M396/10)+(10^(P396/10)))</f>
        <v>65.741505931890728</v>
      </c>
      <c r="AT396" s="97">
        <f t="shared" si="205"/>
        <v>66</v>
      </c>
      <c r="AU396">
        <v>1</v>
      </c>
      <c r="AV396">
        <f>AT396-L396</f>
        <v>7</v>
      </c>
    </row>
    <row r="397" spans="1:48" x14ac:dyDescent="0.2">
      <c r="A397" s="12" t="str">
        <f>'N207 50km'!A396</f>
        <v>B3_B</v>
      </c>
      <c r="B397" s="12" t="str">
        <f>'N207 50km'!B396</f>
        <v>Brugweg 3</v>
      </c>
      <c r="C397" s="11">
        <f>'N207 50km'!C396</f>
        <v>4.5</v>
      </c>
      <c r="D397" s="11">
        <f>'N207'!D396</f>
        <v>60.5</v>
      </c>
      <c r="E397" s="31">
        <f>IF('N207 50km'!D396="--",6,'N207 50km'!D396)</f>
        <v>60.5</v>
      </c>
      <c r="F397" s="31">
        <f t="shared" si="177"/>
        <v>60</v>
      </c>
      <c r="G397" s="33">
        <f t="shared" si="178"/>
        <v>55</v>
      </c>
      <c r="H397" s="31">
        <f>IF('N207 80km'!D396="--",6,'N207 80km'!D396)</f>
        <v>35.700000000000003</v>
      </c>
      <c r="I397" s="31">
        <f t="shared" si="179"/>
        <v>36</v>
      </c>
      <c r="J397" s="33" cm="1">
        <f t="array" ref="J397">_xlfn.IFS(I397=56,53,I397=57,53,OR(I397&gt;57,I397&lt;56),I397-2)</f>
        <v>34</v>
      </c>
      <c r="K397" s="33">
        <f t="shared" si="176"/>
        <v>55.034360947517285</v>
      </c>
      <c r="L397" s="11">
        <f t="shared" si="180"/>
        <v>55</v>
      </c>
      <c r="M397" s="11">
        <f>IF('Brugweg 30km'!D396="--",6,'Brugweg 30km'!D396)</f>
        <v>54.4</v>
      </c>
      <c r="N397" s="11">
        <f t="shared" si="181"/>
        <v>54</v>
      </c>
      <c r="O397" s="11">
        <f t="shared" si="182"/>
        <v>49</v>
      </c>
      <c r="P397" s="11">
        <f>IF('Hefbrug (50 km uur)'!D396="--",6,'Hefbrug (50 km uur)'!D396)</f>
        <v>56.1</v>
      </c>
      <c r="Q397" s="11">
        <f t="shared" si="183"/>
        <v>56</v>
      </c>
      <c r="R397" s="11">
        <f t="shared" si="184"/>
        <v>51</v>
      </c>
      <c r="S397" s="11">
        <f>'Kerkweg oost 50 km'!D396</f>
        <v>34.9</v>
      </c>
      <c r="T397" s="11">
        <f t="shared" si="185"/>
        <v>35</v>
      </c>
      <c r="U397" s="11">
        <f t="shared" si="186"/>
        <v>30</v>
      </c>
      <c r="V397" s="11">
        <f>'N454 Kanaaldijk 50 km'!D396</f>
        <v>5.9</v>
      </c>
      <c r="W397" s="11">
        <f t="shared" si="187"/>
        <v>6</v>
      </c>
      <c r="X397" s="11">
        <f t="shared" si="188"/>
        <v>1</v>
      </c>
      <c r="Y397" s="11">
        <f>'N454 Kanaaldijk 80 km'!D396</f>
        <v>15.7</v>
      </c>
      <c r="Z397" s="11">
        <f t="shared" si="189"/>
        <v>16</v>
      </c>
      <c r="AA397" s="11">
        <f t="shared" si="190"/>
        <v>0</v>
      </c>
      <c r="AB397" s="11">
        <f t="shared" si="191"/>
        <v>0</v>
      </c>
      <c r="AC397" s="11">
        <f t="shared" si="192"/>
        <v>14</v>
      </c>
      <c r="AD397" s="11">
        <f>'N451 80 km'!D396</f>
        <v>18</v>
      </c>
      <c r="AE397" s="11">
        <f t="shared" si="193"/>
        <v>18</v>
      </c>
      <c r="AF397" s="11">
        <f t="shared" si="194"/>
        <v>0</v>
      </c>
      <c r="AG397" s="11">
        <f t="shared" si="195"/>
        <v>0</v>
      </c>
      <c r="AH397" s="11">
        <f t="shared" si="196"/>
        <v>16</v>
      </c>
      <c r="AI397" s="11">
        <f>IF('A12'!D396="--",6,'A12'!D396)</f>
        <v>35.299999999999997</v>
      </c>
      <c r="AJ397" s="11">
        <f t="shared" si="197"/>
        <v>35</v>
      </c>
      <c r="AK397" s="11">
        <f t="shared" si="198"/>
        <v>0</v>
      </c>
      <c r="AL397" s="11">
        <f t="shared" si="199"/>
        <v>0</v>
      </c>
      <c r="AM397" s="11">
        <f t="shared" si="200"/>
        <v>33</v>
      </c>
      <c r="AN397" s="11">
        <f>'A20'!D396</f>
        <v>30.4</v>
      </c>
      <c r="AO397" s="11">
        <f t="shared" si="201"/>
        <v>30</v>
      </c>
      <c r="AP397" s="11">
        <f t="shared" si="202"/>
        <v>0</v>
      </c>
      <c r="AQ397" s="11">
        <f t="shared" si="203"/>
        <v>0</v>
      </c>
      <c r="AR397" s="11">
        <f t="shared" si="204"/>
        <v>28</v>
      </c>
      <c r="AS397" s="12">
        <f>10*LOG(10^(E397/10)+10^(M397/10)+(10^(P397/10)))</f>
        <v>62.564342805325779</v>
      </c>
      <c r="AT397" s="11">
        <f t="shared" si="205"/>
        <v>63</v>
      </c>
    </row>
    <row r="398" spans="1:48" x14ac:dyDescent="0.2">
      <c r="A398" s="12" t="str">
        <f>'N207 50km'!A397</f>
        <v>B3_A</v>
      </c>
      <c r="B398" s="12" t="str">
        <f>'N207 50km'!B397</f>
        <v>Brugweg 3 zijgevel</v>
      </c>
      <c r="C398" s="11">
        <f>'N207 50km'!C397</f>
        <v>1.5</v>
      </c>
      <c r="D398" s="11">
        <f>'N207'!D397</f>
        <v>62.9</v>
      </c>
      <c r="E398" s="31">
        <f>IF('N207 50km'!D397="--",6,'N207 50km'!D397)</f>
        <v>62.9</v>
      </c>
      <c r="F398" s="31">
        <f t="shared" si="177"/>
        <v>63</v>
      </c>
      <c r="G398" s="33">
        <f t="shared" si="178"/>
        <v>58</v>
      </c>
      <c r="H398" s="31">
        <f>IF('N207 80km'!D397="--",6,'N207 80km'!D397)</f>
        <v>26.6</v>
      </c>
      <c r="I398" s="31">
        <f t="shared" si="179"/>
        <v>27</v>
      </c>
      <c r="J398" s="33" cm="1">
        <f t="array" ref="J398">_xlfn.IFS(I398=56,53,I398=57,53,OR(I398&gt;57,I398&lt;56),I398-2)</f>
        <v>25</v>
      </c>
      <c r="K398" s="33">
        <f t="shared" si="176"/>
        <v>58.002176083232627</v>
      </c>
      <c r="L398" s="11">
        <f t="shared" si="180"/>
        <v>58</v>
      </c>
      <c r="M398" s="11">
        <f>IF('Brugweg 30km'!D397="--",6,'Brugweg 30km'!D397)</f>
        <v>55.8</v>
      </c>
      <c r="N398" s="11">
        <f t="shared" si="181"/>
        <v>56</v>
      </c>
      <c r="O398" s="11">
        <f t="shared" si="182"/>
        <v>51</v>
      </c>
      <c r="P398" s="11">
        <f>IF('Hefbrug (50 km uur)'!D397="--",6,'Hefbrug (50 km uur)'!D397)</f>
        <v>57.8</v>
      </c>
      <c r="Q398" s="11">
        <f t="shared" si="183"/>
        <v>58</v>
      </c>
      <c r="R398" s="11">
        <f t="shared" si="184"/>
        <v>53</v>
      </c>
      <c r="S398" s="11">
        <f>'Kerkweg oost 50 km'!D397</f>
        <v>29.9</v>
      </c>
      <c r="T398" s="11">
        <f t="shared" si="185"/>
        <v>30</v>
      </c>
      <c r="U398" s="11">
        <f t="shared" si="186"/>
        <v>25</v>
      </c>
      <c r="V398" s="11">
        <f>'N454 Kanaaldijk 50 km'!D397</f>
        <v>11.2</v>
      </c>
      <c r="W398" s="11">
        <f t="shared" si="187"/>
        <v>11</v>
      </c>
      <c r="X398" s="11">
        <f t="shared" si="188"/>
        <v>6</v>
      </c>
      <c r="Y398" s="11">
        <f>'N454 Kanaaldijk 80 km'!D397</f>
        <v>9.6</v>
      </c>
      <c r="Z398" s="11">
        <f t="shared" si="189"/>
        <v>10</v>
      </c>
      <c r="AA398" s="11">
        <f t="shared" si="190"/>
        <v>0</v>
      </c>
      <c r="AB398" s="11">
        <f t="shared" si="191"/>
        <v>0</v>
      </c>
      <c r="AC398" s="11">
        <f t="shared" si="192"/>
        <v>8</v>
      </c>
      <c r="AD398" s="11">
        <f>'N451 80 km'!D397</f>
        <v>13</v>
      </c>
      <c r="AE398" s="11">
        <f t="shared" si="193"/>
        <v>13</v>
      </c>
      <c r="AF398" s="11">
        <f t="shared" si="194"/>
        <v>0</v>
      </c>
      <c r="AG398" s="11">
        <f t="shared" si="195"/>
        <v>0</v>
      </c>
      <c r="AH398" s="11">
        <f t="shared" si="196"/>
        <v>11</v>
      </c>
      <c r="AI398" s="11">
        <f>IF('A12'!D397="--",6,'A12'!D397)</f>
        <v>30.2</v>
      </c>
      <c r="AJ398" s="11">
        <f t="shared" si="197"/>
        <v>30</v>
      </c>
      <c r="AK398" s="11">
        <f t="shared" si="198"/>
        <v>0</v>
      </c>
      <c r="AL398" s="11">
        <f t="shared" si="199"/>
        <v>0</v>
      </c>
      <c r="AM398" s="11">
        <f t="shared" si="200"/>
        <v>28</v>
      </c>
      <c r="AN398" s="11">
        <f>'A20'!D397</f>
        <v>24.7</v>
      </c>
      <c r="AO398" s="11">
        <f t="shared" si="201"/>
        <v>25</v>
      </c>
      <c r="AP398" s="11">
        <f t="shared" si="202"/>
        <v>0</v>
      </c>
      <c r="AQ398" s="11">
        <f t="shared" si="203"/>
        <v>0</v>
      </c>
      <c r="AR398" s="11">
        <f t="shared" si="204"/>
        <v>23</v>
      </c>
      <c r="AS398" s="12">
        <f>10*LOG(10^(E398/10)+10^(M398/10)+(10^(P398/10)))</f>
        <v>64.672518798034801</v>
      </c>
      <c r="AT398" s="11">
        <f t="shared" si="205"/>
        <v>65</v>
      </c>
    </row>
    <row r="399" spans="1:48" x14ac:dyDescent="0.2">
      <c r="A399" s="12" t="str">
        <f>'N207 50km'!A398</f>
        <v>B3_A</v>
      </c>
      <c r="B399" s="12" t="str">
        <f>'N207 50km'!B398</f>
        <v>Brugweg 3</v>
      </c>
      <c r="C399" s="11">
        <f>'N207 50km'!C398</f>
        <v>1.5</v>
      </c>
      <c r="D399" s="11">
        <f>'N207'!D398</f>
        <v>59.1</v>
      </c>
      <c r="E399" s="31">
        <f>IF('N207 50km'!D398="--",6,'N207 50km'!D398)</f>
        <v>59.1</v>
      </c>
      <c r="F399" s="31">
        <f t="shared" si="177"/>
        <v>59</v>
      </c>
      <c r="G399" s="33">
        <f t="shared" si="178"/>
        <v>54</v>
      </c>
      <c r="H399" s="31">
        <f>IF('N207 80km'!D398="--",6,'N207 80km'!D398)</f>
        <v>26.7</v>
      </c>
      <c r="I399" s="31">
        <f t="shared" si="179"/>
        <v>27</v>
      </c>
      <c r="J399" s="33" cm="1">
        <f t="array" ref="J399">_xlfn.IFS(I399=56,53,I399=57,53,OR(I399&gt;57,I399&lt;56),I399-2)</f>
        <v>25</v>
      </c>
      <c r="K399" s="33">
        <f t="shared" si="176"/>
        <v>54.005464004928577</v>
      </c>
      <c r="L399" s="11">
        <f t="shared" si="180"/>
        <v>54</v>
      </c>
      <c r="M399" s="11">
        <f>IF('Brugweg 30km'!D398="--",6,'Brugweg 30km'!D398)</f>
        <v>53.6</v>
      </c>
      <c r="N399" s="11">
        <f t="shared" si="181"/>
        <v>54</v>
      </c>
      <c r="O399" s="11">
        <f t="shared" si="182"/>
        <v>49</v>
      </c>
      <c r="P399" s="11">
        <f>IF('Hefbrug (50 km uur)'!D398="--",6,'Hefbrug (50 km uur)'!D398)</f>
        <v>54.8</v>
      </c>
      <c r="Q399" s="11">
        <f t="shared" si="183"/>
        <v>55</v>
      </c>
      <c r="R399" s="11">
        <f t="shared" si="184"/>
        <v>50</v>
      </c>
      <c r="S399" s="11">
        <f>'Kerkweg oost 50 km'!D398</f>
        <v>32.1</v>
      </c>
      <c r="T399" s="11">
        <f t="shared" si="185"/>
        <v>32</v>
      </c>
      <c r="U399" s="11">
        <f t="shared" si="186"/>
        <v>27</v>
      </c>
      <c r="V399" s="11">
        <f>'N454 Kanaaldijk 50 km'!D398</f>
        <v>11.1</v>
      </c>
      <c r="W399" s="11">
        <f t="shared" si="187"/>
        <v>11</v>
      </c>
      <c r="X399" s="11">
        <f t="shared" si="188"/>
        <v>6</v>
      </c>
      <c r="Y399" s="11">
        <f>'N454 Kanaaldijk 80 km'!D398</f>
        <v>13.1</v>
      </c>
      <c r="Z399" s="11">
        <f t="shared" si="189"/>
        <v>13</v>
      </c>
      <c r="AA399" s="11">
        <f t="shared" si="190"/>
        <v>0</v>
      </c>
      <c r="AB399" s="11">
        <f t="shared" si="191"/>
        <v>0</v>
      </c>
      <c r="AC399" s="11">
        <f t="shared" si="192"/>
        <v>11</v>
      </c>
      <c r="AD399" s="11">
        <f>'N451 80 km'!D398</f>
        <v>14.1</v>
      </c>
      <c r="AE399" s="11">
        <f t="shared" si="193"/>
        <v>14</v>
      </c>
      <c r="AF399" s="11">
        <f t="shared" si="194"/>
        <v>0</v>
      </c>
      <c r="AG399" s="11">
        <f t="shared" si="195"/>
        <v>0</v>
      </c>
      <c r="AH399" s="11">
        <f t="shared" si="196"/>
        <v>12</v>
      </c>
      <c r="AI399" s="11">
        <f>IF('A12'!D398="--",6,'A12'!D398)</f>
        <v>30.8</v>
      </c>
      <c r="AJ399" s="11">
        <f t="shared" si="197"/>
        <v>31</v>
      </c>
      <c r="AK399" s="11">
        <f t="shared" si="198"/>
        <v>0</v>
      </c>
      <c r="AL399" s="11">
        <f t="shared" si="199"/>
        <v>0</v>
      </c>
      <c r="AM399" s="11">
        <f t="shared" si="200"/>
        <v>29</v>
      </c>
      <c r="AN399" s="11">
        <f>'A20'!D398</f>
        <v>26.3</v>
      </c>
      <c r="AO399" s="11">
        <f t="shared" si="201"/>
        <v>26</v>
      </c>
      <c r="AP399" s="11">
        <f t="shared" si="202"/>
        <v>0</v>
      </c>
      <c r="AQ399" s="11">
        <f t="shared" si="203"/>
        <v>0</v>
      </c>
      <c r="AR399" s="11">
        <f t="shared" si="204"/>
        <v>24</v>
      </c>
      <c r="AS399" s="12">
        <f>10*LOG(10^(E399/10)+10^(M399/10)+(10^(P399/10)))</f>
        <v>61.283709783841388</v>
      </c>
      <c r="AT399" s="11">
        <f t="shared" si="205"/>
        <v>61</v>
      </c>
    </row>
    <row r="400" spans="1:48" x14ac:dyDescent="0.2">
      <c r="E400" s="30"/>
    </row>
    <row r="401" spans="5:5" x14ac:dyDescent="0.2">
      <c r="E401" s="30"/>
    </row>
    <row r="402" spans="5:5" x14ac:dyDescent="0.2">
      <c r="E402" s="30"/>
    </row>
    <row r="403" spans="5:5" x14ac:dyDescent="0.2">
      <c r="E403" s="30"/>
    </row>
    <row r="404" spans="5:5" x14ac:dyDescent="0.2">
      <c r="E404" s="30"/>
    </row>
    <row r="405" spans="5:5" x14ac:dyDescent="0.2">
      <c r="E405" s="30"/>
    </row>
    <row r="406" spans="5:5" x14ac:dyDescent="0.2">
      <c r="E406" s="30"/>
    </row>
    <row r="407" spans="5:5" x14ac:dyDescent="0.2">
      <c r="E407" s="30"/>
    </row>
    <row r="408" spans="5:5" x14ac:dyDescent="0.2">
      <c r="E408" s="30"/>
    </row>
    <row r="409" spans="5:5" x14ac:dyDescent="0.2">
      <c r="E409" s="30"/>
    </row>
    <row r="410" spans="5:5" x14ac:dyDescent="0.2">
      <c r="E410" s="30"/>
    </row>
    <row r="411" spans="5:5" x14ac:dyDescent="0.2">
      <c r="E411" s="30"/>
    </row>
    <row r="412" spans="5:5" x14ac:dyDescent="0.2">
      <c r="E412" s="30"/>
    </row>
    <row r="413" spans="5:5" x14ac:dyDescent="0.2">
      <c r="E413" s="30"/>
    </row>
    <row r="414" spans="5:5" x14ac:dyDescent="0.2">
      <c r="E414" s="30"/>
    </row>
    <row r="415" spans="5:5" x14ac:dyDescent="0.2">
      <c r="E415" s="30"/>
    </row>
    <row r="416" spans="5:5" x14ac:dyDescent="0.2">
      <c r="E416" s="30"/>
    </row>
    <row r="417" spans="5:5" x14ac:dyDescent="0.2">
      <c r="E417" s="30"/>
    </row>
    <row r="418" spans="5:5" x14ac:dyDescent="0.2">
      <c r="E418" s="30"/>
    </row>
    <row r="419" spans="5:5" x14ac:dyDescent="0.2">
      <c r="E419" s="30"/>
    </row>
    <row r="420" spans="5:5" x14ac:dyDescent="0.2">
      <c r="E420" s="30"/>
    </row>
    <row r="421" spans="5:5" x14ac:dyDescent="0.2">
      <c r="E421" s="30"/>
    </row>
    <row r="422" spans="5:5" x14ac:dyDescent="0.2">
      <c r="E422" s="30"/>
    </row>
    <row r="423" spans="5:5" x14ac:dyDescent="0.2">
      <c r="E423" s="30"/>
    </row>
    <row r="424" spans="5:5" x14ac:dyDescent="0.2">
      <c r="E424" s="30"/>
    </row>
    <row r="425" spans="5:5" x14ac:dyDescent="0.2">
      <c r="E425" s="30"/>
    </row>
    <row r="426" spans="5:5" x14ac:dyDescent="0.2">
      <c r="E426" s="30"/>
    </row>
    <row r="427" spans="5:5" x14ac:dyDescent="0.2">
      <c r="E427" s="30"/>
    </row>
    <row r="428" spans="5:5" x14ac:dyDescent="0.2">
      <c r="E428" s="30"/>
    </row>
    <row r="429" spans="5:5" x14ac:dyDescent="0.2">
      <c r="E429" s="30"/>
    </row>
    <row r="430" spans="5:5" x14ac:dyDescent="0.2">
      <c r="E430" s="30"/>
    </row>
    <row r="431" spans="5:5" x14ac:dyDescent="0.2">
      <c r="E431" s="30"/>
    </row>
    <row r="432" spans="5:5" x14ac:dyDescent="0.2">
      <c r="E432" s="30"/>
    </row>
    <row r="433" spans="5:5" x14ac:dyDescent="0.2">
      <c r="E433" s="30"/>
    </row>
    <row r="434" spans="5:5" x14ac:dyDescent="0.2">
      <c r="E434" s="30"/>
    </row>
    <row r="435" spans="5:5" x14ac:dyDescent="0.2">
      <c r="E435" s="30"/>
    </row>
    <row r="436" spans="5:5" x14ac:dyDescent="0.2">
      <c r="E436" s="30"/>
    </row>
    <row r="437" spans="5:5" x14ac:dyDescent="0.2">
      <c r="E437" s="30"/>
    </row>
    <row r="438" spans="5:5" x14ac:dyDescent="0.2">
      <c r="E438" s="30"/>
    </row>
    <row r="439" spans="5:5" x14ac:dyDescent="0.2">
      <c r="E439" s="30"/>
    </row>
    <row r="440" spans="5:5" x14ac:dyDescent="0.2">
      <c r="E440" s="30"/>
    </row>
    <row r="441" spans="5:5" x14ac:dyDescent="0.2">
      <c r="E441" s="30"/>
    </row>
    <row r="442" spans="5:5" x14ac:dyDescent="0.2">
      <c r="E442" s="30"/>
    </row>
    <row r="443" spans="5:5" x14ac:dyDescent="0.2">
      <c r="E443" s="30"/>
    </row>
    <row r="444" spans="5:5" x14ac:dyDescent="0.2">
      <c r="E444" s="30"/>
    </row>
    <row r="445" spans="5:5" x14ac:dyDescent="0.2">
      <c r="E445" s="30"/>
    </row>
    <row r="446" spans="5:5" x14ac:dyDescent="0.2">
      <c r="E446" s="30"/>
    </row>
    <row r="447" spans="5:5" x14ac:dyDescent="0.2">
      <c r="E447" s="30"/>
    </row>
    <row r="448" spans="5:5" x14ac:dyDescent="0.2">
      <c r="E448" s="30"/>
    </row>
    <row r="449" spans="5:5" x14ac:dyDescent="0.2">
      <c r="E449" s="30"/>
    </row>
    <row r="450" spans="5:5" x14ac:dyDescent="0.2">
      <c r="E450" s="30"/>
    </row>
    <row r="451" spans="5:5" x14ac:dyDescent="0.2">
      <c r="E451" s="30"/>
    </row>
    <row r="452" spans="5:5" x14ac:dyDescent="0.2">
      <c r="E452" s="30"/>
    </row>
    <row r="453" spans="5:5" x14ac:dyDescent="0.2">
      <c r="E453" s="30"/>
    </row>
    <row r="454" spans="5:5" x14ac:dyDescent="0.2">
      <c r="E454" s="30"/>
    </row>
    <row r="455" spans="5:5" x14ac:dyDescent="0.2">
      <c r="E455" s="30"/>
    </row>
    <row r="456" spans="5:5" x14ac:dyDescent="0.2">
      <c r="E456" s="30"/>
    </row>
    <row r="457" spans="5:5" x14ac:dyDescent="0.2">
      <c r="E457" s="30"/>
    </row>
    <row r="458" spans="5:5" x14ac:dyDescent="0.2">
      <c r="E458" s="30"/>
    </row>
    <row r="459" spans="5:5" x14ac:dyDescent="0.2">
      <c r="E459" s="30"/>
    </row>
    <row r="460" spans="5:5" x14ac:dyDescent="0.2">
      <c r="E460" s="30"/>
    </row>
    <row r="461" spans="5:5" x14ac:dyDescent="0.2">
      <c r="E461" s="30"/>
    </row>
    <row r="462" spans="5:5" x14ac:dyDescent="0.2">
      <c r="E462" s="30"/>
    </row>
    <row r="463" spans="5:5" x14ac:dyDescent="0.2">
      <c r="E463" s="30"/>
    </row>
    <row r="464" spans="5:5" x14ac:dyDescent="0.2">
      <c r="E464" s="30"/>
    </row>
    <row r="465" spans="5:5" x14ac:dyDescent="0.2">
      <c r="E465" s="30"/>
    </row>
    <row r="466" spans="5:5" x14ac:dyDescent="0.2">
      <c r="E466" s="30"/>
    </row>
    <row r="467" spans="5:5" x14ac:dyDescent="0.2">
      <c r="E467" s="30"/>
    </row>
    <row r="468" spans="5:5" x14ac:dyDescent="0.2">
      <c r="E468" s="30"/>
    </row>
    <row r="469" spans="5:5" x14ac:dyDescent="0.2">
      <c r="E469" s="30"/>
    </row>
    <row r="470" spans="5:5" x14ac:dyDescent="0.2">
      <c r="E470" s="30"/>
    </row>
    <row r="471" spans="5:5" x14ac:dyDescent="0.2">
      <c r="E471" s="30"/>
    </row>
    <row r="472" spans="5:5" x14ac:dyDescent="0.2">
      <c r="E472" s="30"/>
    </row>
    <row r="473" spans="5:5" x14ac:dyDescent="0.2">
      <c r="E473" s="30"/>
    </row>
    <row r="474" spans="5:5" x14ac:dyDescent="0.2">
      <c r="E474" s="30"/>
    </row>
    <row r="475" spans="5:5" x14ac:dyDescent="0.2">
      <c r="E475" s="30"/>
    </row>
    <row r="476" spans="5:5" x14ac:dyDescent="0.2">
      <c r="E476" s="30"/>
    </row>
    <row r="477" spans="5:5" x14ac:dyDescent="0.2">
      <c r="E477" s="30"/>
    </row>
    <row r="478" spans="5:5" x14ac:dyDescent="0.2">
      <c r="E478" s="30"/>
    </row>
    <row r="479" spans="5:5" x14ac:dyDescent="0.2">
      <c r="E479" s="30"/>
    </row>
    <row r="480" spans="5:5" x14ac:dyDescent="0.2">
      <c r="E480" s="30"/>
    </row>
    <row r="481" spans="5:5" x14ac:dyDescent="0.2">
      <c r="E481" s="30"/>
    </row>
    <row r="482" spans="5:5" x14ac:dyDescent="0.2">
      <c r="E482" s="30"/>
    </row>
    <row r="483" spans="5:5" x14ac:dyDescent="0.2">
      <c r="E483" s="30"/>
    </row>
    <row r="484" spans="5:5" x14ac:dyDescent="0.2">
      <c r="E484" s="30"/>
    </row>
    <row r="485" spans="5:5" x14ac:dyDescent="0.2">
      <c r="E485" s="30"/>
    </row>
    <row r="486" spans="5:5" x14ac:dyDescent="0.2">
      <c r="E486" s="30"/>
    </row>
    <row r="487" spans="5:5" x14ac:dyDescent="0.2">
      <c r="E487" s="30"/>
    </row>
    <row r="488" spans="5:5" x14ac:dyDescent="0.2">
      <c r="E488" s="30"/>
    </row>
    <row r="489" spans="5:5" x14ac:dyDescent="0.2">
      <c r="E489" s="30"/>
    </row>
    <row r="490" spans="5:5" x14ac:dyDescent="0.2">
      <c r="E490" s="30"/>
    </row>
    <row r="491" spans="5:5" x14ac:dyDescent="0.2">
      <c r="E491" s="30"/>
    </row>
    <row r="492" spans="5:5" x14ac:dyDescent="0.2">
      <c r="E492" s="30"/>
    </row>
    <row r="493" spans="5:5" x14ac:dyDescent="0.2">
      <c r="E493" s="30"/>
    </row>
    <row r="494" spans="5:5" x14ac:dyDescent="0.2">
      <c r="E494" s="30"/>
    </row>
    <row r="495" spans="5:5" x14ac:dyDescent="0.2">
      <c r="E495" s="30"/>
    </row>
    <row r="496" spans="5:5" x14ac:dyDescent="0.2">
      <c r="E496" s="30"/>
    </row>
    <row r="497" spans="5:5" x14ac:dyDescent="0.2">
      <c r="E497" s="30"/>
    </row>
    <row r="498" spans="5:5" x14ac:dyDescent="0.2">
      <c r="E498" s="30"/>
    </row>
    <row r="499" spans="5:5" x14ac:dyDescent="0.2">
      <c r="E499" s="30"/>
    </row>
    <row r="500" spans="5:5" x14ac:dyDescent="0.2">
      <c r="E500" s="30"/>
    </row>
    <row r="501" spans="5:5" x14ac:dyDescent="0.2">
      <c r="E501" s="30"/>
    </row>
    <row r="502" spans="5:5" x14ac:dyDescent="0.2">
      <c r="E502" s="30"/>
    </row>
    <row r="503" spans="5:5" x14ac:dyDescent="0.2">
      <c r="E503" s="30"/>
    </row>
    <row r="504" spans="5:5" x14ac:dyDescent="0.2">
      <c r="E504" s="30"/>
    </row>
    <row r="505" spans="5:5" x14ac:dyDescent="0.2">
      <c r="E505" s="30"/>
    </row>
    <row r="506" spans="5:5" x14ac:dyDescent="0.2">
      <c r="E506" s="30"/>
    </row>
    <row r="507" spans="5:5" x14ac:dyDescent="0.2">
      <c r="E507" s="30"/>
    </row>
    <row r="508" spans="5:5" x14ac:dyDescent="0.2">
      <c r="E508" s="30"/>
    </row>
    <row r="509" spans="5:5" x14ac:dyDescent="0.2">
      <c r="E509" s="30"/>
    </row>
    <row r="510" spans="5:5" x14ac:dyDescent="0.2">
      <c r="E510" s="30"/>
    </row>
    <row r="511" spans="5:5" x14ac:dyDescent="0.2">
      <c r="E511" s="30"/>
    </row>
    <row r="512" spans="5:5" x14ac:dyDescent="0.2">
      <c r="E512" s="30"/>
    </row>
    <row r="513" spans="5:5" x14ac:dyDescent="0.2">
      <c r="E513" s="30"/>
    </row>
    <row r="514" spans="5:5" x14ac:dyDescent="0.2">
      <c r="E514" s="30"/>
    </row>
    <row r="515" spans="5:5" x14ac:dyDescent="0.2">
      <c r="E515" s="30"/>
    </row>
    <row r="516" spans="5:5" x14ac:dyDescent="0.2">
      <c r="E516" s="30"/>
    </row>
    <row r="517" spans="5:5" x14ac:dyDescent="0.2">
      <c r="E517" s="30"/>
    </row>
    <row r="518" spans="5:5" x14ac:dyDescent="0.2">
      <c r="E518" s="30"/>
    </row>
    <row r="519" spans="5:5" x14ac:dyDescent="0.2">
      <c r="E519" s="30"/>
    </row>
    <row r="520" spans="5:5" x14ac:dyDescent="0.2">
      <c r="E520" s="30"/>
    </row>
    <row r="521" spans="5:5" x14ac:dyDescent="0.2">
      <c r="E521" s="30"/>
    </row>
    <row r="522" spans="5:5" x14ac:dyDescent="0.2">
      <c r="E522" s="30"/>
    </row>
    <row r="523" spans="5:5" x14ac:dyDescent="0.2">
      <c r="E523" s="30"/>
    </row>
    <row r="524" spans="5:5" x14ac:dyDescent="0.2">
      <c r="E524" s="30"/>
    </row>
    <row r="525" spans="5:5" x14ac:dyDescent="0.2">
      <c r="E525" s="30"/>
    </row>
    <row r="526" spans="5:5" x14ac:dyDescent="0.2">
      <c r="E526" s="30"/>
    </row>
    <row r="527" spans="5:5" x14ac:dyDescent="0.2">
      <c r="E527" s="30"/>
    </row>
    <row r="528" spans="5:5" x14ac:dyDescent="0.2">
      <c r="E528" s="30"/>
    </row>
    <row r="529" spans="5:5" x14ac:dyDescent="0.2">
      <c r="E529" s="30"/>
    </row>
    <row r="530" spans="5:5" x14ac:dyDescent="0.2">
      <c r="E530" s="30"/>
    </row>
    <row r="531" spans="5:5" x14ac:dyDescent="0.2">
      <c r="E531" s="30"/>
    </row>
    <row r="532" spans="5:5" x14ac:dyDescent="0.2">
      <c r="E532" s="30"/>
    </row>
    <row r="533" spans="5:5" x14ac:dyDescent="0.2">
      <c r="E533" s="30"/>
    </row>
    <row r="534" spans="5:5" x14ac:dyDescent="0.2">
      <c r="E534" s="30"/>
    </row>
    <row r="535" spans="5:5" x14ac:dyDescent="0.2">
      <c r="E535" s="30"/>
    </row>
    <row r="536" spans="5:5" x14ac:dyDescent="0.2">
      <c r="E536" s="30"/>
    </row>
    <row r="537" spans="5:5" x14ac:dyDescent="0.2">
      <c r="E537" s="30"/>
    </row>
    <row r="538" spans="5:5" x14ac:dyDescent="0.2">
      <c r="E538" s="30"/>
    </row>
    <row r="539" spans="5:5" x14ac:dyDescent="0.2">
      <c r="E539" s="30"/>
    </row>
    <row r="540" spans="5:5" x14ac:dyDescent="0.2">
      <c r="E540" s="30"/>
    </row>
    <row r="541" spans="5:5" x14ac:dyDescent="0.2">
      <c r="E541" s="30"/>
    </row>
    <row r="542" spans="5:5" x14ac:dyDescent="0.2">
      <c r="E542" s="30"/>
    </row>
    <row r="543" spans="5:5" x14ac:dyDescent="0.2">
      <c r="E543" s="30"/>
    </row>
  </sheetData>
  <mergeCells count="9">
    <mergeCell ref="S4:T4"/>
    <mergeCell ref="AD3:AH3"/>
    <mergeCell ref="AI3:AM3"/>
    <mergeCell ref="AN3:AR3"/>
    <mergeCell ref="E3:G3"/>
    <mergeCell ref="M3:O3"/>
    <mergeCell ref="Y3:AC3"/>
    <mergeCell ref="H3:J3"/>
    <mergeCell ref="S3:T3"/>
  </mergeCells>
  <conditionalFormatting sqref="G5:G399">
    <cfRule type="cellIs" dxfId="21" priority="1" operator="greaterThan">
      <formula>48.5</formula>
    </cfRule>
    <cfRule type="cellIs" dxfId="20" priority="2" operator="lessThan">
      <formula>48.5</formula>
    </cfRule>
  </conditionalFormatting>
  <conditionalFormatting sqref="J5:L399">
    <cfRule type="cellIs" dxfId="19" priority="3" operator="greaterThan">
      <formula>48.5</formula>
    </cfRule>
    <cfRule type="cellIs" dxfId="18" priority="4" operator="lessThan">
      <formula>48.5</formula>
    </cfRule>
  </conditionalFormatting>
  <conditionalFormatting sqref="O5:O399">
    <cfRule type="cellIs" dxfId="17" priority="27" operator="greaterThan">
      <formula>48.5</formula>
    </cfRule>
    <cfRule type="cellIs" dxfId="16" priority="28" operator="lessThan">
      <formula>48.5</formula>
    </cfRule>
  </conditionalFormatting>
  <conditionalFormatting sqref="R5:R399">
    <cfRule type="cellIs" dxfId="15" priority="25" operator="greaterThan">
      <formula>48.5</formula>
    </cfRule>
    <cfRule type="cellIs" dxfId="14" priority="26" operator="lessThan">
      <formula>48.5</formula>
    </cfRule>
  </conditionalFormatting>
  <conditionalFormatting sqref="U5:U144 U146:U399">
    <cfRule type="cellIs" dxfId="13" priority="21" operator="greaterThan">
      <formula>48.5</formula>
    </cfRule>
    <cfRule type="cellIs" dxfId="12" priority="22" operator="lessThan">
      <formula>48.5</formula>
    </cfRule>
  </conditionalFormatting>
  <conditionalFormatting sqref="X5:X399">
    <cfRule type="cellIs" dxfId="11" priority="23" operator="greaterThan">
      <formula>48.5</formula>
    </cfRule>
    <cfRule type="cellIs" dxfId="10" priority="24" operator="lessThan">
      <formula>48.5</formula>
    </cfRule>
  </conditionalFormatting>
  <conditionalFormatting sqref="AC5:AC399">
    <cfRule type="cellIs" dxfId="9" priority="15" operator="greaterThan">
      <formula>48.5</formula>
    </cfRule>
    <cfRule type="cellIs" dxfId="8" priority="16" operator="lessThan">
      <formula>48.5</formula>
    </cfRule>
  </conditionalFormatting>
  <conditionalFormatting sqref="AH5:AH399">
    <cfRule type="cellIs" dxfId="7" priority="7" operator="greaterThan">
      <formula>48.5</formula>
    </cfRule>
    <cfRule type="cellIs" dxfId="6" priority="8" operator="lessThan">
      <formula>48.5</formula>
    </cfRule>
  </conditionalFormatting>
  <conditionalFormatting sqref="AM5:AM399">
    <cfRule type="cellIs" dxfId="5" priority="11" operator="greaterThan">
      <formula>48.5</formula>
    </cfRule>
    <cfRule type="cellIs" dxfId="4" priority="12" operator="lessThan">
      <formula>48.5</formula>
    </cfRule>
  </conditionalFormatting>
  <conditionalFormatting sqref="AR5:AR399">
    <cfRule type="cellIs" dxfId="3" priority="9" operator="greaterThan">
      <formula>48.5</formula>
    </cfRule>
    <cfRule type="cellIs" dxfId="2" priority="10" operator="lessThan">
      <formula>48.5</formula>
    </cfRule>
  </conditionalFormatting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DE2C0-0B9C-4E72-9551-565F26B71ACD}">
  <dimension ref="A1:AB400"/>
  <sheetViews>
    <sheetView topLeftCell="AA21" workbookViewId="0">
      <selection activeCell="AA21" sqref="AA21"/>
    </sheetView>
  </sheetViews>
  <sheetFormatPr defaultRowHeight="12.75" x14ac:dyDescent="0.2"/>
  <cols>
    <col min="1" max="1" width="4" style="2" customWidth="1"/>
    <col min="2" max="2" width="0" hidden="1" customWidth="1"/>
    <col min="3" max="3" width="22" hidden="1" customWidth="1"/>
    <col min="4" max="4" width="22" customWidth="1"/>
    <col min="5" max="5" width="7" customWidth="1"/>
    <col min="6" max="7" width="0" hidden="1" customWidth="1"/>
    <col min="9" max="9" width="14" customWidth="1"/>
    <col min="10" max="10" width="0" hidden="1" customWidth="1"/>
    <col min="14" max="18" width="0" style="2" hidden="1" customWidth="1"/>
    <col min="19" max="25" width="0" hidden="1" customWidth="1"/>
  </cols>
  <sheetData>
    <row r="1" spans="1:25" ht="20.25" x14ac:dyDescent="0.3">
      <c r="A1" s="67" t="s">
        <v>0</v>
      </c>
      <c r="B1" s="35"/>
      <c r="C1" s="35"/>
      <c r="D1" s="35"/>
      <c r="E1" s="36"/>
      <c r="F1" s="37"/>
      <c r="G1" s="37"/>
      <c r="H1" s="38"/>
      <c r="I1" s="38"/>
      <c r="J1" s="39"/>
      <c r="K1" s="39"/>
      <c r="L1" s="39"/>
      <c r="M1" s="39"/>
      <c r="N1" s="59"/>
      <c r="O1" s="59"/>
      <c r="P1" s="59"/>
      <c r="Q1" s="59"/>
      <c r="R1" s="59"/>
      <c r="S1" s="39"/>
      <c r="T1" s="40"/>
      <c r="U1" s="40"/>
      <c r="V1" s="40"/>
      <c r="W1" s="40"/>
      <c r="X1" s="40"/>
      <c r="Y1" s="41" t="s">
        <v>1</v>
      </c>
    </row>
    <row r="2" spans="1:25" ht="15.75" x14ac:dyDescent="0.25">
      <c r="A2" s="68" t="s">
        <v>2</v>
      </c>
      <c r="B2" s="42"/>
      <c r="C2" s="43" t="s">
        <v>3</v>
      </c>
      <c r="D2" s="43"/>
      <c r="E2" s="43" t="s">
        <v>459</v>
      </c>
      <c r="F2" s="43"/>
      <c r="G2" s="43"/>
      <c r="H2" s="43"/>
      <c r="I2" s="43"/>
      <c r="J2" s="44"/>
      <c r="K2" s="39"/>
      <c r="L2" s="39"/>
      <c r="M2" s="39"/>
      <c r="N2" s="59"/>
      <c r="O2" s="59"/>
      <c r="P2" s="59"/>
      <c r="Q2" s="59"/>
      <c r="R2" s="59"/>
      <c r="S2" s="41"/>
      <c r="T2" s="40"/>
      <c r="U2" s="40"/>
      <c r="V2" s="40"/>
      <c r="W2" s="40"/>
      <c r="X2" s="40"/>
      <c r="Y2" s="40"/>
    </row>
    <row r="3" spans="1:25" x14ac:dyDescent="0.2">
      <c r="A3" s="68" t="s">
        <v>4</v>
      </c>
      <c r="B3" s="42"/>
      <c r="C3" s="43" t="s">
        <v>5</v>
      </c>
      <c r="D3" s="43"/>
      <c r="E3" s="43" t="s">
        <v>460</v>
      </c>
      <c r="F3" s="45"/>
      <c r="G3" s="45"/>
      <c r="H3" s="45"/>
      <c r="I3" s="43"/>
      <c r="J3" s="44"/>
      <c r="K3" s="46"/>
      <c r="L3" s="46"/>
      <c r="M3" s="46"/>
      <c r="N3" s="60"/>
      <c r="O3" s="60"/>
      <c r="P3" s="60"/>
      <c r="Q3" s="60"/>
      <c r="R3" s="59"/>
      <c r="S3" s="39"/>
      <c r="T3" s="40"/>
      <c r="U3" s="40"/>
      <c r="V3" s="40"/>
      <c r="W3" s="40"/>
      <c r="X3" s="40"/>
      <c r="Y3" s="40"/>
    </row>
    <row r="4" spans="1:25" ht="13.5" thickBot="1" x14ac:dyDescent="0.25">
      <c r="A4" s="59"/>
      <c r="B4" s="37"/>
      <c r="C4" s="37"/>
      <c r="D4" s="37"/>
      <c r="E4" s="47"/>
      <c r="F4" s="48"/>
      <c r="G4" s="48"/>
      <c r="H4" s="44"/>
      <c r="I4" s="44"/>
      <c r="J4" s="46"/>
      <c r="K4" s="46"/>
      <c r="L4" s="46"/>
      <c r="M4" s="46"/>
      <c r="N4" s="60"/>
      <c r="O4" s="60"/>
      <c r="P4" s="60"/>
      <c r="Q4" s="60"/>
      <c r="R4" s="59"/>
      <c r="S4" s="39"/>
      <c r="T4" s="40"/>
      <c r="U4" s="40"/>
      <c r="V4" s="40"/>
      <c r="W4" s="40"/>
      <c r="X4" s="40"/>
      <c r="Y4" s="40"/>
    </row>
    <row r="5" spans="1:25" ht="45" x14ac:dyDescent="0.2">
      <c r="A5" s="49" t="s">
        <v>6</v>
      </c>
      <c r="B5" s="50" t="s">
        <v>7</v>
      </c>
      <c r="C5" s="50" t="s">
        <v>8</v>
      </c>
      <c r="D5" s="51" t="s">
        <v>9</v>
      </c>
      <c r="E5" s="52" t="s">
        <v>10</v>
      </c>
      <c r="F5" s="52"/>
      <c r="G5" s="65"/>
      <c r="H5" s="66" t="s">
        <v>11</v>
      </c>
      <c r="I5" s="66" t="s">
        <v>12</v>
      </c>
      <c r="J5" s="53" t="s">
        <v>13</v>
      </c>
      <c r="K5" s="54" t="s">
        <v>461</v>
      </c>
      <c r="L5" s="54" t="s">
        <v>15</v>
      </c>
      <c r="M5" s="53" t="s">
        <v>16</v>
      </c>
      <c r="N5" s="54" t="s">
        <v>17</v>
      </c>
      <c r="O5" s="61" t="s">
        <v>18</v>
      </c>
      <c r="P5" s="61"/>
      <c r="Q5" s="61" t="s">
        <v>19</v>
      </c>
      <c r="R5" s="61" t="s">
        <v>20</v>
      </c>
      <c r="S5" s="55" t="s">
        <v>22</v>
      </c>
      <c r="T5" s="56" t="s">
        <v>23</v>
      </c>
      <c r="U5" s="57" t="s">
        <v>24</v>
      </c>
      <c r="V5" s="57" t="s">
        <v>25</v>
      </c>
      <c r="W5" s="57" t="s">
        <v>26</v>
      </c>
      <c r="X5" s="56" t="s">
        <v>27</v>
      </c>
      <c r="Y5" s="58" t="s">
        <v>28</v>
      </c>
    </row>
    <row r="6" spans="1:25" x14ac:dyDescent="0.2">
      <c r="A6" s="11">
        <v>1</v>
      </c>
      <c r="B6" s="12" t="str">
        <f>'N207 50km'!A4</f>
        <v>Z9_C</v>
      </c>
      <c r="C6" s="12" t="str">
        <f>'N207 50km'!B4</f>
        <v>Zuidkade 9</v>
      </c>
      <c r="D6" s="12" t="str" cm="1">
        <f t="array" ref="D6:E6">_xlfn.TEXTSPLIT(C6," ")</f>
        <v>Zuidkade</v>
      </c>
      <c r="E6" s="12" t="str">
        <v>9</v>
      </c>
      <c r="F6" s="12"/>
      <c r="G6" s="12"/>
      <c r="H6" s="12"/>
      <c r="I6" s="12" t="s">
        <v>29</v>
      </c>
      <c r="J6" s="12"/>
      <c r="K6" s="12"/>
      <c r="L6" s="12"/>
      <c r="M6" s="12"/>
      <c r="N6" s="11">
        <f>'N207 50km'!C4</f>
        <v>7.5</v>
      </c>
      <c r="O6" s="11">
        <f>IF('N207'!D4="--",6,'N207'!D4)</f>
        <v>60.5</v>
      </c>
      <c r="P6" s="11">
        <f>IF(MOD(O6,1)=0.5,INT(O6)+MOD(INT(O6),2),ROUND(O6,0))</f>
        <v>60</v>
      </c>
      <c r="Q6" s="11">
        <f>P6-R6</f>
        <v>5</v>
      </c>
      <c r="R6" s="11">
        <f>'overzicht alle wegen'!L5</f>
        <v>55</v>
      </c>
      <c r="S6" s="12" t="s">
        <v>30</v>
      </c>
      <c r="T6" s="12"/>
      <c r="U6" s="12"/>
      <c r="V6" s="12"/>
      <c r="W6" s="12"/>
      <c r="X6" s="12"/>
      <c r="Y6" s="12"/>
    </row>
    <row r="7" spans="1:25" x14ac:dyDescent="0.2">
      <c r="A7" s="11"/>
      <c r="B7" s="12" t="str">
        <f>'N207 50km'!A5</f>
        <v>Z9_B</v>
      </c>
      <c r="C7" s="12" t="str">
        <f>'N207 50km'!B5</f>
        <v>Zuidkade 9</v>
      </c>
      <c r="D7" s="12" t="str" cm="1">
        <f t="array" ref="D7:E7">_xlfn.TEXTSPLIT(C7," ")</f>
        <v>Zuidkade</v>
      </c>
      <c r="E7" s="12" t="str">
        <v>9</v>
      </c>
      <c r="F7" s="12"/>
      <c r="G7" s="12"/>
      <c r="H7" s="12"/>
      <c r="I7" s="12" t="s">
        <v>29</v>
      </c>
      <c r="J7" s="12"/>
      <c r="K7" s="12"/>
      <c r="L7" s="12"/>
      <c r="M7" s="12"/>
      <c r="N7" s="11">
        <f>'N207 50km'!C5</f>
        <v>4.5</v>
      </c>
      <c r="O7" s="11">
        <f>IF('N207'!D5="--",6,'N207'!D5)</f>
        <v>60.1</v>
      </c>
      <c r="P7" s="11">
        <f t="shared" ref="P7:P70" si="0">IF(MOD(O7,1)=0.5,INT(O7)+MOD(INT(O7),2),ROUND(O7,0))</f>
        <v>60</v>
      </c>
      <c r="Q7" s="11">
        <f t="shared" ref="Q7:Q70" si="1">P7-R7</f>
        <v>5</v>
      </c>
      <c r="R7" s="11">
        <f>'overzicht alle wegen'!L6</f>
        <v>55</v>
      </c>
      <c r="S7" s="12" t="s">
        <v>30</v>
      </c>
      <c r="T7" s="12"/>
      <c r="U7" s="12"/>
      <c r="V7" s="12"/>
      <c r="W7" s="12"/>
      <c r="X7" s="12"/>
      <c r="Y7" s="12"/>
    </row>
    <row r="8" spans="1:25" x14ac:dyDescent="0.2">
      <c r="A8" s="11"/>
      <c r="B8" s="12" t="str">
        <f>'N207 50km'!A6</f>
        <v>Z9_A</v>
      </c>
      <c r="C8" s="12" t="str">
        <f>'N207 50km'!B6</f>
        <v>Zuidkade 9</v>
      </c>
      <c r="D8" s="12" t="str" cm="1">
        <f t="array" ref="D8:E8">_xlfn.TEXTSPLIT(C8," ")</f>
        <v>Zuidkade</v>
      </c>
      <c r="E8" s="12" t="str">
        <v>9</v>
      </c>
      <c r="F8" s="12"/>
      <c r="G8" s="12"/>
      <c r="H8" s="12"/>
      <c r="I8" s="12" t="s">
        <v>29</v>
      </c>
      <c r="J8" s="12"/>
      <c r="K8" s="12"/>
      <c r="L8" s="12"/>
      <c r="M8" s="12"/>
      <c r="N8" s="11">
        <f>'N207 50km'!C6</f>
        <v>1.5</v>
      </c>
      <c r="O8" s="11">
        <f>IF('N207'!D6="--",6,'N207'!D6)</f>
        <v>58.7</v>
      </c>
      <c r="P8" s="11">
        <f t="shared" si="0"/>
        <v>59</v>
      </c>
      <c r="Q8" s="11">
        <f t="shared" si="1"/>
        <v>5</v>
      </c>
      <c r="R8" s="11">
        <f>'overzicht alle wegen'!L7</f>
        <v>54</v>
      </c>
      <c r="S8" s="12" t="s">
        <v>30</v>
      </c>
      <c r="T8" s="12"/>
      <c r="U8" s="12"/>
      <c r="V8" s="12"/>
      <c r="W8" s="12"/>
      <c r="X8" s="12"/>
      <c r="Y8" s="12"/>
    </row>
    <row r="9" spans="1:25" s="64" customFormat="1" x14ac:dyDescent="0.2">
      <c r="A9" s="63">
        <v>2</v>
      </c>
      <c r="B9" s="62" t="str">
        <f>'N207 50km'!A7</f>
        <v>Z95_B</v>
      </c>
      <c r="C9" s="62" t="str">
        <f>'N207 50km'!B7</f>
        <v>Zuidkade 95</v>
      </c>
      <c r="D9" s="62" t="str" cm="1">
        <f t="array" ref="D9:E9">_xlfn.TEXTSPLIT(C9," ")</f>
        <v>Zuidkade</v>
      </c>
      <c r="E9" s="62" t="str">
        <v>95</v>
      </c>
      <c r="F9" s="62"/>
      <c r="G9" s="62"/>
      <c r="H9" s="62"/>
      <c r="I9" s="62" t="s">
        <v>29</v>
      </c>
      <c r="J9" s="62"/>
      <c r="K9" s="62"/>
      <c r="L9" s="62"/>
      <c r="M9" s="62"/>
      <c r="N9" s="63">
        <f>'N207 50km'!C7</f>
        <v>4.5</v>
      </c>
      <c r="O9" s="63">
        <f>IF('N207'!D7="--",6,'N207'!D7)</f>
        <v>57.1</v>
      </c>
      <c r="P9" s="63">
        <f t="shared" si="0"/>
        <v>57</v>
      </c>
      <c r="Q9" s="63">
        <f t="shared" si="1"/>
        <v>3</v>
      </c>
      <c r="R9" s="63">
        <f>'overzicht alle wegen'!L8</f>
        <v>54</v>
      </c>
      <c r="S9" s="62" t="s">
        <v>30</v>
      </c>
      <c r="T9" s="62"/>
      <c r="U9" s="62"/>
      <c r="V9" s="62"/>
      <c r="W9" s="62"/>
      <c r="X9" s="62"/>
      <c r="Y9" s="62"/>
    </row>
    <row r="10" spans="1:25" s="64" customFormat="1" x14ac:dyDescent="0.2">
      <c r="A10" s="63"/>
      <c r="B10" s="62" t="str">
        <f>'N207 50km'!A8</f>
        <v>Z95_A</v>
      </c>
      <c r="C10" s="62" t="str">
        <f>'N207 50km'!B8</f>
        <v>Zuidkade 95</v>
      </c>
      <c r="D10" s="62" t="str" cm="1">
        <f t="array" ref="D10:E10">_xlfn.TEXTSPLIT(C10," ")</f>
        <v>Zuidkade</v>
      </c>
      <c r="E10" s="62" t="str">
        <v>95</v>
      </c>
      <c r="F10" s="62"/>
      <c r="G10" s="62"/>
      <c r="H10" s="62"/>
      <c r="I10" s="62" t="s">
        <v>29</v>
      </c>
      <c r="J10" s="62"/>
      <c r="K10" s="62"/>
      <c r="L10" s="62"/>
      <c r="M10" s="62"/>
      <c r="N10" s="63">
        <f>'N207 50km'!C8</f>
        <v>1.5</v>
      </c>
      <c r="O10" s="63">
        <f>IF('N207'!D8="--",6,'N207'!D8)</f>
        <v>56.1</v>
      </c>
      <c r="P10" s="63">
        <f t="shared" si="0"/>
        <v>56</v>
      </c>
      <c r="Q10" s="63">
        <f t="shared" si="1"/>
        <v>2</v>
      </c>
      <c r="R10" s="63">
        <f>'overzicht alle wegen'!L9</f>
        <v>54</v>
      </c>
      <c r="S10" s="62" t="s">
        <v>30</v>
      </c>
      <c r="T10" s="62"/>
      <c r="U10" s="62"/>
      <c r="V10" s="62"/>
      <c r="W10" s="62"/>
      <c r="X10" s="62"/>
      <c r="Y10" s="62"/>
    </row>
    <row r="11" spans="1:25" x14ac:dyDescent="0.2">
      <c r="A11" s="11">
        <v>3</v>
      </c>
      <c r="B11" s="12" t="str">
        <f>'N207 50km'!A9</f>
        <v>Z93_B</v>
      </c>
      <c r="C11" s="12" t="str">
        <f>'N207 50km'!B9</f>
        <v>Zuidkade 93</v>
      </c>
      <c r="D11" s="12" t="str" cm="1">
        <f t="array" ref="D11:E11">_xlfn.TEXTSPLIT(C11," ")</f>
        <v>Zuidkade</v>
      </c>
      <c r="E11" s="12" t="str">
        <v>93</v>
      </c>
      <c r="F11" s="12"/>
      <c r="G11" s="12"/>
      <c r="H11" s="12"/>
      <c r="I11" s="12" t="s">
        <v>29</v>
      </c>
      <c r="J11" s="12"/>
      <c r="K11" s="12"/>
      <c r="L11" s="12"/>
      <c r="M11" s="12"/>
      <c r="N11" s="11">
        <f>'N207 50km'!C9</f>
        <v>4.5</v>
      </c>
      <c r="O11" s="11">
        <f>IF('N207'!D9="--",6,'N207'!D9)</f>
        <v>57.1</v>
      </c>
      <c r="P11" s="11">
        <f t="shared" si="0"/>
        <v>57</v>
      </c>
      <c r="Q11" s="11">
        <f t="shared" si="1"/>
        <v>3</v>
      </c>
      <c r="R11" s="11">
        <f>'overzicht alle wegen'!L10</f>
        <v>54</v>
      </c>
      <c r="S11" s="12" t="s">
        <v>30</v>
      </c>
      <c r="T11" s="12"/>
      <c r="U11" s="12"/>
      <c r="V11" s="12"/>
      <c r="W11" s="12"/>
      <c r="X11" s="12"/>
      <c r="Y11" s="12"/>
    </row>
    <row r="12" spans="1:25" x14ac:dyDescent="0.2">
      <c r="A12" s="11"/>
      <c r="B12" s="12" t="str">
        <f>'N207 50km'!A10</f>
        <v>Z93_A</v>
      </c>
      <c r="C12" s="12" t="str">
        <f>'N207 50km'!B10</f>
        <v>Zuidkade 93</v>
      </c>
      <c r="D12" s="12" t="str" cm="1">
        <f t="array" ref="D12:E12">_xlfn.TEXTSPLIT(C12," ")</f>
        <v>Zuidkade</v>
      </c>
      <c r="E12" s="12" t="str">
        <v>93</v>
      </c>
      <c r="F12" s="12"/>
      <c r="G12" s="12"/>
      <c r="H12" s="12"/>
      <c r="I12" s="12" t="s">
        <v>29</v>
      </c>
      <c r="J12" s="12"/>
      <c r="K12" s="12"/>
      <c r="L12" s="12"/>
      <c r="M12" s="12"/>
      <c r="N12" s="11">
        <f>'N207 50km'!C10</f>
        <v>1.5</v>
      </c>
      <c r="O12" s="11">
        <f>IF('N207'!D10="--",6,'N207'!D10)</f>
        <v>56</v>
      </c>
      <c r="P12" s="11">
        <f t="shared" si="0"/>
        <v>56</v>
      </c>
      <c r="Q12" s="11">
        <f t="shared" si="1"/>
        <v>3</v>
      </c>
      <c r="R12" s="11">
        <f>'overzicht alle wegen'!L11</f>
        <v>53</v>
      </c>
      <c r="S12" s="12" t="s">
        <v>30</v>
      </c>
      <c r="T12" s="12"/>
      <c r="U12" s="12"/>
      <c r="V12" s="12"/>
      <c r="W12" s="12"/>
      <c r="X12" s="12"/>
      <c r="Y12" s="12"/>
    </row>
    <row r="13" spans="1:25" s="64" customFormat="1" x14ac:dyDescent="0.2">
      <c r="A13" s="63">
        <v>4</v>
      </c>
      <c r="B13" s="62" t="str">
        <f>'N207 50km'!A11</f>
        <v>Z92_B</v>
      </c>
      <c r="C13" s="62" t="str">
        <f>'N207 50km'!B11</f>
        <v>Zuidkade 92</v>
      </c>
      <c r="D13" s="62" t="str" cm="1">
        <f t="array" ref="D13:E13">_xlfn.TEXTSPLIT(C13," ")</f>
        <v>Zuidkade</v>
      </c>
      <c r="E13" s="62" t="str">
        <v>92</v>
      </c>
      <c r="F13" s="62"/>
      <c r="G13" s="62"/>
      <c r="H13" s="62"/>
      <c r="I13" s="62" t="s">
        <v>29</v>
      </c>
      <c r="J13" s="62"/>
      <c r="K13" s="62"/>
      <c r="L13" s="62"/>
      <c r="M13" s="62"/>
      <c r="N13" s="63">
        <f>'N207 50km'!C11</f>
        <v>4.5</v>
      </c>
      <c r="O13" s="63">
        <f>IF('N207'!D11="--",6,'N207'!D11)</f>
        <v>57.5</v>
      </c>
      <c r="P13" s="63">
        <f t="shared" si="0"/>
        <v>58</v>
      </c>
      <c r="Q13" s="63">
        <f t="shared" si="1"/>
        <v>4</v>
      </c>
      <c r="R13" s="63">
        <f>'overzicht alle wegen'!L12</f>
        <v>54</v>
      </c>
      <c r="S13" s="62" t="s">
        <v>30</v>
      </c>
      <c r="T13" s="62"/>
      <c r="U13" s="62"/>
      <c r="V13" s="62"/>
      <c r="W13" s="62"/>
      <c r="X13" s="62"/>
      <c r="Y13" s="62"/>
    </row>
    <row r="14" spans="1:25" s="64" customFormat="1" x14ac:dyDescent="0.2">
      <c r="A14" s="63"/>
      <c r="B14" s="62" t="str">
        <f>'N207 50km'!A12</f>
        <v>Z92_A</v>
      </c>
      <c r="C14" s="62" t="str">
        <f>'N207 50km'!B12</f>
        <v>Zuidkade 92</v>
      </c>
      <c r="D14" s="62" t="str" cm="1">
        <f t="array" ref="D14:E14">_xlfn.TEXTSPLIT(C14," ")</f>
        <v>Zuidkade</v>
      </c>
      <c r="E14" s="62" t="str">
        <v>92</v>
      </c>
      <c r="F14" s="62"/>
      <c r="G14" s="62"/>
      <c r="H14" s="62"/>
      <c r="I14" s="62" t="s">
        <v>29</v>
      </c>
      <c r="J14" s="62"/>
      <c r="K14" s="62"/>
      <c r="L14" s="62"/>
      <c r="M14" s="62"/>
      <c r="N14" s="63">
        <f>'N207 50km'!C12</f>
        <v>1.5</v>
      </c>
      <c r="O14" s="63">
        <f>IF('N207'!D12="--",6,'N207'!D12)</f>
        <v>56.3</v>
      </c>
      <c r="P14" s="63">
        <f t="shared" si="0"/>
        <v>56</v>
      </c>
      <c r="Q14" s="63">
        <f t="shared" si="1"/>
        <v>3</v>
      </c>
      <c r="R14" s="63">
        <f>'overzicht alle wegen'!L13</f>
        <v>53</v>
      </c>
      <c r="S14" s="62" t="s">
        <v>30</v>
      </c>
      <c r="T14" s="62"/>
      <c r="U14" s="62"/>
      <c r="V14" s="62"/>
      <c r="W14" s="62"/>
      <c r="X14" s="62"/>
      <c r="Y14" s="62"/>
    </row>
    <row r="15" spans="1:25" x14ac:dyDescent="0.2">
      <c r="A15" s="11">
        <v>5</v>
      </c>
      <c r="B15" s="12" t="str">
        <f>'N207 50km'!A13</f>
        <v>Z90g_C</v>
      </c>
      <c r="C15" s="12" t="str">
        <f>'N207 50km'!B13</f>
        <v>Zuidkade 90g</v>
      </c>
      <c r="D15" s="12" t="str" cm="1">
        <f t="array" ref="D15:E15">_xlfn.TEXTSPLIT(C15," ")</f>
        <v>Zuidkade</v>
      </c>
      <c r="E15" s="12" t="str">
        <v>90g</v>
      </c>
      <c r="F15" s="12"/>
      <c r="G15" s="12"/>
      <c r="H15" s="12"/>
      <c r="I15" s="12" t="s">
        <v>29</v>
      </c>
      <c r="J15" s="12"/>
      <c r="K15" s="12"/>
      <c r="L15" s="12"/>
      <c r="M15" s="12"/>
      <c r="N15" s="11">
        <f>'N207 50km'!C13</f>
        <v>7.5</v>
      </c>
      <c r="O15" s="11">
        <f>IF('N207'!D13="--",6,'N207'!D13)</f>
        <v>58</v>
      </c>
      <c r="P15" s="11">
        <f t="shared" si="0"/>
        <v>58</v>
      </c>
      <c r="Q15" s="11">
        <f t="shared" si="1"/>
        <v>3</v>
      </c>
      <c r="R15" s="11">
        <f>'overzicht alle wegen'!L14</f>
        <v>55</v>
      </c>
      <c r="S15" s="12" t="s">
        <v>30</v>
      </c>
      <c r="T15" s="12"/>
      <c r="U15" s="12"/>
      <c r="V15" s="12"/>
      <c r="W15" s="12"/>
      <c r="X15" s="12"/>
      <c r="Y15" s="12"/>
    </row>
    <row r="16" spans="1:25" x14ac:dyDescent="0.2">
      <c r="A16" s="11"/>
      <c r="B16" s="12" t="str">
        <f>'N207 50km'!A14</f>
        <v>Z90g_B</v>
      </c>
      <c r="C16" s="12" t="str">
        <f>'N207 50km'!B14</f>
        <v>Zuidkade 90g</v>
      </c>
      <c r="D16" s="12" t="str" cm="1">
        <f t="array" ref="D16:E16">_xlfn.TEXTSPLIT(C16," ")</f>
        <v>Zuidkade</v>
      </c>
      <c r="E16" s="12" t="str">
        <v>90g</v>
      </c>
      <c r="F16" s="12"/>
      <c r="G16" s="12"/>
      <c r="H16" s="12"/>
      <c r="I16" s="12" t="s">
        <v>29</v>
      </c>
      <c r="J16" s="12"/>
      <c r="K16" s="12"/>
      <c r="L16" s="12"/>
      <c r="M16" s="12"/>
      <c r="N16" s="11">
        <f>'N207 50km'!C14</f>
        <v>4.5</v>
      </c>
      <c r="O16" s="11">
        <f>IF('N207'!D14="--",6,'N207'!D14)</f>
        <v>57.4</v>
      </c>
      <c r="P16" s="11">
        <f t="shared" si="0"/>
        <v>57</v>
      </c>
      <c r="Q16" s="11">
        <f t="shared" si="1"/>
        <v>3</v>
      </c>
      <c r="R16" s="11">
        <f>'overzicht alle wegen'!L15</f>
        <v>54</v>
      </c>
      <c r="S16" s="12" t="s">
        <v>30</v>
      </c>
      <c r="T16" s="12"/>
      <c r="U16" s="12"/>
      <c r="V16" s="12"/>
      <c r="W16" s="12"/>
      <c r="X16" s="12"/>
      <c r="Y16" s="12"/>
    </row>
    <row r="17" spans="1:25" x14ac:dyDescent="0.2">
      <c r="A17" s="11"/>
      <c r="B17" s="12" t="str">
        <f>'N207 50km'!A15</f>
        <v>Z90g_A</v>
      </c>
      <c r="C17" s="12" t="str">
        <f>'N207 50km'!B15</f>
        <v>Zuidkade 90g</v>
      </c>
      <c r="D17" s="12" t="str" cm="1">
        <f t="array" ref="D17:E17">_xlfn.TEXTSPLIT(C17," ")</f>
        <v>Zuidkade</v>
      </c>
      <c r="E17" s="12" t="str">
        <v>90g</v>
      </c>
      <c r="F17" s="12"/>
      <c r="G17" s="12"/>
      <c r="H17" s="12"/>
      <c r="I17" s="12" t="s">
        <v>29</v>
      </c>
      <c r="J17" s="12"/>
      <c r="K17" s="12"/>
      <c r="L17" s="12"/>
      <c r="M17" s="12"/>
      <c r="N17" s="11">
        <f>'N207 50km'!C15</f>
        <v>1.5</v>
      </c>
      <c r="O17" s="11">
        <f>IF('N207'!D15="--",6,'N207'!D15)</f>
        <v>56.4</v>
      </c>
      <c r="P17" s="11">
        <f t="shared" si="0"/>
        <v>56</v>
      </c>
      <c r="Q17" s="11">
        <f t="shared" si="1"/>
        <v>3</v>
      </c>
      <c r="R17" s="11">
        <f>'overzicht alle wegen'!L16</f>
        <v>53</v>
      </c>
      <c r="S17" s="12" t="s">
        <v>30</v>
      </c>
      <c r="T17" s="12"/>
      <c r="U17" s="12"/>
      <c r="V17" s="12"/>
      <c r="W17" s="12"/>
      <c r="X17" s="12"/>
      <c r="Y17" s="12"/>
    </row>
    <row r="18" spans="1:25" s="64" customFormat="1" x14ac:dyDescent="0.2">
      <c r="A18" s="63">
        <v>6</v>
      </c>
      <c r="B18" s="62" t="str">
        <f>'N207 50km'!A16</f>
        <v>Z90f_C</v>
      </c>
      <c r="C18" s="62" t="str">
        <f>'N207 50km'!B16</f>
        <v>Zuidkade 90f</v>
      </c>
      <c r="D18" s="62" t="str" cm="1">
        <f t="array" ref="D18:E18">_xlfn.TEXTSPLIT(C18," ")</f>
        <v>Zuidkade</v>
      </c>
      <c r="E18" s="62" t="str">
        <v>90f</v>
      </c>
      <c r="F18" s="62"/>
      <c r="G18" s="62"/>
      <c r="H18" s="62"/>
      <c r="I18" s="62" t="s">
        <v>29</v>
      </c>
      <c r="J18" s="62"/>
      <c r="K18" s="62"/>
      <c r="L18" s="62"/>
      <c r="M18" s="62"/>
      <c r="N18" s="63">
        <f>'N207 50km'!C16</f>
        <v>7.5</v>
      </c>
      <c r="O18" s="63">
        <f>IF('N207'!D16="--",6,'N207'!D16)</f>
        <v>58</v>
      </c>
      <c r="P18" s="63">
        <f t="shared" si="0"/>
        <v>58</v>
      </c>
      <c r="Q18" s="63">
        <f t="shared" si="1"/>
        <v>3</v>
      </c>
      <c r="R18" s="63">
        <f>'overzicht alle wegen'!L17</f>
        <v>55</v>
      </c>
      <c r="S18" s="62" t="s">
        <v>30</v>
      </c>
      <c r="T18" s="62"/>
      <c r="U18" s="62"/>
      <c r="V18" s="62"/>
      <c r="W18" s="62"/>
      <c r="X18" s="62"/>
      <c r="Y18" s="62"/>
    </row>
    <row r="19" spans="1:25" s="64" customFormat="1" x14ac:dyDescent="0.2">
      <c r="A19" s="63"/>
      <c r="B19" s="62" t="str">
        <f>'N207 50km'!A17</f>
        <v>Z90f_B</v>
      </c>
      <c r="C19" s="62" t="str">
        <f>'N207 50km'!B17</f>
        <v>Zuidkade 90f</v>
      </c>
      <c r="D19" s="62" t="str" cm="1">
        <f t="array" ref="D19:E19">_xlfn.TEXTSPLIT(C19," ")</f>
        <v>Zuidkade</v>
      </c>
      <c r="E19" s="62" t="str">
        <v>90f</v>
      </c>
      <c r="F19" s="62"/>
      <c r="G19" s="62"/>
      <c r="H19" s="62"/>
      <c r="I19" s="62" t="s">
        <v>29</v>
      </c>
      <c r="J19" s="62"/>
      <c r="K19" s="62"/>
      <c r="L19" s="62"/>
      <c r="M19" s="62"/>
      <c r="N19" s="63">
        <f>'N207 50km'!C17</f>
        <v>4.5</v>
      </c>
      <c r="O19" s="63">
        <f>IF('N207'!D17="--",6,'N207'!D17)</f>
        <v>57.4</v>
      </c>
      <c r="P19" s="63">
        <f t="shared" si="0"/>
        <v>57</v>
      </c>
      <c r="Q19" s="63">
        <f t="shared" si="1"/>
        <v>3</v>
      </c>
      <c r="R19" s="63">
        <f>'overzicht alle wegen'!L18</f>
        <v>54</v>
      </c>
      <c r="S19" s="62" t="s">
        <v>30</v>
      </c>
      <c r="T19" s="62"/>
      <c r="U19" s="62"/>
      <c r="V19" s="62"/>
      <c r="W19" s="62"/>
      <c r="X19" s="62"/>
      <c r="Y19" s="62"/>
    </row>
    <row r="20" spans="1:25" s="64" customFormat="1" x14ac:dyDescent="0.2">
      <c r="A20" s="63"/>
      <c r="B20" s="62" t="str">
        <f>'N207 50km'!A18</f>
        <v>Z90f_A</v>
      </c>
      <c r="C20" s="62" t="str">
        <f>'N207 50km'!B18</f>
        <v>Zuidkade 90f</v>
      </c>
      <c r="D20" s="62" t="str" cm="1">
        <f t="array" ref="D20:E20">_xlfn.TEXTSPLIT(C20," ")</f>
        <v>Zuidkade</v>
      </c>
      <c r="E20" s="62" t="str">
        <v>90f</v>
      </c>
      <c r="F20" s="62"/>
      <c r="G20" s="62"/>
      <c r="H20" s="62"/>
      <c r="I20" s="62" t="s">
        <v>29</v>
      </c>
      <c r="J20" s="62"/>
      <c r="K20" s="62"/>
      <c r="L20" s="62"/>
      <c r="M20" s="62"/>
      <c r="N20" s="63">
        <f>'N207 50km'!C18</f>
        <v>1.5</v>
      </c>
      <c r="O20" s="63">
        <f>IF('N207'!D18="--",6,'N207'!D18)</f>
        <v>56.3</v>
      </c>
      <c r="P20" s="63">
        <f t="shared" si="0"/>
        <v>56</v>
      </c>
      <c r="Q20" s="63">
        <f t="shared" si="1"/>
        <v>3</v>
      </c>
      <c r="R20" s="63">
        <f>'overzicht alle wegen'!L19</f>
        <v>53</v>
      </c>
      <c r="S20" s="62" t="s">
        <v>30</v>
      </c>
      <c r="T20" s="62"/>
      <c r="U20" s="62"/>
      <c r="V20" s="62"/>
      <c r="W20" s="62"/>
      <c r="X20" s="62"/>
      <c r="Y20" s="62"/>
    </row>
    <row r="21" spans="1:25" x14ac:dyDescent="0.2">
      <c r="A21" s="11">
        <v>7</v>
      </c>
      <c r="B21" s="12" t="str">
        <f>'N207 50km'!A19</f>
        <v>Z90e_C</v>
      </c>
      <c r="C21" s="12" t="str">
        <f>'N207 50km'!B19</f>
        <v>Zuidkade 90e</v>
      </c>
      <c r="D21" s="12" t="str" cm="1">
        <f t="array" ref="D21:E21">_xlfn.TEXTSPLIT(C21," ")</f>
        <v>Zuidkade</v>
      </c>
      <c r="E21" s="12" t="str">
        <v>90e</v>
      </c>
      <c r="F21" s="12"/>
      <c r="G21" s="12"/>
      <c r="H21" s="12"/>
      <c r="I21" s="12" t="s">
        <v>29</v>
      </c>
      <c r="J21" s="12"/>
      <c r="K21" s="12"/>
      <c r="L21" s="12"/>
      <c r="M21" s="12"/>
      <c r="N21" s="11">
        <f>'N207 50km'!C19</f>
        <v>7.5</v>
      </c>
      <c r="O21" s="11">
        <f>IF('N207'!D19="--",6,'N207'!D19)</f>
        <v>58.1</v>
      </c>
      <c r="P21" s="11">
        <f t="shared" si="0"/>
        <v>58</v>
      </c>
      <c r="Q21" s="11">
        <f t="shared" si="1"/>
        <v>3</v>
      </c>
      <c r="R21" s="11">
        <f>'overzicht alle wegen'!L20</f>
        <v>55</v>
      </c>
      <c r="S21" s="12" t="s">
        <v>30</v>
      </c>
      <c r="T21" s="12"/>
      <c r="U21" s="12"/>
      <c r="V21" s="12"/>
      <c r="W21" s="12"/>
      <c r="X21" s="12"/>
      <c r="Y21" s="12"/>
    </row>
    <row r="22" spans="1:25" x14ac:dyDescent="0.2">
      <c r="A22" s="11"/>
      <c r="B22" s="12" t="str">
        <f>'N207 50km'!A20</f>
        <v>Z90e_B</v>
      </c>
      <c r="C22" s="12" t="str">
        <f>'N207 50km'!B20</f>
        <v>Zuidkade 90e</v>
      </c>
      <c r="D22" s="12" t="str" cm="1">
        <f t="array" ref="D22:E22">_xlfn.TEXTSPLIT(C22," ")</f>
        <v>Zuidkade</v>
      </c>
      <c r="E22" s="12" t="str">
        <v>90e</v>
      </c>
      <c r="F22" s="12"/>
      <c r="G22" s="12"/>
      <c r="H22" s="12"/>
      <c r="I22" s="12" t="s">
        <v>29</v>
      </c>
      <c r="J22" s="12"/>
      <c r="K22" s="12"/>
      <c r="L22" s="12"/>
      <c r="M22" s="12"/>
      <c r="N22" s="11">
        <f>'N207 50km'!C20</f>
        <v>4.5</v>
      </c>
      <c r="O22" s="11">
        <f>IF('N207'!D20="--",6,'N207'!D20)</f>
        <v>57.4</v>
      </c>
      <c r="P22" s="11">
        <f t="shared" si="0"/>
        <v>57</v>
      </c>
      <c r="Q22" s="11">
        <f t="shared" si="1"/>
        <v>3</v>
      </c>
      <c r="R22" s="11">
        <f>'overzicht alle wegen'!L21</f>
        <v>54</v>
      </c>
      <c r="S22" s="12" t="s">
        <v>30</v>
      </c>
      <c r="T22" s="12"/>
      <c r="U22" s="12"/>
      <c r="V22" s="12"/>
      <c r="W22" s="12"/>
      <c r="X22" s="12"/>
      <c r="Y22" s="12"/>
    </row>
    <row r="23" spans="1:25" x14ac:dyDescent="0.2">
      <c r="A23" s="11"/>
      <c r="B23" s="12" t="str">
        <f>'N207 50km'!A21</f>
        <v>Z90e_A</v>
      </c>
      <c r="C23" s="12" t="str">
        <f>'N207 50km'!B21</f>
        <v>Zuidkade 90e</v>
      </c>
      <c r="D23" s="12" t="str" cm="1">
        <f t="array" ref="D23:E23">_xlfn.TEXTSPLIT(C23," ")</f>
        <v>Zuidkade</v>
      </c>
      <c r="E23" s="12" t="str">
        <v>90e</v>
      </c>
      <c r="F23" s="12"/>
      <c r="G23" s="12"/>
      <c r="H23" s="12"/>
      <c r="I23" s="12" t="s">
        <v>29</v>
      </c>
      <c r="J23" s="12"/>
      <c r="K23" s="12"/>
      <c r="L23" s="12"/>
      <c r="M23" s="12"/>
      <c r="N23" s="11">
        <f>'N207 50km'!C21</f>
        <v>1.5</v>
      </c>
      <c r="O23" s="11">
        <f>IF('N207'!D21="--",6,'N207'!D21)</f>
        <v>56.3</v>
      </c>
      <c r="P23" s="11">
        <f t="shared" si="0"/>
        <v>56</v>
      </c>
      <c r="Q23" s="11">
        <f t="shared" si="1"/>
        <v>3</v>
      </c>
      <c r="R23" s="11">
        <f>'overzicht alle wegen'!L22</f>
        <v>53</v>
      </c>
      <c r="S23" s="12" t="s">
        <v>30</v>
      </c>
      <c r="T23" s="12"/>
      <c r="U23" s="12"/>
      <c r="V23" s="12"/>
      <c r="W23" s="12"/>
      <c r="X23" s="12"/>
      <c r="Y23" s="12"/>
    </row>
    <row r="24" spans="1:25" s="64" customFormat="1" x14ac:dyDescent="0.2">
      <c r="A24" s="63">
        <v>8</v>
      </c>
      <c r="B24" s="62" t="str">
        <f>'N207 50km'!A22</f>
        <v>Z90d_C</v>
      </c>
      <c r="C24" s="62" t="str">
        <f>'N207 50km'!B22</f>
        <v>Zuidkade 90d</v>
      </c>
      <c r="D24" s="62" t="str" cm="1">
        <f t="array" ref="D24:E24">_xlfn.TEXTSPLIT(C24," ")</f>
        <v>Zuidkade</v>
      </c>
      <c r="E24" s="62" t="str">
        <v>90d</v>
      </c>
      <c r="F24" s="62"/>
      <c r="G24" s="62"/>
      <c r="H24" s="62"/>
      <c r="I24" s="62" t="s">
        <v>29</v>
      </c>
      <c r="J24" s="62"/>
      <c r="K24" s="62"/>
      <c r="L24" s="62"/>
      <c r="M24" s="62"/>
      <c r="N24" s="63">
        <f>'N207 50km'!C22</f>
        <v>7.5</v>
      </c>
      <c r="O24" s="63">
        <f>IF('N207'!D22="--",6,'N207'!D22)</f>
        <v>58</v>
      </c>
      <c r="P24" s="63">
        <f t="shared" si="0"/>
        <v>58</v>
      </c>
      <c r="Q24" s="63">
        <f t="shared" si="1"/>
        <v>3</v>
      </c>
      <c r="R24" s="63">
        <f>'overzicht alle wegen'!L23</f>
        <v>55</v>
      </c>
      <c r="S24" s="62" t="s">
        <v>30</v>
      </c>
      <c r="T24" s="62"/>
      <c r="U24" s="62"/>
      <c r="V24" s="62"/>
      <c r="W24" s="62"/>
      <c r="X24" s="62"/>
      <c r="Y24" s="62"/>
    </row>
    <row r="25" spans="1:25" s="64" customFormat="1" x14ac:dyDescent="0.2">
      <c r="A25" s="63"/>
      <c r="B25" s="62" t="str">
        <f>'N207 50km'!A23</f>
        <v>Z90d_B</v>
      </c>
      <c r="C25" s="62" t="str">
        <f>'N207 50km'!B23</f>
        <v>Zuidkade 90d</v>
      </c>
      <c r="D25" s="62" t="str" cm="1">
        <f t="array" ref="D25:E25">_xlfn.TEXTSPLIT(C25," ")</f>
        <v>Zuidkade</v>
      </c>
      <c r="E25" s="62" t="str">
        <v>90d</v>
      </c>
      <c r="F25" s="62"/>
      <c r="G25" s="62"/>
      <c r="H25" s="62"/>
      <c r="I25" s="62" t="s">
        <v>29</v>
      </c>
      <c r="J25" s="62"/>
      <c r="K25" s="62"/>
      <c r="L25" s="62"/>
      <c r="M25" s="62"/>
      <c r="N25" s="63">
        <f>'N207 50km'!C23</f>
        <v>4.5</v>
      </c>
      <c r="O25" s="63">
        <f>IF('N207'!D23="--",6,'N207'!D23)</f>
        <v>57.4</v>
      </c>
      <c r="P25" s="63">
        <f t="shared" si="0"/>
        <v>57</v>
      </c>
      <c r="Q25" s="63">
        <f t="shared" si="1"/>
        <v>3</v>
      </c>
      <c r="R25" s="63">
        <f>'overzicht alle wegen'!L24</f>
        <v>54</v>
      </c>
      <c r="S25" s="62" t="s">
        <v>30</v>
      </c>
      <c r="T25" s="62"/>
      <c r="U25" s="62"/>
      <c r="V25" s="62"/>
      <c r="W25" s="62"/>
      <c r="X25" s="62"/>
      <c r="Y25" s="62"/>
    </row>
    <row r="26" spans="1:25" s="64" customFormat="1" x14ac:dyDescent="0.2">
      <c r="A26" s="63"/>
      <c r="B26" s="62" t="str">
        <f>'N207 50km'!A24</f>
        <v>Z90d_A</v>
      </c>
      <c r="C26" s="62" t="str">
        <f>'N207 50km'!B24</f>
        <v>Zuidkade 90d</v>
      </c>
      <c r="D26" s="62" t="str" cm="1">
        <f t="array" ref="D26:E26">_xlfn.TEXTSPLIT(C26," ")</f>
        <v>Zuidkade</v>
      </c>
      <c r="E26" s="62" t="str">
        <v>90d</v>
      </c>
      <c r="F26" s="62"/>
      <c r="G26" s="62"/>
      <c r="H26" s="62"/>
      <c r="I26" s="62" t="s">
        <v>29</v>
      </c>
      <c r="J26" s="62"/>
      <c r="K26" s="62"/>
      <c r="L26" s="62"/>
      <c r="M26" s="62"/>
      <c r="N26" s="63">
        <f>'N207 50km'!C24</f>
        <v>1.5</v>
      </c>
      <c r="O26" s="63">
        <f>IF('N207'!D24="--",6,'N207'!D24)</f>
        <v>56.3</v>
      </c>
      <c r="P26" s="63">
        <f t="shared" si="0"/>
        <v>56</v>
      </c>
      <c r="Q26" s="63">
        <f t="shared" si="1"/>
        <v>3</v>
      </c>
      <c r="R26" s="63">
        <f>'overzicht alle wegen'!L25</f>
        <v>53</v>
      </c>
      <c r="S26" s="62" t="s">
        <v>30</v>
      </c>
      <c r="T26" s="62"/>
      <c r="U26" s="62"/>
      <c r="V26" s="62"/>
      <c r="W26" s="62"/>
      <c r="X26" s="62"/>
      <c r="Y26" s="62"/>
    </row>
    <row r="27" spans="1:25" x14ac:dyDescent="0.2">
      <c r="A27" s="11">
        <v>9</v>
      </c>
      <c r="B27" s="12" t="str">
        <f>'N207 50km'!A25</f>
        <v>Z90c_C</v>
      </c>
      <c r="C27" s="12" t="str">
        <f>'N207 50km'!B25</f>
        <v>Zuidkade 90c</v>
      </c>
      <c r="D27" s="12" t="str" cm="1">
        <f t="array" ref="D27:E27">_xlfn.TEXTSPLIT(C27," ")</f>
        <v>Zuidkade</v>
      </c>
      <c r="E27" s="12" t="str">
        <v>90c</v>
      </c>
      <c r="F27" s="12"/>
      <c r="G27" s="12"/>
      <c r="H27" s="12"/>
      <c r="I27" s="12" t="s">
        <v>29</v>
      </c>
      <c r="J27" s="12"/>
      <c r="K27" s="12"/>
      <c r="L27" s="12"/>
      <c r="M27" s="12"/>
      <c r="N27" s="11">
        <f>'N207 50km'!C25</f>
        <v>7.5</v>
      </c>
      <c r="O27" s="11">
        <f>IF('N207'!D25="--",6,'N207'!D25)</f>
        <v>57.8</v>
      </c>
      <c r="P27" s="11">
        <f t="shared" si="0"/>
        <v>58</v>
      </c>
      <c r="Q27" s="11">
        <f t="shared" si="1"/>
        <v>4</v>
      </c>
      <c r="R27" s="11">
        <f>'overzicht alle wegen'!L26</f>
        <v>54</v>
      </c>
      <c r="S27" s="12" t="s">
        <v>30</v>
      </c>
      <c r="T27" s="12"/>
      <c r="U27" s="12"/>
      <c r="V27" s="12"/>
      <c r="W27" s="12"/>
      <c r="X27" s="12"/>
      <c r="Y27" s="12"/>
    </row>
    <row r="28" spans="1:25" x14ac:dyDescent="0.2">
      <c r="A28" s="11"/>
      <c r="B28" s="12" t="str">
        <f>'N207 50km'!A26</f>
        <v>Z90c_B</v>
      </c>
      <c r="C28" s="12" t="str">
        <f>'N207 50km'!B26</f>
        <v>Zuidkade 90c</v>
      </c>
      <c r="D28" s="12" t="str" cm="1">
        <f t="array" ref="D28:E28">_xlfn.TEXTSPLIT(C28," ")</f>
        <v>Zuidkade</v>
      </c>
      <c r="E28" s="12" t="str">
        <v>90c</v>
      </c>
      <c r="F28" s="12"/>
      <c r="G28" s="12"/>
      <c r="H28" s="12"/>
      <c r="I28" s="12" t="s">
        <v>29</v>
      </c>
      <c r="J28" s="12"/>
      <c r="K28" s="12"/>
      <c r="L28" s="12"/>
      <c r="M28" s="12"/>
      <c r="N28" s="11">
        <f>'N207 50km'!C26</f>
        <v>4.5</v>
      </c>
      <c r="O28" s="11">
        <f>IF('N207'!D26="--",6,'N207'!D26)</f>
        <v>57.2</v>
      </c>
      <c r="P28" s="11">
        <f t="shared" si="0"/>
        <v>57</v>
      </c>
      <c r="Q28" s="11">
        <f t="shared" si="1"/>
        <v>4</v>
      </c>
      <c r="R28" s="11">
        <f>'overzicht alle wegen'!L27</f>
        <v>53</v>
      </c>
      <c r="S28" s="12" t="s">
        <v>30</v>
      </c>
      <c r="T28" s="12"/>
      <c r="U28" s="12"/>
      <c r="V28" s="12"/>
      <c r="W28" s="12"/>
      <c r="X28" s="12"/>
      <c r="Y28" s="12"/>
    </row>
    <row r="29" spans="1:25" x14ac:dyDescent="0.2">
      <c r="A29" s="11"/>
      <c r="B29" s="12" t="str">
        <f>'N207 50km'!A27</f>
        <v>Z90c_A</v>
      </c>
      <c r="C29" s="12" t="str">
        <f>'N207 50km'!B27</f>
        <v>Zuidkade 90c</v>
      </c>
      <c r="D29" s="12" t="str" cm="1">
        <f t="array" ref="D29:E29">_xlfn.TEXTSPLIT(C29," ")</f>
        <v>Zuidkade</v>
      </c>
      <c r="E29" s="12" t="str">
        <v>90c</v>
      </c>
      <c r="F29" s="12"/>
      <c r="G29" s="12"/>
      <c r="H29" s="12"/>
      <c r="I29" s="12" t="s">
        <v>29</v>
      </c>
      <c r="J29" s="12"/>
      <c r="K29" s="12"/>
      <c r="L29" s="12"/>
      <c r="M29" s="12"/>
      <c r="N29" s="11">
        <f>'N207 50km'!C27</f>
        <v>1.5</v>
      </c>
      <c r="O29" s="11">
        <f>IF('N207'!D27="--",6,'N207'!D27)</f>
        <v>56</v>
      </c>
      <c r="P29" s="11">
        <f t="shared" si="0"/>
        <v>56</v>
      </c>
      <c r="Q29" s="11">
        <f t="shared" si="1"/>
        <v>4</v>
      </c>
      <c r="R29" s="11">
        <f>'overzicht alle wegen'!L28</f>
        <v>52</v>
      </c>
      <c r="S29" s="12" t="s">
        <v>30</v>
      </c>
      <c r="T29" s="12"/>
      <c r="U29" s="12"/>
      <c r="V29" s="12"/>
      <c r="W29" s="12"/>
      <c r="X29" s="12"/>
      <c r="Y29" s="12"/>
    </row>
    <row r="30" spans="1:25" s="64" customFormat="1" x14ac:dyDescent="0.2">
      <c r="A30" s="63">
        <v>10</v>
      </c>
      <c r="B30" s="62" t="str">
        <f>'N207 50km'!A28</f>
        <v>Z90b_C</v>
      </c>
      <c r="C30" s="62" t="str">
        <f>'N207 50km'!B28</f>
        <v>Zuidkade 90b</v>
      </c>
      <c r="D30" s="62" t="str" cm="1">
        <f t="array" ref="D30:E30">_xlfn.TEXTSPLIT(C30," ")</f>
        <v>Zuidkade</v>
      </c>
      <c r="E30" s="62" t="str">
        <v>90b</v>
      </c>
      <c r="F30" s="62"/>
      <c r="G30" s="62"/>
      <c r="H30" s="62"/>
      <c r="I30" s="62" t="s">
        <v>29</v>
      </c>
      <c r="J30" s="62"/>
      <c r="K30" s="62"/>
      <c r="L30" s="62"/>
      <c r="M30" s="62"/>
      <c r="N30" s="63">
        <f>'N207 50km'!C28</f>
        <v>7.5</v>
      </c>
      <c r="O30" s="63">
        <f>IF('N207'!D28="--",6,'N207'!D28)</f>
        <v>57.9</v>
      </c>
      <c r="P30" s="63">
        <f t="shared" si="0"/>
        <v>58</v>
      </c>
      <c r="Q30" s="63">
        <f t="shared" si="1"/>
        <v>4</v>
      </c>
      <c r="R30" s="63">
        <f>'overzicht alle wegen'!L29</f>
        <v>54</v>
      </c>
      <c r="S30" s="62" t="s">
        <v>30</v>
      </c>
      <c r="T30" s="62"/>
      <c r="U30" s="62"/>
      <c r="V30" s="62"/>
      <c r="W30" s="62"/>
      <c r="X30" s="62"/>
      <c r="Y30" s="62"/>
    </row>
    <row r="31" spans="1:25" s="64" customFormat="1" x14ac:dyDescent="0.2">
      <c r="A31" s="63"/>
      <c r="B31" s="62" t="str">
        <f>'N207 50km'!A29</f>
        <v>Z90b_B</v>
      </c>
      <c r="C31" s="62" t="str">
        <f>'N207 50km'!B29</f>
        <v>Zuidkade 90b</v>
      </c>
      <c r="D31" s="62" t="str" cm="1">
        <f t="array" ref="D31:E31">_xlfn.TEXTSPLIT(C31," ")</f>
        <v>Zuidkade</v>
      </c>
      <c r="E31" s="62" t="str">
        <v>90b</v>
      </c>
      <c r="F31" s="62"/>
      <c r="G31" s="62"/>
      <c r="H31" s="62"/>
      <c r="I31" s="62" t="s">
        <v>29</v>
      </c>
      <c r="J31" s="62"/>
      <c r="K31" s="62"/>
      <c r="L31" s="62"/>
      <c r="M31" s="62"/>
      <c r="N31" s="63">
        <f>'N207 50km'!C29</f>
        <v>4.5</v>
      </c>
      <c r="O31" s="63">
        <f>IF('N207'!D29="--",6,'N207'!D29)</f>
        <v>57.2</v>
      </c>
      <c r="P31" s="63">
        <f t="shared" si="0"/>
        <v>57</v>
      </c>
      <c r="Q31" s="63">
        <f t="shared" si="1"/>
        <v>4</v>
      </c>
      <c r="R31" s="63">
        <f>'overzicht alle wegen'!L30</f>
        <v>53</v>
      </c>
      <c r="S31" s="62" t="s">
        <v>30</v>
      </c>
      <c r="T31" s="62"/>
      <c r="U31" s="62"/>
      <c r="V31" s="62"/>
      <c r="W31" s="62"/>
      <c r="X31" s="62"/>
      <c r="Y31" s="62"/>
    </row>
    <row r="32" spans="1:25" s="64" customFormat="1" x14ac:dyDescent="0.2">
      <c r="A32" s="63"/>
      <c r="B32" s="62" t="str">
        <f>'N207 50km'!A30</f>
        <v>Z90b_A</v>
      </c>
      <c r="C32" s="62" t="str">
        <f>'N207 50km'!B30</f>
        <v>Zuidkade 90b</v>
      </c>
      <c r="D32" s="62" t="str" cm="1">
        <f t="array" ref="D32:E32">_xlfn.TEXTSPLIT(C32," ")</f>
        <v>Zuidkade</v>
      </c>
      <c r="E32" s="62" t="str">
        <v>90b</v>
      </c>
      <c r="F32" s="62"/>
      <c r="G32" s="62"/>
      <c r="H32" s="62"/>
      <c r="I32" s="62" t="s">
        <v>29</v>
      </c>
      <c r="J32" s="62"/>
      <c r="K32" s="62"/>
      <c r="L32" s="62"/>
      <c r="M32" s="62"/>
      <c r="N32" s="63">
        <f>'N207 50km'!C30</f>
        <v>1.5</v>
      </c>
      <c r="O32" s="63">
        <f>IF('N207'!D30="--",6,'N207'!D30)</f>
        <v>56.1</v>
      </c>
      <c r="P32" s="63">
        <f t="shared" si="0"/>
        <v>56</v>
      </c>
      <c r="Q32" s="63">
        <f t="shared" si="1"/>
        <v>4</v>
      </c>
      <c r="R32" s="63">
        <f>'overzicht alle wegen'!L31</f>
        <v>52</v>
      </c>
      <c r="S32" s="62" t="s">
        <v>30</v>
      </c>
      <c r="T32" s="62"/>
      <c r="U32" s="62"/>
      <c r="V32" s="62"/>
      <c r="W32" s="62"/>
      <c r="X32" s="62"/>
      <c r="Y32" s="62"/>
    </row>
    <row r="33" spans="1:25" x14ac:dyDescent="0.2">
      <c r="A33" s="11">
        <v>11</v>
      </c>
      <c r="B33" s="12" t="str">
        <f>'N207 50km'!A31</f>
        <v>Z8_C</v>
      </c>
      <c r="C33" s="12" t="str">
        <f>'N207 50km'!B31</f>
        <v>Zuidkade 8</v>
      </c>
      <c r="D33" s="12" t="str" cm="1">
        <f t="array" ref="D33:E33">_xlfn.TEXTSPLIT(C33," ")</f>
        <v>Zuidkade</v>
      </c>
      <c r="E33" s="12" t="str">
        <v>8</v>
      </c>
      <c r="F33" s="12"/>
      <c r="G33" s="12"/>
      <c r="H33" s="12"/>
      <c r="I33" s="12" t="s">
        <v>29</v>
      </c>
      <c r="J33" s="12"/>
      <c r="K33" s="12"/>
      <c r="L33" s="12"/>
      <c r="M33" s="12"/>
      <c r="N33" s="11">
        <f>'N207 50km'!C31</f>
        <v>7.5</v>
      </c>
      <c r="O33" s="11">
        <f>IF('N207'!D31="--",6,'N207'!D31)</f>
        <v>60.1</v>
      </c>
      <c r="P33" s="11">
        <f t="shared" si="0"/>
        <v>60</v>
      </c>
      <c r="Q33" s="11">
        <f t="shared" si="1"/>
        <v>5</v>
      </c>
      <c r="R33" s="11">
        <f>'overzicht alle wegen'!L32</f>
        <v>55</v>
      </c>
      <c r="S33" s="12" t="s">
        <v>30</v>
      </c>
      <c r="T33" s="12"/>
      <c r="U33" s="12"/>
      <c r="V33" s="12"/>
      <c r="W33" s="12"/>
      <c r="X33" s="12"/>
      <c r="Y33" s="12"/>
    </row>
    <row r="34" spans="1:25" x14ac:dyDescent="0.2">
      <c r="A34" s="11"/>
      <c r="B34" s="12" t="str">
        <f>'N207 50km'!A32</f>
        <v>Z8_B</v>
      </c>
      <c r="C34" s="12" t="str">
        <f>'N207 50km'!B32</f>
        <v>Zuidkade 8</v>
      </c>
      <c r="D34" s="12" t="str" cm="1">
        <f t="array" ref="D34:E34">_xlfn.TEXTSPLIT(C34," ")</f>
        <v>Zuidkade</v>
      </c>
      <c r="E34" s="12" t="str">
        <v>8</v>
      </c>
      <c r="F34" s="12"/>
      <c r="G34" s="12"/>
      <c r="H34" s="12"/>
      <c r="I34" s="12" t="s">
        <v>29</v>
      </c>
      <c r="J34" s="12"/>
      <c r="K34" s="12"/>
      <c r="L34" s="12"/>
      <c r="M34" s="12"/>
      <c r="N34" s="11">
        <f>'N207 50km'!C32</f>
        <v>4.5</v>
      </c>
      <c r="O34" s="11">
        <f>IF('N207'!D32="--",6,'N207'!D32)</f>
        <v>59.7</v>
      </c>
      <c r="P34" s="11">
        <f t="shared" si="0"/>
        <v>60</v>
      </c>
      <c r="Q34" s="11">
        <f t="shared" si="1"/>
        <v>5</v>
      </c>
      <c r="R34" s="11">
        <f>'overzicht alle wegen'!L33</f>
        <v>55</v>
      </c>
      <c r="S34" s="12" t="s">
        <v>30</v>
      </c>
      <c r="T34" s="12"/>
      <c r="U34" s="12"/>
      <c r="V34" s="12"/>
      <c r="W34" s="12"/>
      <c r="X34" s="12"/>
      <c r="Y34" s="12"/>
    </row>
    <row r="35" spans="1:25" x14ac:dyDescent="0.2">
      <c r="A35" s="11"/>
      <c r="B35" s="12" t="str">
        <f>'N207 50km'!A33</f>
        <v>Z8_A</v>
      </c>
      <c r="C35" s="12" t="str">
        <f>'N207 50km'!B33</f>
        <v>Zuidkade 8</v>
      </c>
      <c r="D35" s="12" t="str" cm="1">
        <f t="array" ref="D35:E35">_xlfn.TEXTSPLIT(C35," ")</f>
        <v>Zuidkade</v>
      </c>
      <c r="E35" s="12" t="str">
        <v>8</v>
      </c>
      <c r="F35" s="12"/>
      <c r="G35" s="12"/>
      <c r="H35" s="12"/>
      <c r="I35" s="12" t="s">
        <v>29</v>
      </c>
      <c r="J35" s="12"/>
      <c r="K35" s="12"/>
      <c r="L35" s="12"/>
      <c r="M35" s="12"/>
      <c r="N35" s="11">
        <f>'N207 50km'!C33</f>
        <v>1.5</v>
      </c>
      <c r="O35" s="11">
        <f>IF('N207'!D33="--",6,'N207'!D33)</f>
        <v>58.1</v>
      </c>
      <c r="P35" s="11">
        <f t="shared" si="0"/>
        <v>58</v>
      </c>
      <c r="Q35" s="11">
        <f t="shared" si="1"/>
        <v>5</v>
      </c>
      <c r="R35" s="11">
        <f>'overzicht alle wegen'!L34</f>
        <v>53</v>
      </c>
      <c r="S35" s="12" t="s">
        <v>30</v>
      </c>
      <c r="T35" s="12"/>
      <c r="U35" s="12"/>
      <c r="V35" s="12"/>
      <c r="W35" s="12"/>
      <c r="X35" s="12"/>
      <c r="Y35" s="12"/>
    </row>
    <row r="36" spans="1:25" s="64" customFormat="1" x14ac:dyDescent="0.2">
      <c r="A36" s="63">
        <v>12</v>
      </c>
      <c r="B36" s="62" t="str">
        <f>'N207 50km'!A34</f>
        <v>Z85_C</v>
      </c>
      <c r="C36" s="62" t="str">
        <f>'N207 50km'!B34</f>
        <v>Zuidkade 85</v>
      </c>
      <c r="D36" s="62" t="str" cm="1">
        <f t="array" ref="D36:E36">_xlfn.TEXTSPLIT(C36," ")</f>
        <v>Zuidkade</v>
      </c>
      <c r="E36" s="62" t="str">
        <v>85</v>
      </c>
      <c r="F36" s="62"/>
      <c r="G36" s="62"/>
      <c r="H36" s="62"/>
      <c r="I36" s="62" t="s">
        <v>29</v>
      </c>
      <c r="J36" s="62"/>
      <c r="K36" s="62"/>
      <c r="L36" s="62"/>
      <c r="M36" s="62"/>
      <c r="N36" s="63">
        <f>'N207 50km'!C34</f>
        <v>7.5</v>
      </c>
      <c r="O36" s="63">
        <f>IF('N207'!D34="--",6,'N207'!D34)</f>
        <v>57.9</v>
      </c>
      <c r="P36" s="63">
        <f t="shared" si="0"/>
        <v>58</v>
      </c>
      <c r="Q36" s="63">
        <f t="shared" si="1"/>
        <v>5</v>
      </c>
      <c r="R36" s="63">
        <f>'overzicht alle wegen'!L35</f>
        <v>53</v>
      </c>
      <c r="S36" s="62" t="s">
        <v>30</v>
      </c>
      <c r="T36" s="62"/>
      <c r="U36" s="62"/>
      <c r="V36" s="62"/>
      <c r="W36" s="62"/>
      <c r="X36" s="62"/>
      <c r="Y36" s="62"/>
    </row>
    <row r="37" spans="1:25" s="64" customFormat="1" x14ac:dyDescent="0.2">
      <c r="A37" s="63"/>
      <c r="B37" s="62" t="str">
        <f>'N207 50km'!A35</f>
        <v>Z85_B</v>
      </c>
      <c r="C37" s="62" t="str">
        <f>'N207 50km'!B35</f>
        <v>Zuidkade 85</v>
      </c>
      <c r="D37" s="62" t="str" cm="1">
        <f t="array" ref="D37:E37">_xlfn.TEXTSPLIT(C37," ")</f>
        <v>Zuidkade</v>
      </c>
      <c r="E37" s="62" t="str">
        <v>85</v>
      </c>
      <c r="F37" s="62"/>
      <c r="G37" s="62"/>
      <c r="H37" s="62"/>
      <c r="I37" s="62" t="s">
        <v>29</v>
      </c>
      <c r="J37" s="62"/>
      <c r="K37" s="62"/>
      <c r="L37" s="62"/>
      <c r="M37" s="62"/>
      <c r="N37" s="63">
        <f>'N207 50km'!C35</f>
        <v>4.5</v>
      </c>
      <c r="O37" s="63">
        <f>IF('N207'!D35="--",6,'N207'!D35)</f>
        <v>57.2</v>
      </c>
      <c r="P37" s="63">
        <f t="shared" si="0"/>
        <v>57</v>
      </c>
      <c r="Q37" s="63">
        <f t="shared" si="1"/>
        <v>4</v>
      </c>
      <c r="R37" s="63">
        <f>'overzicht alle wegen'!L36</f>
        <v>53</v>
      </c>
      <c r="S37" s="62" t="s">
        <v>30</v>
      </c>
      <c r="T37" s="62"/>
      <c r="U37" s="62"/>
      <c r="V37" s="62"/>
      <c r="W37" s="62"/>
      <c r="X37" s="62"/>
      <c r="Y37" s="62"/>
    </row>
    <row r="38" spans="1:25" s="64" customFormat="1" x14ac:dyDescent="0.2">
      <c r="A38" s="63"/>
      <c r="B38" s="62" t="str">
        <f>'N207 50km'!A36</f>
        <v>Z85_A</v>
      </c>
      <c r="C38" s="62" t="str">
        <f>'N207 50km'!B36</f>
        <v>Zuidkade 85</v>
      </c>
      <c r="D38" s="62" t="str" cm="1">
        <f t="array" ref="D38:E38">_xlfn.TEXTSPLIT(C38," ")</f>
        <v>Zuidkade</v>
      </c>
      <c r="E38" s="62" t="str">
        <v>85</v>
      </c>
      <c r="F38" s="62"/>
      <c r="G38" s="62"/>
      <c r="H38" s="62"/>
      <c r="I38" s="62" t="s">
        <v>29</v>
      </c>
      <c r="J38" s="62"/>
      <c r="K38" s="62"/>
      <c r="L38" s="62"/>
      <c r="M38" s="62"/>
      <c r="N38" s="63">
        <f>'N207 50km'!C36</f>
        <v>1.5</v>
      </c>
      <c r="O38" s="63">
        <f>IF('N207'!D36="--",6,'N207'!D36)</f>
        <v>56.1</v>
      </c>
      <c r="P38" s="63">
        <f t="shared" si="0"/>
        <v>56</v>
      </c>
      <c r="Q38" s="63">
        <f t="shared" si="1"/>
        <v>5</v>
      </c>
      <c r="R38" s="63">
        <f>'overzicht alle wegen'!L37</f>
        <v>51</v>
      </c>
      <c r="S38" s="62" t="s">
        <v>30</v>
      </c>
      <c r="T38" s="62"/>
      <c r="U38" s="62"/>
      <c r="V38" s="62"/>
      <c r="W38" s="62"/>
      <c r="X38" s="62"/>
      <c r="Y38" s="62"/>
    </row>
    <row r="39" spans="1:25" x14ac:dyDescent="0.2">
      <c r="A39" s="11">
        <v>13</v>
      </c>
      <c r="B39" s="12" t="str">
        <f>'N207 50km'!A37</f>
        <v>Z84_C</v>
      </c>
      <c r="C39" s="12" t="str">
        <f>'N207 50km'!B37</f>
        <v>Zuidkade 84</v>
      </c>
      <c r="D39" s="12" t="str" cm="1">
        <f t="array" ref="D39:E39">_xlfn.TEXTSPLIT(C39," ")</f>
        <v>Zuidkade</v>
      </c>
      <c r="E39" s="12" t="str">
        <v>84</v>
      </c>
      <c r="F39" s="12"/>
      <c r="G39" s="12"/>
      <c r="H39" s="12"/>
      <c r="I39" s="12" t="s">
        <v>29</v>
      </c>
      <c r="J39" s="12"/>
      <c r="K39" s="12"/>
      <c r="L39" s="12"/>
      <c r="M39" s="12"/>
      <c r="N39" s="11">
        <f>'N207 50km'!C37</f>
        <v>7.5</v>
      </c>
      <c r="O39" s="11">
        <f>IF('N207'!D37="--",6,'N207'!D37)</f>
        <v>57.8</v>
      </c>
      <c r="P39" s="11">
        <f t="shared" si="0"/>
        <v>58</v>
      </c>
      <c r="Q39" s="11">
        <f t="shared" si="1"/>
        <v>5</v>
      </c>
      <c r="R39" s="11">
        <f>'overzicht alle wegen'!L38</f>
        <v>53</v>
      </c>
      <c r="S39" s="12" t="s">
        <v>30</v>
      </c>
      <c r="T39" s="12"/>
      <c r="U39" s="12"/>
      <c r="V39" s="12"/>
      <c r="W39" s="12"/>
      <c r="X39" s="12"/>
      <c r="Y39" s="12"/>
    </row>
    <row r="40" spans="1:25" x14ac:dyDescent="0.2">
      <c r="A40" s="11"/>
      <c r="B40" s="12" t="str">
        <f>'N207 50km'!A38</f>
        <v>Z84_B</v>
      </c>
      <c r="C40" s="12" t="str">
        <f>'N207 50km'!B38</f>
        <v>Zuidkade 84</v>
      </c>
      <c r="D40" s="12" t="str" cm="1">
        <f t="array" ref="D40:E40">_xlfn.TEXTSPLIT(C40," ")</f>
        <v>Zuidkade</v>
      </c>
      <c r="E40" s="12" t="str">
        <v>84</v>
      </c>
      <c r="F40" s="12"/>
      <c r="G40" s="12"/>
      <c r="H40" s="12"/>
      <c r="I40" s="12" t="s">
        <v>29</v>
      </c>
      <c r="J40" s="12"/>
      <c r="K40" s="12"/>
      <c r="L40" s="12"/>
      <c r="M40" s="12"/>
      <c r="N40" s="11">
        <f>'N207 50km'!C38</f>
        <v>4.5</v>
      </c>
      <c r="O40" s="11">
        <f>IF('N207'!D38="--",6,'N207'!D38)</f>
        <v>57.1</v>
      </c>
      <c r="P40" s="11">
        <f t="shared" si="0"/>
        <v>57</v>
      </c>
      <c r="Q40" s="11">
        <f t="shared" si="1"/>
        <v>4</v>
      </c>
      <c r="R40" s="11">
        <f>'overzicht alle wegen'!L39</f>
        <v>53</v>
      </c>
      <c r="S40" s="12" t="s">
        <v>30</v>
      </c>
      <c r="T40" s="12"/>
      <c r="U40" s="12"/>
      <c r="V40" s="12"/>
      <c r="W40" s="12"/>
      <c r="X40" s="12"/>
      <c r="Y40" s="12"/>
    </row>
    <row r="41" spans="1:25" x14ac:dyDescent="0.2">
      <c r="A41" s="11"/>
      <c r="B41" s="12" t="str">
        <f>'N207 50km'!A39</f>
        <v>Z84_A</v>
      </c>
      <c r="C41" s="12" t="str">
        <f>'N207 50km'!B39</f>
        <v>Zuidkade 84</v>
      </c>
      <c r="D41" s="12" t="str" cm="1">
        <f t="array" ref="D41:E41">_xlfn.TEXTSPLIT(C41," ")</f>
        <v>Zuidkade</v>
      </c>
      <c r="E41" s="12" t="str">
        <v>84</v>
      </c>
      <c r="F41" s="12"/>
      <c r="G41" s="12"/>
      <c r="H41" s="12"/>
      <c r="I41" s="12" t="s">
        <v>29</v>
      </c>
      <c r="J41" s="12"/>
      <c r="K41" s="12"/>
      <c r="L41" s="12"/>
      <c r="M41" s="12"/>
      <c r="N41" s="11">
        <f>'N207 50km'!C39</f>
        <v>1.5</v>
      </c>
      <c r="O41" s="11">
        <f>IF('N207'!D39="--",6,'N207'!D39)</f>
        <v>56</v>
      </c>
      <c r="P41" s="11">
        <f t="shared" si="0"/>
        <v>56</v>
      </c>
      <c r="Q41" s="11">
        <f t="shared" si="1"/>
        <v>5</v>
      </c>
      <c r="R41" s="11">
        <f>'overzicht alle wegen'!L40</f>
        <v>51</v>
      </c>
      <c r="S41" s="12" t="s">
        <v>30</v>
      </c>
      <c r="T41" s="12"/>
      <c r="U41" s="12"/>
      <c r="V41" s="12"/>
      <c r="W41" s="12"/>
      <c r="X41" s="12"/>
      <c r="Y41" s="12"/>
    </row>
    <row r="42" spans="1:25" s="64" customFormat="1" x14ac:dyDescent="0.2">
      <c r="A42" s="63">
        <v>14</v>
      </c>
      <c r="B42" s="62" t="str">
        <f>'N207 50km'!A40</f>
        <v>Z83_C</v>
      </c>
      <c r="C42" s="62" t="str">
        <f>'N207 50km'!B40</f>
        <v>Zuidkade 83</v>
      </c>
      <c r="D42" s="62" t="str" cm="1">
        <f t="array" ref="D42:E42">_xlfn.TEXTSPLIT(C42," ")</f>
        <v>Zuidkade</v>
      </c>
      <c r="E42" s="62" t="str">
        <v>83</v>
      </c>
      <c r="F42" s="62"/>
      <c r="G42" s="62"/>
      <c r="H42" s="62"/>
      <c r="I42" s="62" t="s">
        <v>29</v>
      </c>
      <c r="J42" s="62"/>
      <c r="K42" s="62"/>
      <c r="L42" s="62"/>
      <c r="M42" s="62"/>
      <c r="N42" s="63">
        <f>'N207 50km'!C40</f>
        <v>7.5</v>
      </c>
      <c r="O42" s="63">
        <f>IF('N207'!D40="--",6,'N207'!D40)</f>
        <v>57.8</v>
      </c>
      <c r="P42" s="63">
        <f t="shared" si="0"/>
        <v>58</v>
      </c>
      <c r="Q42" s="63">
        <f t="shared" si="1"/>
        <v>5</v>
      </c>
      <c r="R42" s="63">
        <f>'overzicht alle wegen'!L41</f>
        <v>53</v>
      </c>
      <c r="S42" s="62" t="s">
        <v>30</v>
      </c>
      <c r="T42" s="62"/>
      <c r="U42" s="62"/>
      <c r="V42" s="62"/>
      <c r="W42" s="62"/>
      <c r="X42" s="62"/>
      <c r="Y42" s="62"/>
    </row>
    <row r="43" spans="1:25" s="64" customFormat="1" x14ac:dyDescent="0.2">
      <c r="A43" s="63"/>
      <c r="B43" s="62" t="str">
        <f>'N207 50km'!A41</f>
        <v>Z83_B</v>
      </c>
      <c r="C43" s="62" t="str">
        <f>'N207 50km'!B41</f>
        <v>Zuidkade 83</v>
      </c>
      <c r="D43" s="62" t="str" cm="1">
        <f t="array" ref="D43:E43">_xlfn.TEXTSPLIT(C43," ")</f>
        <v>Zuidkade</v>
      </c>
      <c r="E43" s="62" t="str">
        <v>83</v>
      </c>
      <c r="F43" s="62"/>
      <c r="G43" s="62"/>
      <c r="H43" s="62"/>
      <c r="I43" s="62" t="s">
        <v>29</v>
      </c>
      <c r="J43" s="62"/>
      <c r="K43" s="62"/>
      <c r="L43" s="62"/>
      <c r="M43" s="62"/>
      <c r="N43" s="63">
        <f>'N207 50km'!C41</f>
        <v>4.5</v>
      </c>
      <c r="O43" s="63">
        <f>IF('N207'!D41="--",6,'N207'!D41)</f>
        <v>57.1</v>
      </c>
      <c r="P43" s="63">
        <f t="shared" si="0"/>
        <v>57</v>
      </c>
      <c r="Q43" s="63">
        <f t="shared" si="1"/>
        <v>4</v>
      </c>
      <c r="R43" s="63">
        <f>'overzicht alle wegen'!L42</f>
        <v>53</v>
      </c>
      <c r="S43" s="62" t="s">
        <v>30</v>
      </c>
      <c r="T43" s="62"/>
      <c r="U43" s="62"/>
      <c r="V43" s="62"/>
      <c r="W43" s="62"/>
      <c r="X43" s="62"/>
      <c r="Y43" s="62"/>
    </row>
    <row r="44" spans="1:25" s="64" customFormat="1" x14ac:dyDescent="0.2">
      <c r="A44" s="63"/>
      <c r="B44" s="62" t="str">
        <f>'N207 50km'!A42</f>
        <v>Z83_A</v>
      </c>
      <c r="C44" s="62" t="str">
        <f>'N207 50km'!B42</f>
        <v>Zuidkade 83</v>
      </c>
      <c r="D44" s="62" t="str" cm="1">
        <f t="array" ref="D44:E44">_xlfn.TEXTSPLIT(C44," ")</f>
        <v>Zuidkade</v>
      </c>
      <c r="E44" s="62" t="str">
        <v>83</v>
      </c>
      <c r="F44" s="62"/>
      <c r="G44" s="62"/>
      <c r="H44" s="62"/>
      <c r="I44" s="62" t="s">
        <v>29</v>
      </c>
      <c r="J44" s="62"/>
      <c r="K44" s="62"/>
      <c r="L44" s="62"/>
      <c r="M44" s="62"/>
      <c r="N44" s="63">
        <f>'N207 50km'!C42</f>
        <v>1.5</v>
      </c>
      <c r="O44" s="63">
        <f>IF('N207'!D42="--",6,'N207'!D42)</f>
        <v>56</v>
      </c>
      <c r="P44" s="63">
        <f t="shared" si="0"/>
        <v>56</v>
      </c>
      <c r="Q44" s="63">
        <f t="shared" si="1"/>
        <v>5</v>
      </c>
      <c r="R44" s="63">
        <f>'overzicht alle wegen'!L43</f>
        <v>51</v>
      </c>
      <c r="S44" s="62" t="s">
        <v>30</v>
      </c>
      <c r="T44" s="62"/>
      <c r="U44" s="62"/>
      <c r="V44" s="62"/>
      <c r="W44" s="62"/>
      <c r="X44" s="62"/>
      <c r="Y44" s="62"/>
    </row>
    <row r="45" spans="1:25" x14ac:dyDescent="0.2">
      <c r="A45" s="11">
        <v>15</v>
      </c>
      <c r="B45" s="12" t="str">
        <f>'N207 50km'!A43</f>
        <v>Z82_B</v>
      </c>
      <c r="C45" s="12" t="str">
        <f>'N207 50km'!B43</f>
        <v>Zuidkade 82</v>
      </c>
      <c r="D45" s="12" t="str" cm="1">
        <f t="array" ref="D45:E45">_xlfn.TEXTSPLIT(C45," ")</f>
        <v>Zuidkade</v>
      </c>
      <c r="E45" s="12" t="str">
        <v>82</v>
      </c>
      <c r="F45" s="12"/>
      <c r="G45" s="12"/>
      <c r="H45" s="12"/>
      <c r="I45" s="12" t="s">
        <v>29</v>
      </c>
      <c r="J45" s="12"/>
      <c r="K45" s="12"/>
      <c r="L45" s="12"/>
      <c r="M45" s="12"/>
      <c r="N45" s="11">
        <f>'N207 50km'!C43</f>
        <v>4.5</v>
      </c>
      <c r="O45" s="11">
        <f>IF('N207'!D43="--",6,'N207'!D43)</f>
        <v>57.1</v>
      </c>
      <c r="P45" s="11">
        <f t="shared" si="0"/>
        <v>57</v>
      </c>
      <c r="Q45" s="11">
        <f t="shared" si="1"/>
        <v>4</v>
      </c>
      <c r="R45" s="11">
        <f>'overzicht alle wegen'!L44</f>
        <v>53</v>
      </c>
      <c r="S45" s="12" t="s">
        <v>30</v>
      </c>
      <c r="T45" s="12"/>
      <c r="U45" s="12"/>
      <c r="V45" s="12"/>
      <c r="W45" s="12"/>
      <c r="X45" s="12"/>
      <c r="Y45" s="12"/>
    </row>
    <row r="46" spans="1:25" x14ac:dyDescent="0.2">
      <c r="A46" s="11"/>
      <c r="B46" s="12" t="str">
        <f>'N207 50km'!A44</f>
        <v>Z82_A</v>
      </c>
      <c r="C46" s="12" t="str">
        <f>'N207 50km'!B44</f>
        <v>Zuidkade 82</v>
      </c>
      <c r="D46" s="12" t="str" cm="1">
        <f t="array" ref="D46:E46">_xlfn.TEXTSPLIT(C46," ")</f>
        <v>Zuidkade</v>
      </c>
      <c r="E46" s="12" t="str">
        <v>82</v>
      </c>
      <c r="F46" s="12"/>
      <c r="G46" s="12"/>
      <c r="H46" s="12"/>
      <c r="I46" s="12" t="s">
        <v>29</v>
      </c>
      <c r="J46" s="12"/>
      <c r="K46" s="12"/>
      <c r="L46" s="12"/>
      <c r="M46" s="12"/>
      <c r="N46" s="11">
        <f>'N207 50km'!C44</f>
        <v>1.5</v>
      </c>
      <c r="O46" s="11">
        <f>IF('N207'!D44="--",6,'N207'!D44)</f>
        <v>56</v>
      </c>
      <c r="P46" s="11">
        <f t="shared" si="0"/>
        <v>56</v>
      </c>
      <c r="Q46" s="11">
        <f t="shared" si="1"/>
        <v>5</v>
      </c>
      <c r="R46" s="11">
        <f>'overzicht alle wegen'!L45</f>
        <v>51</v>
      </c>
      <c r="S46" s="12" t="s">
        <v>30</v>
      </c>
      <c r="T46" s="12"/>
      <c r="U46" s="12"/>
      <c r="V46" s="12"/>
      <c r="W46" s="12"/>
      <c r="X46" s="12"/>
      <c r="Y46" s="12"/>
    </row>
    <row r="47" spans="1:25" s="64" customFormat="1" x14ac:dyDescent="0.2">
      <c r="A47" s="63">
        <v>16</v>
      </c>
      <c r="B47" s="62" t="str">
        <f>'N207 50km'!A45</f>
        <v>Z80_B</v>
      </c>
      <c r="C47" s="62" t="str">
        <f>'N207 50km'!B45</f>
        <v>Zuidkade 80</v>
      </c>
      <c r="D47" s="62" t="str" cm="1">
        <f t="array" ref="D47:E47">_xlfn.TEXTSPLIT(C47," ")</f>
        <v>Zuidkade</v>
      </c>
      <c r="E47" s="62" t="str">
        <v>80</v>
      </c>
      <c r="F47" s="62"/>
      <c r="G47" s="62"/>
      <c r="H47" s="62"/>
      <c r="I47" s="62" t="s">
        <v>29</v>
      </c>
      <c r="J47" s="62"/>
      <c r="K47" s="62"/>
      <c r="L47" s="62"/>
      <c r="M47" s="62"/>
      <c r="N47" s="63">
        <f>'N207 50km'!C45</f>
        <v>4.5</v>
      </c>
      <c r="O47" s="63">
        <f>IF('N207'!D45="--",6,'N207'!D45)</f>
        <v>57</v>
      </c>
      <c r="P47" s="63">
        <f t="shared" si="0"/>
        <v>57</v>
      </c>
      <c r="Q47" s="63">
        <f t="shared" si="1"/>
        <v>4</v>
      </c>
      <c r="R47" s="63">
        <f>'overzicht alle wegen'!L46</f>
        <v>53</v>
      </c>
      <c r="S47" s="62" t="s">
        <v>30</v>
      </c>
      <c r="T47" s="62"/>
      <c r="U47" s="62"/>
      <c r="V47" s="62"/>
      <c r="W47" s="62"/>
      <c r="X47" s="62"/>
      <c r="Y47" s="62"/>
    </row>
    <row r="48" spans="1:25" s="64" customFormat="1" x14ac:dyDescent="0.2">
      <c r="A48" s="63"/>
      <c r="B48" s="62" t="str">
        <f>'N207 50km'!A46</f>
        <v>Z80_A</v>
      </c>
      <c r="C48" s="62" t="str">
        <f>'N207 50km'!B46</f>
        <v>Zuidkade 80</v>
      </c>
      <c r="D48" s="62" t="str" cm="1">
        <f t="array" ref="D48:E48">_xlfn.TEXTSPLIT(C48," ")</f>
        <v>Zuidkade</v>
      </c>
      <c r="E48" s="62" t="str">
        <v>80</v>
      </c>
      <c r="F48" s="62"/>
      <c r="G48" s="62"/>
      <c r="H48" s="62"/>
      <c r="I48" s="62" t="s">
        <v>29</v>
      </c>
      <c r="J48" s="62"/>
      <c r="K48" s="62"/>
      <c r="L48" s="62"/>
      <c r="M48" s="62"/>
      <c r="N48" s="63">
        <f>'N207 50km'!C46</f>
        <v>1.5</v>
      </c>
      <c r="O48" s="63">
        <f>IF('N207'!D46="--",6,'N207'!D46)</f>
        <v>55.8</v>
      </c>
      <c r="P48" s="63">
        <f t="shared" si="0"/>
        <v>56</v>
      </c>
      <c r="Q48" s="63">
        <f t="shared" si="1"/>
        <v>5</v>
      </c>
      <c r="R48" s="63">
        <f>'overzicht alle wegen'!L47</f>
        <v>51</v>
      </c>
      <c r="S48" s="62" t="s">
        <v>30</v>
      </c>
      <c r="T48" s="62"/>
      <c r="U48" s="62"/>
      <c r="V48" s="62"/>
      <c r="W48" s="62"/>
      <c r="X48" s="62"/>
      <c r="Y48" s="62"/>
    </row>
    <row r="49" spans="1:25" x14ac:dyDescent="0.2">
      <c r="A49" s="11">
        <v>17</v>
      </c>
      <c r="B49" s="12" t="str">
        <f>'N207 50km'!A47</f>
        <v>Z78_B</v>
      </c>
      <c r="C49" s="12" t="str">
        <f>'N207 50km'!B47</f>
        <v>Zuidkade 78</v>
      </c>
      <c r="D49" s="12" t="str" cm="1">
        <f t="array" ref="D49:E49">_xlfn.TEXTSPLIT(C49," ")</f>
        <v>Zuidkade</v>
      </c>
      <c r="E49" s="12" t="str">
        <v>78</v>
      </c>
      <c r="F49" s="12"/>
      <c r="G49" s="12"/>
      <c r="H49" s="12"/>
      <c r="I49" s="12" t="s">
        <v>29</v>
      </c>
      <c r="J49" s="12"/>
      <c r="K49" s="12"/>
      <c r="L49" s="12"/>
      <c r="M49" s="12"/>
      <c r="N49" s="11">
        <f>'N207 50km'!C47</f>
        <v>4.5</v>
      </c>
      <c r="O49" s="11">
        <f>IF('N207'!D47="--",6,'N207'!D47)</f>
        <v>57.1</v>
      </c>
      <c r="P49" s="11">
        <f t="shared" si="0"/>
        <v>57</v>
      </c>
      <c r="Q49" s="11">
        <f t="shared" si="1"/>
        <v>5</v>
      </c>
      <c r="R49" s="11">
        <f>'overzicht alle wegen'!L48</f>
        <v>52</v>
      </c>
      <c r="S49" s="12" t="s">
        <v>30</v>
      </c>
      <c r="T49" s="12"/>
      <c r="U49" s="12"/>
      <c r="V49" s="12"/>
      <c r="W49" s="12"/>
      <c r="X49" s="12"/>
      <c r="Y49" s="12"/>
    </row>
    <row r="50" spans="1:25" x14ac:dyDescent="0.2">
      <c r="A50" s="11"/>
      <c r="B50" s="12" t="str">
        <f>'N207 50km'!A48</f>
        <v>Z78_A</v>
      </c>
      <c r="C50" s="12" t="str">
        <f>'N207 50km'!B48</f>
        <v>Zuidkade 78</v>
      </c>
      <c r="D50" s="12" t="str" cm="1">
        <f t="array" ref="D50:E50">_xlfn.TEXTSPLIT(C50," ")</f>
        <v>Zuidkade</v>
      </c>
      <c r="E50" s="12" t="str">
        <v>78</v>
      </c>
      <c r="F50" s="12"/>
      <c r="G50" s="12"/>
      <c r="H50" s="12"/>
      <c r="I50" s="12" t="s">
        <v>29</v>
      </c>
      <c r="J50" s="12"/>
      <c r="K50" s="12"/>
      <c r="L50" s="12"/>
      <c r="M50" s="12"/>
      <c r="N50" s="11">
        <f>'N207 50km'!C48</f>
        <v>1.5</v>
      </c>
      <c r="O50" s="11">
        <f>IF('N207'!D48="--",6,'N207'!D48)</f>
        <v>55.9</v>
      </c>
      <c r="P50" s="11">
        <f t="shared" si="0"/>
        <v>56</v>
      </c>
      <c r="Q50" s="11">
        <f t="shared" si="1"/>
        <v>4</v>
      </c>
      <c r="R50" s="11">
        <f>'overzicht alle wegen'!L49</f>
        <v>52</v>
      </c>
      <c r="S50" s="12" t="s">
        <v>30</v>
      </c>
      <c r="T50" s="12"/>
      <c r="U50" s="12"/>
      <c r="V50" s="12"/>
      <c r="W50" s="12"/>
      <c r="X50" s="12"/>
      <c r="Y50" s="12"/>
    </row>
    <row r="51" spans="1:25" s="64" customFormat="1" x14ac:dyDescent="0.2">
      <c r="A51" s="63">
        <v>18</v>
      </c>
      <c r="B51" s="62" t="str">
        <f>'N207 50km'!A49</f>
        <v>Z77_B</v>
      </c>
      <c r="C51" s="62" t="str">
        <f>'N207 50km'!B49</f>
        <v>Zuidkade 77</v>
      </c>
      <c r="D51" s="62" t="str" cm="1">
        <f t="array" ref="D51:E51">_xlfn.TEXTSPLIT(C51," ")</f>
        <v>Zuidkade</v>
      </c>
      <c r="E51" s="62" t="str">
        <v>77</v>
      </c>
      <c r="F51" s="62"/>
      <c r="G51" s="62"/>
      <c r="H51" s="62"/>
      <c r="I51" s="62" t="s">
        <v>29</v>
      </c>
      <c r="J51" s="62"/>
      <c r="K51" s="62"/>
      <c r="L51" s="62"/>
      <c r="M51" s="62"/>
      <c r="N51" s="63">
        <f>'N207 50km'!C49</f>
        <v>4.5</v>
      </c>
      <c r="O51" s="63">
        <f>IF('N207'!D49="--",6,'N207'!D49)</f>
        <v>57.1</v>
      </c>
      <c r="P51" s="63">
        <f t="shared" si="0"/>
        <v>57</v>
      </c>
      <c r="Q51" s="63">
        <f t="shared" si="1"/>
        <v>4</v>
      </c>
      <c r="R51" s="63">
        <f>'overzicht alle wegen'!L50</f>
        <v>53</v>
      </c>
      <c r="S51" s="62" t="s">
        <v>30</v>
      </c>
      <c r="T51" s="62"/>
      <c r="U51" s="62"/>
      <c r="V51" s="62"/>
      <c r="W51" s="62"/>
      <c r="X51" s="62"/>
      <c r="Y51" s="62"/>
    </row>
    <row r="52" spans="1:25" s="64" customFormat="1" x14ac:dyDescent="0.2">
      <c r="A52" s="63"/>
      <c r="B52" s="62" t="str">
        <f>'N207 50km'!A50</f>
        <v>Z77_A</v>
      </c>
      <c r="C52" s="62" t="str">
        <f>'N207 50km'!B50</f>
        <v>Zuidkade 77</v>
      </c>
      <c r="D52" s="62" t="str" cm="1">
        <f t="array" ref="D52:E52">_xlfn.TEXTSPLIT(C52," ")</f>
        <v>Zuidkade</v>
      </c>
      <c r="E52" s="62" t="str">
        <v>77</v>
      </c>
      <c r="F52" s="62"/>
      <c r="G52" s="62"/>
      <c r="H52" s="62"/>
      <c r="I52" s="62" t="s">
        <v>29</v>
      </c>
      <c r="J52" s="62"/>
      <c r="K52" s="62"/>
      <c r="L52" s="62"/>
      <c r="M52" s="62"/>
      <c r="N52" s="63">
        <f>'N207 50km'!C50</f>
        <v>1.5</v>
      </c>
      <c r="O52" s="63">
        <f>IF('N207'!D50="--",6,'N207'!D50)</f>
        <v>55.8</v>
      </c>
      <c r="P52" s="63">
        <f t="shared" si="0"/>
        <v>56</v>
      </c>
      <c r="Q52" s="63">
        <f t="shared" si="1"/>
        <v>5</v>
      </c>
      <c r="R52" s="63">
        <f>'overzicht alle wegen'!L51</f>
        <v>51</v>
      </c>
      <c r="S52" s="62" t="s">
        <v>30</v>
      </c>
      <c r="T52" s="62"/>
      <c r="U52" s="62"/>
      <c r="V52" s="62"/>
      <c r="W52" s="62"/>
      <c r="X52" s="62"/>
      <c r="Y52" s="62"/>
    </row>
    <row r="53" spans="1:25" x14ac:dyDescent="0.2">
      <c r="A53" s="11">
        <v>19</v>
      </c>
      <c r="B53" s="12" t="str">
        <f>'N207 50km'!A51</f>
        <v>Z76_B</v>
      </c>
      <c r="C53" s="12" t="str">
        <f>'N207 50km'!B51</f>
        <v>Zuidkade 76</v>
      </c>
      <c r="D53" s="12" t="str" cm="1">
        <f t="array" ref="D53:E53">_xlfn.TEXTSPLIT(C53," ")</f>
        <v>Zuidkade</v>
      </c>
      <c r="E53" s="12" t="str">
        <v>76</v>
      </c>
      <c r="F53" s="12"/>
      <c r="G53" s="12"/>
      <c r="H53" s="12"/>
      <c r="I53" s="12" t="s">
        <v>29</v>
      </c>
      <c r="J53" s="12"/>
      <c r="K53" s="12"/>
      <c r="L53" s="12"/>
      <c r="M53" s="12"/>
      <c r="N53" s="11">
        <f>'N207 50km'!C51</f>
        <v>4.5</v>
      </c>
      <c r="O53" s="11">
        <f>IF('N207'!D51="--",6,'N207'!D51)</f>
        <v>57.8</v>
      </c>
      <c r="P53" s="11">
        <f t="shared" si="0"/>
        <v>58</v>
      </c>
      <c r="Q53" s="11">
        <f t="shared" si="1"/>
        <v>4</v>
      </c>
      <c r="R53" s="11">
        <f>'overzicht alle wegen'!L52</f>
        <v>54</v>
      </c>
      <c r="S53" s="12" t="s">
        <v>30</v>
      </c>
      <c r="T53" s="12"/>
      <c r="U53" s="12"/>
      <c r="V53" s="12"/>
      <c r="W53" s="12"/>
      <c r="X53" s="12"/>
      <c r="Y53" s="12"/>
    </row>
    <row r="54" spans="1:25" x14ac:dyDescent="0.2">
      <c r="A54" s="11"/>
      <c r="B54" s="12" t="str">
        <f>'N207 50km'!A52</f>
        <v>Z76_A</v>
      </c>
      <c r="C54" s="12" t="str">
        <f>'N207 50km'!B52</f>
        <v>Zuidkade 76</v>
      </c>
      <c r="D54" s="12" t="str" cm="1">
        <f t="array" ref="D54:E54">_xlfn.TEXTSPLIT(C54," ")</f>
        <v>Zuidkade</v>
      </c>
      <c r="E54" s="12" t="str">
        <v>76</v>
      </c>
      <c r="F54" s="12"/>
      <c r="G54" s="12"/>
      <c r="H54" s="12"/>
      <c r="I54" s="12" t="s">
        <v>29</v>
      </c>
      <c r="J54" s="12"/>
      <c r="K54" s="12"/>
      <c r="L54" s="12"/>
      <c r="M54" s="12"/>
      <c r="N54" s="11">
        <f>'N207 50km'!C52</f>
        <v>1.5</v>
      </c>
      <c r="O54" s="11">
        <f>IF('N207'!D52="--",6,'N207'!D52)</f>
        <v>56.6</v>
      </c>
      <c r="P54" s="11">
        <f t="shared" si="0"/>
        <v>57</v>
      </c>
      <c r="Q54" s="11">
        <f t="shared" si="1"/>
        <v>5</v>
      </c>
      <c r="R54" s="11">
        <f>'overzicht alle wegen'!L53</f>
        <v>52</v>
      </c>
      <c r="S54" s="12" t="s">
        <v>30</v>
      </c>
      <c r="T54" s="12"/>
      <c r="U54" s="12"/>
      <c r="V54" s="12"/>
      <c r="W54" s="12"/>
      <c r="X54" s="12"/>
      <c r="Y54" s="12"/>
    </row>
    <row r="55" spans="1:25" s="64" customFormat="1" x14ac:dyDescent="0.2">
      <c r="A55" s="63">
        <v>20</v>
      </c>
      <c r="B55" s="62" t="str">
        <f>'N207 50km'!A53</f>
        <v>Z72_C</v>
      </c>
      <c r="C55" s="62" t="str">
        <f>'N207 50km'!B53</f>
        <v>Zuidkade 72</v>
      </c>
      <c r="D55" s="62" t="str" cm="1">
        <f t="array" ref="D55:E55">_xlfn.TEXTSPLIT(C55," ")</f>
        <v>Zuidkade</v>
      </c>
      <c r="E55" s="62" t="str">
        <v>72</v>
      </c>
      <c r="F55" s="62"/>
      <c r="G55" s="62"/>
      <c r="H55" s="62"/>
      <c r="I55" s="62" t="s">
        <v>29</v>
      </c>
      <c r="J55" s="62"/>
      <c r="K55" s="62"/>
      <c r="L55" s="62"/>
      <c r="M55" s="62"/>
      <c r="N55" s="63">
        <f>'N207 50km'!C53</f>
        <v>7.5</v>
      </c>
      <c r="O55" s="63">
        <f>IF('N207'!D53="--",6,'N207'!D53)</f>
        <v>57.9</v>
      </c>
      <c r="P55" s="63">
        <f t="shared" si="0"/>
        <v>58</v>
      </c>
      <c r="Q55" s="63">
        <f t="shared" si="1"/>
        <v>5</v>
      </c>
      <c r="R55" s="63">
        <f>'overzicht alle wegen'!L54</f>
        <v>53</v>
      </c>
      <c r="S55" s="62" t="s">
        <v>30</v>
      </c>
      <c r="T55" s="62"/>
      <c r="U55" s="62"/>
      <c r="V55" s="62"/>
      <c r="W55" s="62"/>
      <c r="X55" s="62"/>
      <c r="Y55" s="62"/>
    </row>
    <row r="56" spans="1:25" s="64" customFormat="1" x14ac:dyDescent="0.2">
      <c r="A56" s="63"/>
      <c r="B56" s="62" t="str">
        <f>'N207 50km'!A54</f>
        <v>Z72_B</v>
      </c>
      <c r="C56" s="62" t="str">
        <f>'N207 50km'!B54</f>
        <v>Zuidkade 72</v>
      </c>
      <c r="D56" s="62" t="str" cm="1">
        <f t="array" ref="D56:E56">_xlfn.TEXTSPLIT(C56," ")</f>
        <v>Zuidkade</v>
      </c>
      <c r="E56" s="62" t="str">
        <v>72</v>
      </c>
      <c r="F56" s="62"/>
      <c r="G56" s="62"/>
      <c r="H56" s="62"/>
      <c r="I56" s="62" t="s">
        <v>29</v>
      </c>
      <c r="J56" s="62"/>
      <c r="K56" s="62"/>
      <c r="L56" s="62"/>
      <c r="M56" s="62"/>
      <c r="N56" s="63">
        <f>'N207 50km'!C54</f>
        <v>4.5</v>
      </c>
      <c r="O56" s="63">
        <f>IF('N207'!D54="--",6,'N207'!D54)</f>
        <v>57.2</v>
      </c>
      <c r="P56" s="63">
        <f t="shared" si="0"/>
        <v>57</v>
      </c>
      <c r="Q56" s="63">
        <f t="shared" si="1"/>
        <v>4</v>
      </c>
      <c r="R56" s="63">
        <f>'overzicht alle wegen'!L55</f>
        <v>53</v>
      </c>
      <c r="S56" s="62" t="s">
        <v>30</v>
      </c>
      <c r="T56" s="62"/>
      <c r="U56" s="62"/>
      <c r="V56" s="62"/>
      <c r="W56" s="62"/>
      <c r="X56" s="62"/>
      <c r="Y56" s="62"/>
    </row>
    <row r="57" spans="1:25" s="64" customFormat="1" x14ac:dyDescent="0.2">
      <c r="A57" s="63"/>
      <c r="B57" s="62" t="str">
        <f>'N207 50km'!A55</f>
        <v>Z72_A</v>
      </c>
      <c r="C57" s="62" t="str">
        <f>'N207 50km'!B55</f>
        <v>Zuidkade 72</v>
      </c>
      <c r="D57" s="62" t="str" cm="1">
        <f t="array" ref="D57:E57">_xlfn.TEXTSPLIT(C57," ")</f>
        <v>Zuidkade</v>
      </c>
      <c r="E57" s="62" t="str">
        <v>72</v>
      </c>
      <c r="F57" s="62"/>
      <c r="G57" s="62"/>
      <c r="H57" s="62"/>
      <c r="I57" s="62" t="s">
        <v>29</v>
      </c>
      <c r="J57" s="62"/>
      <c r="K57" s="62"/>
      <c r="L57" s="62"/>
      <c r="M57" s="62"/>
      <c r="N57" s="63">
        <f>'N207 50km'!C55</f>
        <v>1.5</v>
      </c>
      <c r="O57" s="63">
        <f>IF('N207'!D55="--",6,'N207'!D55)</f>
        <v>56</v>
      </c>
      <c r="P57" s="63">
        <f t="shared" si="0"/>
        <v>56</v>
      </c>
      <c r="Q57" s="63">
        <f t="shared" si="1"/>
        <v>4</v>
      </c>
      <c r="R57" s="63">
        <f>'overzicht alle wegen'!L56</f>
        <v>52</v>
      </c>
      <c r="S57" s="62" t="s">
        <v>30</v>
      </c>
      <c r="T57" s="62"/>
      <c r="U57" s="62"/>
      <c r="V57" s="62"/>
      <c r="W57" s="62"/>
      <c r="X57" s="62"/>
      <c r="Y57" s="62"/>
    </row>
    <row r="58" spans="1:25" x14ac:dyDescent="0.2">
      <c r="A58" s="11">
        <v>21</v>
      </c>
      <c r="B58" s="12" t="str">
        <f>'N207 50km'!A56</f>
        <v>Z71_C</v>
      </c>
      <c r="C58" s="12" t="str">
        <f>'N207 50km'!B56</f>
        <v>Zuidkade 71</v>
      </c>
      <c r="D58" s="12" t="str" cm="1">
        <f t="array" ref="D58:E58">_xlfn.TEXTSPLIT(C58," ")</f>
        <v>Zuidkade</v>
      </c>
      <c r="E58" s="12" t="str">
        <v>71</v>
      </c>
      <c r="F58" s="12"/>
      <c r="G58" s="12"/>
      <c r="H58" s="12"/>
      <c r="I58" s="12" t="s">
        <v>29</v>
      </c>
      <c r="J58" s="12"/>
      <c r="K58" s="12"/>
      <c r="L58" s="12"/>
      <c r="M58" s="12"/>
      <c r="N58" s="11">
        <f>'N207 50km'!C56</f>
        <v>7.5</v>
      </c>
      <c r="O58" s="11">
        <f>IF('N207'!D56="--",6,'N207'!D56)</f>
        <v>57.9</v>
      </c>
      <c r="P58" s="11">
        <f t="shared" si="0"/>
        <v>58</v>
      </c>
      <c r="Q58" s="11">
        <f t="shared" si="1"/>
        <v>5</v>
      </c>
      <c r="R58" s="11">
        <f>'overzicht alle wegen'!L57</f>
        <v>53</v>
      </c>
      <c r="S58" s="12" t="s">
        <v>30</v>
      </c>
      <c r="T58" s="12"/>
      <c r="U58" s="12"/>
      <c r="V58" s="12"/>
      <c r="W58" s="12"/>
      <c r="X58" s="12"/>
      <c r="Y58" s="12"/>
    </row>
    <row r="59" spans="1:25" x14ac:dyDescent="0.2">
      <c r="A59" s="11"/>
      <c r="B59" s="12" t="str">
        <f>'N207 50km'!A57</f>
        <v>Z71_B</v>
      </c>
      <c r="C59" s="12" t="str">
        <f>'N207 50km'!B57</f>
        <v>Zuidkade 71</v>
      </c>
      <c r="D59" s="12" t="str" cm="1">
        <f t="array" ref="D59:E59">_xlfn.TEXTSPLIT(C59," ")</f>
        <v>Zuidkade</v>
      </c>
      <c r="E59" s="12" t="str">
        <v>71</v>
      </c>
      <c r="F59" s="12"/>
      <c r="G59" s="12"/>
      <c r="H59" s="12"/>
      <c r="I59" s="12" t="s">
        <v>29</v>
      </c>
      <c r="J59" s="12"/>
      <c r="K59" s="12"/>
      <c r="L59" s="12"/>
      <c r="M59" s="12"/>
      <c r="N59" s="11">
        <f>'N207 50km'!C57</f>
        <v>4.5</v>
      </c>
      <c r="O59" s="11">
        <f>IF('N207'!D57="--",6,'N207'!D57)</f>
        <v>57.2</v>
      </c>
      <c r="P59" s="11">
        <f t="shared" si="0"/>
        <v>57</v>
      </c>
      <c r="Q59" s="11">
        <f t="shared" si="1"/>
        <v>4</v>
      </c>
      <c r="R59" s="11">
        <f>'overzicht alle wegen'!L58</f>
        <v>53</v>
      </c>
      <c r="S59" s="12" t="s">
        <v>30</v>
      </c>
      <c r="T59" s="12"/>
      <c r="U59" s="12"/>
      <c r="V59" s="12"/>
      <c r="W59" s="12"/>
      <c r="X59" s="12"/>
      <c r="Y59" s="12"/>
    </row>
    <row r="60" spans="1:25" x14ac:dyDescent="0.2">
      <c r="A60" s="11"/>
      <c r="B60" s="12" t="str">
        <f>'N207 50km'!A58</f>
        <v>Z71_A</v>
      </c>
      <c r="C60" s="12" t="str">
        <f>'N207 50km'!B58</f>
        <v>Zuidkade 71</v>
      </c>
      <c r="D60" s="12" t="str" cm="1">
        <f t="array" ref="D60:E60">_xlfn.TEXTSPLIT(C60," ")</f>
        <v>Zuidkade</v>
      </c>
      <c r="E60" s="12" t="str">
        <v>71</v>
      </c>
      <c r="F60" s="12"/>
      <c r="G60" s="12"/>
      <c r="H60" s="12"/>
      <c r="I60" s="12" t="s">
        <v>29</v>
      </c>
      <c r="J60" s="12"/>
      <c r="K60" s="12"/>
      <c r="L60" s="12"/>
      <c r="M60" s="12"/>
      <c r="N60" s="11">
        <f>'N207 50km'!C58</f>
        <v>1.5</v>
      </c>
      <c r="O60" s="11">
        <f>IF('N207'!D58="--",6,'N207'!D58)</f>
        <v>56</v>
      </c>
      <c r="P60" s="11">
        <f t="shared" si="0"/>
        <v>56</v>
      </c>
      <c r="Q60" s="11">
        <f t="shared" si="1"/>
        <v>4</v>
      </c>
      <c r="R60" s="11">
        <f>'overzicht alle wegen'!L59</f>
        <v>52</v>
      </c>
      <c r="S60" s="12" t="s">
        <v>30</v>
      </c>
      <c r="T60" s="12"/>
      <c r="U60" s="12"/>
      <c r="V60" s="12"/>
      <c r="W60" s="12"/>
      <c r="X60" s="12"/>
      <c r="Y60" s="12"/>
    </row>
    <row r="61" spans="1:25" s="64" customFormat="1" x14ac:dyDescent="0.2">
      <c r="A61" s="63">
        <v>22</v>
      </c>
      <c r="B61" s="62" t="str">
        <f>'N207 50km'!A59</f>
        <v>Z67_C</v>
      </c>
      <c r="C61" s="62" t="str">
        <f>'N207 50km'!B59</f>
        <v>Zuidkade 67</v>
      </c>
      <c r="D61" s="62" t="str" cm="1">
        <f t="array" ref="D61:E61">_xlfn.TEXTSPLIT(C61," ")</f>
        <v>Zuidkade</v>
      </c>
      <c r="E61" s="62" t="str">
        <v>67</v>
      </c>
      <c r="F61" s="62"/>
      <c r="G61" s="62"/>
      <c r="H61" s="62"/>
      <c r="I61" s="62" t="s">
        <v>29</v>
      </c>
      <c r="J61" s="62"/>
      <c r="K61" s="62"/>
      <c r="L61" s="62"/>
      <c r="M61" s="62"/>
      <c r="N61" s="63">
        <f>'N207 50km'!C59</f>
        <v>7.5</v>
      </c>
      <c r="O61" s="63">
        <f>IF('N207'!D59="--",6,'N207'!D59)</f>
        <v>58.1</v>
      </c>
      <c r="P61" s="63">
        <f t="shared" si="0"/>
        <v>58</v>
      </c>
      <c r="Q61" s="63">
        <f t="shared" si="1"/>
        <v>5</v>
      </c>
      <c r="R61" s="63">
        <f>'overzicht alle wegen'!L60</f>
        <v>53</v>
      </c>
      <c r="S61" s="62" t="s">
        <v>30</v>
      </c>
      <c r="T61" s="62"/>
      <c r="U61" s="62"/>
      <c r="V61" s="62"/>
      <c r="W61" s="62"/>
      <c r="X61" s="62"/>
      <c r="Y61" s="62"/>
    </row>
    <row r="62" spans="1:25" s="64" customFormat="1" x14ac:dyDescent="0.2">
      <c r="A62" s="63"/>
      <c r="B62" s="62" t="str">
        <f>'N207 50km'!A60</f>
        <v>Z67_B</v>
      </c>
      <c r="C62" s="62" t="str">
        <f>'N207 50km'!B60</f>
        <v>Zuidkade 67</v>
      </c>
      <c r="D62" s="62" t="str" cm="1">
        <f t="array" ref="D62:E62">_xlfn.TEXTSPLIT(C62," ")</f>
        <v>Zuidkade</v>
      </c>
      <c r="E62" s="62" t="str">
        <v>67</v>
      </c>
      <c r="F62" s="62"/>
      <c r="G62" s="62"/>
      <c r="H62" s="62"/>
      <c r="I62" s="62" t="s">
        <v>29</v>
      </c>
      <c r="J62" s="62"/>
      <c r="K62" s="62"/>
      <c r="L62" s="62"/>
      <c r="M62" s="62"/>
      <c r="N62" s="63">
        <f>'N207 50km'!C60</f>
        <v>4.5</v>
      </c>
      <c r="O62" s="63">
        <f>IF('N207'!D60="--",6,'N207'!D60)</f>
        <v>57.5</v>
      </c>
      <c r="P62" s="63">
        <f t="shared" si="0"/>
        <v>58</v>
      </c>
      <c r="Q62" s="63">
        <f t="shared" si="1"/>
        <v>6</v>
      </c>
      <c r="R62" s="63">
        <f>'overzicht alle wegen'!L61</f>
        <v>52</v>
      </c>
      <c r="S62" s="62" t="s">
        <v>30</v>
      </c>
      <c r="T62" s="62"/>
      <c r="U62" s="62"/>
      <c r="V62" s="62"/>
      <c r="W62" s="62"/>
      <c r="X62" s="62"/>
      <c r="Y62" s="62"/>
    </row>
    <row r="63" spans="1:25" s="64" customFormat="1" x14ac:dyDescent="0.2">
      <c r="A63" s="63"/>
      <c r="B63" s="62" t="str">
        <f>'N207 50km'!A61</f>
        <v>Z67_A</v>
      </c>
      <c r="C63" s="62" t="str">
        <f>'N207 50km'!B61</f>
        <v>Zuidkade 67</v>
      </c>
      <c r="D63" s="62" t="str" cm="1">
        <f t="array" ref="D63:E63">_xlfn.TEXTSPLIT(C63," ")</f>
        <v>Zuidkade</v>
      </c>
      <c r="E63" s="62" t="str">
        <v>67</v>
      </c>
      <c r="F63" s="62"/>
      <c r="G63" s="62"/>
      <c r="H63" s="62"/>
      <c r="I63" s="62" t="s">
        <v>29</v>
      </c>
      <c r="J63" s="62"/>
      <c r="K63" s="62"/>
      <c r="L63" s="62"/>
      <c r="M63" s="62"/>
      <c r="N63" s="63">
        <f>'N207 50km'!C61</f>
        <v>1.5</v>
      </c>
      <c r="O63" s="63">
        <f>IF('N207'!D61="--",6,'N207'!D61)</f>
        <v>56.2</v>
      </c>
      <c r="P63" s="63">
        <f t="shared" si="0"/>
        <v>56</v>
      </c>
      <c r="Q63" s="63">
        <f t="shared" si="1"/>
        <v>4</v>
      </c>
      <c r="R63" s="63">
        <f>'overzicht alle wegen'!L62</f>
        <v>52</v>
      </c>
      <c r="S63" s="62" t="s">
        <v>30</v>
      </c>
      <c r="T63" s="62"/>
      <c r="U63" s="62"/>
      <c r="V63" s="62"/>
      <c r="W63" s="62"/>
      <c r="X63" s="62"/>
      <c r="Y63" s="62"/>
    </row>
    <row r="64" spans="1:25" x14ac:dyDescent="0.2">
      <c r="A64" s="11">
        <v>23</v>
      </c>
      <c r="B64" s="12" t="str">
        <f>'N207 50km'!A62</f>
        <v>Z64_C</v>
      </c>
      <c r="C64" s="12" t="str">
        <f>'N207 50km'!B62</f>
        <v>Zuidkade 64</v>
      </c>
      <c r="D64" s="12" t="str" cm="1">
        <f t="array" ref="D64:E64">_xlfn.TEXTSPLIT(C64," ")</f>
        <v>Zuidkade</v>
      </c>
      <c r="E64" s="12" t="str">
        <v>64</v>
      </c>
      <c r="F64" s="12"/>
      <c r="G64" s="12"/>
      <c r="H64" s="12"/>
      <c r="I64" s="12" t="s">
        <v>29</v>
      </c>
      <c r="J64" s="12"/>
      <c r="K64" s="12"/>
      <c r="L64" s="12"/>
      <c r="M64" s="12"/>
      <c r="N64" s="11">
        <f>'N207 50km'!C62</f>
        <v>7.5</v>
      </c>
      <c r="O64" s="11">
        <f>IF('N207'!D62="--",6,'N207'!D62)</f>
        <v>57.9</v>
      </c>
      <c r="P64" s="11">
        <f t="shared" si="0"/>
        <v>58</v>
      </c>
      <c r="Q64" s="11">
        <f t="shared" si="1"/>
        <v>5</v>
      </c>
      <c r="R64" s="11">
        <f>'overzicht alle wegen'!L63</f>
        <v>53</v>
      </c>
      <c r="S64" s="12" t="s">
        <v>30</v>
      </c>
      <c r="T64" s="12"/>
      <c r="U64" s="12"/>
      <c r="V64" s="12"/>
      <c r="W64" s="12"/>
      <c r="X64" s="12"/>
      <c r="Y64" s="12"/>
    </row>
    <row r="65" spans="1:25" x14ac:dyDescent="0.2">
      <c r="A65" s="11"/>
      <c r="B65" s="12" t="str">
        <f>'N207 50km'!A63</f>
        <v>Z64_B</v>
      </c>
      <c r="C65" s="12" t="str">
        <f>'N207 50km'!B63</f>
        <v>Zuidkade 64</v>
      </c>
      <c r="D65" s="12" t="str" cm="1">
        <f t="array" ref="D65:E65">_xlfn.TEXTSPLIT(C65," ")</f>
        <v>Zuidkade</v>
      </c>
      <c r="E65" s="12" t="str">
        <v>64</v>
      </c>
      <c r="F65" s="12"/>
      <c r="G65" s="12"/>
      <c r="H65" s="12"/>
      <c r="I65" s="12" t="s">
        <v>29</v>
      </c>
      <c r="J65" s="12"/>
      <c r="K65" s="12"/>
      <c r="L65" s="12"/>
      <c r="M65" s="12"/>
      <c r="N65" s="11">
        <f>'N207 50km'!C63</f>
        <v>4.5</v>
      </c>
      <c r="O65" s="11">
        <f>IF('N207'!D63="--",6,'N207'!D63)</f>
        <v>57.1</v>
      </c>
      <c r="P65" s="11">
        <f t="shared" si="0"/>
        <v>57</v>
      </c>
      <c r="Q65" s="11">
        <f t="shared" si="1"/>
        <v>5</v>
      </c>
      <c r="R65" s="11">
        <f>'overzicht alle wegen'!L64</f>
        <v>52</v>
      </c>
      <c r="S65" s="12" t="s">
        <v>30</v>
      </c>
      <c r="T65" s="12"/>
      <c r="U65" s="12"/>
      <c r="V65" s="12"/>
      <c r="W65" s="12"/>
      <c r="X65" s="12"/>
      <c r="Y65" s="12"/>
    </row>
    <row r="66" spans="1:25" x14ac:dyDescent="0.2">
      <c r="A66" s="11"/>
      <c r="B66" s="12" t="str">
        <f>'N207 50km'!A64</f>
        <v>Z64_A</v>
      </c>
      <c r="C66" s="12" t="str">
        <f>'N207 50km'!B64</f>
        <v>Zuidkade 64</v>
      </c>
      <c r="D66" s="12" t="str" cm="1">
        <f t="array" ref="D66:E66">_xlfn.TEXTSPLIT(C66," ")</f>
        <v>Zuidkade</v>
      </c>
      <c r="E66" s="12" t="str">
        <v>64</v>
      </c>
      <c r="F66" s="12"/>
      <c r="G66" s="12"/>
      <c r="H66" s="12"/>
      <c r="I66" s="12" t="s">
        <v>29</v>
      </c>
      <c r="J66" s="12"/>
      <c r="K66" s="12"/>
      <c r="L66" s="12"/>
      <c r="M66" s="12"/>
      <c r="N66" s="11">
        <f>'N207 50km'!C64</f>
        <v>1.5</v>
      </c>
      <c r="O66" s="11">
        <f>IF('N207'!D64="--",6,'N207'!D64)</f>
        <v>55.9</v>
      </c>
      <c r="P66" s="11">
        <f t="shared" si="0"/>
        <v>56</v>
      </c>
      <c r="Q66" s="11">
        <f t="shared" si="1"/>
        <v>5</v>
      </c>
      <c r="R66" s="11">
        <f>'overzicht alle wegen'!L65</f>
        <v>51</v>
      </c>
      <c r="S66" s="12" t="s">
        <v>30</v>
      </c>
      <c r="T66" s="12"/>
      <c r="U66" s="12"/>
      <c r="V66" s="12"/>
      <c r="W66" s="12"/>
      <c r="X66" s="12"/>
      <c r="Y66" s="12"/>
    </row>
    <row r="67" spans="1:25" s="64" customFormat="1" x14ac:dyDescent="0.2">
      <c r="A67" s="63">
        <v>24</v>
      </c>
      <c r="B67" s="62" t="str">
        <f>'N207 50km'!A65</f>
        <v>Z63_C</v>
      </c>
      <c r="C67" s="62" t="str">
        <f>'N207 50km'!B65</f>
        <v>Zuidkade 63</v>
      </c>
      <c r="D67" s="62" t="str" cm="1">
        <f t="array" ref="D67:E67">_xlfn.TEXTSPLIT(C67," ")</f>
        <v>Zuidkade</v>
      </c>
      <c r="E67" s="62" t="str">
        <v>63</v>
      </c>
      <c r="F67" s="62"/>
      <c r="G67" s="62"/>
      <c r="H67" s="62"/>
      <c r="I67" s="62" t="s">
        <v>29</v>
      </c>
      <c r="J67" s="62"/>
      <c r="K67" s="62"/>
      <c r="L67" s="62"/>
      <c r="M67" s="62"/>
      <c r="N67" s="63">
        <f>'N207 50km'!C65</f>
        <v>7.5</v>
      </c>
      <c r="O67" s="63">
        <f>IF('N207'!D65="--",6,'N207'!D65)</f>
        <v>58</v>
      </c>
      <c r="P67" s="63">
        <f t="shared" si="0"/>
        <v>58</v>
      </c>
      <c r="Q67" s="63">
        <f t="shared" si="1"/>
        <v>5</v>
      </c>
      <c r="R67" s="63">
        <f>'overzicht alle wegen'!L66</f>
        <v>53</v>
      </c>
      <c r="S67" s="62" t="s">
        <v>30</v>
      </c>
      <c r="T67" s="62"/>
      <c r="U67" s="62"/>
      <c r="V67" s="62"/>
      <c r="W67" s="62"/>
      <c r="X67" s="62"/>
      <c r="Y67" s="62"/>
    </row>
    <row r="68" spans="1:25" s="64" customFormat="1" x14ac:dyDescent="0.2">
      <c r="A68" s="63"/>
      <c r="B68" s="62" t="str">
        <f>'N207 50km'!A66</f>
        <v>Z63_B</v>
      </c>
      <c r="C68" s="62" t="str">
        <f>'N207 50km'!B66</f>
        <v>Zuidkade 63</v>
      </c>
      <c r="D68" s="62" t="str" cm="1">
        <f t="array" ref="D68:E68">_xlfn.TEXTSPLIT(C68," ")</f>
        <v>Zuidkade</v>
      </c>
      <c r="E68" s="62" t="str">
        <v>63</v>
      </c>
      <c r="F68" s="62"/>
      <c r="G68" s="62"/>
      <c r="H68" s="62"/>
      <c r="I68" s="62" t="s">
        <v>29</v>
      </c>
      <c r="J68" s="62"/>
      <c r="K68" s="62"/>
      <c r="L68" s="62"/>
      <c r="M68" s="62"/>
      <c r="N68" s="63">
        <f>'N207 50km'!C66</f>
        <v>4.5</v>
      </c>
      <c r="O68" s="63">
        <f>IF('N207'!D66="--",6,'N207'!D66)</f>
        <v>57.3</v>
      </c>
      <c r="P68" s="63">
        <f t="shared" si="0"/>
        <v>57</v>
      </c>
      <c r="Q68" s="63">
        <f t="shared" si="1"/>
        <v>5</v>
      </c>
      <c r="R68" s="63">
        <f>'overzicht alle wegen'!L67</f>
        <v>52</v>
      </c>
      <c r="S68" s="62" t="s">
        <v>30</v>
      </c>
      <c r="T68" s="62"/>
      <c r="U68" s="62"/>
      <c r="V68" s="62"/>
      <c r="W68" s="62"/>
      <c r="X68" s="62"/>
      <c r="Y68" s="62"/>
    </row>
    <row r="69" spans="1:25" s="64" customFormat="1" x14ac:dyDescent="0.2">
      <c r="A69" s="63"/>
      <c r="B69" s="62" t="str">
        <f>'N207 50km'!A67</f>
        <v>Z63_A</v>
      </c>
      <c r="C69" s="62" t="str">
        <f>'N207 50km'!B67</f>
        <v>Zuidkade 63</v>
      </c>
      <c r="D69" s="62" t="str" cm="1">
        <f t="array" ref="D69:E69">_xlfn.TEXTSPLIT(C69," ")</f>
        <v>Zuidkade</v>
      </c>
      <c r="E69" s="62" t="str">
        <v>63</v>
      </c>
      <c r="F69" s="62"/>
      <c r="G69" s="62"/>
      <c r="H69" s="62"/>
      <c r="I69" s="62" t="s">
        <v>29</v>
      </c>
      <c r="J69" s="62"/>
      <c r="K69" s="62"/>
      <c r="L69" s="62"/>
      <c r="M69" s="62"/>
      <c r="N69" s="63">
        <f>'N207 50km'!C67</f>
        <v>1.5</v>
      </c>
      <c r="O69" s="63">
        <f>IF('N207'!D67="--",6,'N207'!D67)</f>
        <v>56.2</v>
      </c>
      <c r="P69" s="63">
        <f t="shared" si="0"/>
        <v>56</v>
      </c>
      <c r="Q69" s="63">
        <f t="shared" si="1"/>
        <v>5</v>
      </c>
      <c r="R69" s="63">
        <f>'overzicht alle wegen'!L68</f>
        <v>51</v>
      </c>
      <c r="S69" s="62" t="s">
        <v>30</v>
      </c>
      <c r="T69" s="62"/>
      <c r="U69" s="62"/>
      <c r="V69" s="62"/>
      <c r="W69" s="62"/>
      <c r="X69" s="62"/>
      <c r="Y69" s="62"/>
    </row>
    <row r="70" spans="1:25" x14ac:dyDescent="0.2">
      <c r="A70" s="11">
        <v>25</v>
      </c>
      <c r="B70" s="12" t="str">
        <f>'N207 50km'!A68</f>
        <v>Z61_C</v>
      </c>
      <c r="C70" s="12" t="str">
        <f>'N207 50km'!B68</f>
        <v>Zuidkade 61</v>
      </c>
      <c r="D70" s="12" t="str" cm="1">
        <f t="array" ref="D70:E70">_xlfn.TEXTSPLIT(C70," ")</f>
        <v>Zuidkade</v>
      </c>
      <c r="E70" s="12" t="str">
        <v>61</v>
      </c>
      <c r="F70" s="12"/>
      <c r="G70" s="12"/>
      <c r="H70" s="12"/>
      <c r="I70" s="12" t="s">
        <v>29</v>
      </c>
      <c r="J70" s="12"/>
      <c r="K70" s="12"/>
      <c r="L70" s="12"/>
      <c r="M70" s="12"/>
      <c r="N70" s="11">
        <f>'N207 50km'!C68</f>
        <v>7.5</v>
      </c>
      <c r="O70" s="11">
        <f>IF('N207'!D68="--",6,'N207'!D68)</f>
        <v>58.1</v>
      </c>
      <c r="P70" s="11">
        <f t="shared" si="0"/>
        <v>58</v>
      </c>
      <c r="Q70" s="11">
        <f t="shared" si="1"/>
        <v>5</v>
      </c>
      <c r="R70" s="11">
        <f>'overzicht alle wegen'!L69</f>
        <v>53</v>
      </c>
      <c r="S70" s="12" t="s">
        <v>30</v>
      </c>
      <c r="T70" s="12"/>
      <c r="U70" s="12"/>
      <c r="V70" s="12"/>
      <c r="W70" s="12"/>
      <c r="X70" s="12"/>
      <c r="Y70" s="12"/>
    </row>
    <row r="71" spans="1:25" x14ac:dyDescent="0.2">
      <c r="A71" s="11"/>
      <c r="B71" s="12" t="str">
        <f>'N207 50km'!A69</f>
        <v>Z61_B</v>
      </c>
      <c r="C71" s="12" t="str">
        <f>'N207 50km'!B69</f>
        <v>Zuidkade 61</v>
      </c>
      <c r="D71" s="12" t="str" cm="1">
        <f t="array" ref="D71:E71">_xlfn.TEXTSPLIT(C71," ")</f>
        <v>Zuidkade</v>
      </c>
      <c r="E71" s="12" t="str">
        <v>61</v>
      </c>
      <c r="F71" s="12"/>
      <c r="G71" s="12"/>
      <c r="H71" s="12"/>
      <c r="I71" s="12" t="s">
        <v>29</v>
      </c>
      <c r="J71" s="12"/>
      <c r="K71" s="12"/>
      <c r="L71" s="12"/>
      <c r="M71" s="12"/>
      <c r="N71" s="11">
        <f>'N207 50km'!C69</f>
        <v>4.5</v>
      </c>
      <c r="O71" s="11">
        <f>IF('N207'!D69="--",6,'N207'!D69)</f>
        <v>57.4</v>
      </c>
      <c r="P71" s="11">
        <f t="shared" ref="P71:P134" si="2">IF(MOD(O71,1)=0.5,INT(O71)+MOD(INT(O71),2),ROUND(O71,0))</f>
        <v>57</v>
      </c>
      <c r="Q71" s="11">
        <f t="shared" ref="Q71:Q134" si="3">P71-R71</f>
        <v>5</v>
      </c>
      <c r="R71" s="11">
        <f>'overzicht alle wegen'!L70</f>
        <v>52</v>
      </c>
      <c r="S71" s="12" t="s">
        <v>30</v>
      </c>
      <c r="T71" s="12"/>
      <c r="U71" s="12"/>
      <c r="V71" s="12"/>
      <c r="W71" s="12"/>
      <c r="X71" s="12"/>
      <c r="Y71" s="12"/>
    </row>
    <row r="72" spans="1:25" x14ac:dyDescent="0.2">
      <c r="A72" s="11"/>
      <c r="B72" s="12" t="str">
        <f>'N207 50km'!A70</f>
        <v>Z61_A</v>
      </c>
      <c r="C72" s="12" t="str">
        <f>'N207 50km'!B70</f>
        <v>Zuidkade 61</v>
      </c>
      <c r="D72" s="12" t="str" cm="1">
        <f t="array" ref="D72:E72">_xlfn.TEXTSPLIT(C72," ")</f>
        <v>Zuidkade</v>
      </c>
      <c r="E72" s="12" t="str">
        <v>61</v>
      </c>
      <c r="F72" s="12"/>
      <c r="G72" s="12"/>
      <c r="H72" s="12"/>
      <c r="I72" s="12" t="s">
        <v>29</v>
      </c>
      <c r="J72" s="12"/>
      <c r="K72" s="12"/>
      <c r="L72" s="12"/>
      <c r="M72" s="12"/>
      <c r="N72" s="11">
        <f>'N207 50km'!C70</f>
        <v>1.5</v>
      </c>
      <c r="O72" s="11">
        <f>IF('N207'!D70="--",6,'N207'!D70)</f>
        <v>56.2</v>
      </c>
      <c r="P72" s="11">
        <f t="shared" si="2"/>
        <v>56</v>
      </c>
      <c r="Q72" s="11">
        <f t="shared" si="3"/>
        <v>5</v>
      </c>
      <c r="R72" s="11">
        <f>'overzicht alle wegen'!L71</f>
        <v>51</v>
      </c>
      <c r="S72" s="12" t="s">
        <v>30</v>
      </c>
      <c r="T72" s="12"/>
      <c r="U72" s="12"/>
      <c r="V72" s="12"/>
      <c r="W72" s="12"/>
      <c r="X72" s="12"/>
      <c r="Y72" s="12"/>
    </row>
    <row r="73" spans="1:25" s="64" customFormat="1" x14ac:dyDescent="0.2">
      <c r="A73" s="63">
        <v>26</v>
      </c>
      <c r="B73" s="62" t="str">
        <f>'N207 50km'!A71</f>
        <v>Z60_C</v>
      </c>
      <c r="C73" s="62" t="str">
        <f>'N207 50km'!B71</f>
        <v>Zuidkade 60</v>
      </c>
      <c r="D73" s="62" t="str" cm="1">
        <f t="array" ref="D73:E73">_xlfn.TEXTSPLIT(C73," ")</f>
        <v>Zuidkade</v>
      </c>
      <c r="E73" s="62" t="str">
        <v>60</v>
      </c>
      <c r="F73" s="62"/>
      <c r="G73" s="62"/>
      <c r="H73" s="62"/>
      <c r="I73" s="62" t="s">
        <v>29</v>
      </c>
      <c r="J73" s="62"/>
      <c r="K73" s="62"/>
      <c r="L73" s="62"/>
      <c r="M73" s="62"/>
      <c r="N73" s="63">
        <f>'N207 50km'!C71</f>
        <v>7.5</v>
      </c>
      <c r="O73" s="63">
        <f>IF('N207'!D71="--",6,'N207'!D71)</f>
        <v>58.1</v>
      </c>
      <c r="P73" s="63">
        <f t="shared" si="2"/>
        <v>58</v>
      </c>
      <c r="Q73" s="63">
        <f t="shared" si="3"/>
        <v>5</v>
      </c>
      <c r="R73" s="63">
        <f>'overzicht alle wegen'!L72</f>
        <v>53</v>
      </c>
      <c r="S73" s="62" t="s">
        <v>30</v>
      </c>
      <c r="T73" s="62"/>
      <c r="U73" s="62"/>
      <c r="V73" s="62"/>
      <c r="W73" s="62"/>
      <c r="X73" s="62"/>
      <c r="Y73" s="62"/>
    </row>
    <row r="74" spans="1:25" s="64" customFormat="1" x14ac:dyDescent="0.2">
      <c r="A74" s="63"/>
      <c r="B74" s="62" t="str">
        <f>'N207 50km'!A72</f>
        <v>Z60_B</v>
      </c>
      <c r="C74" s="62" t="str">
        <f>'N207 50km'!B72</f>
        <v>Zuidkade 60</v>
      </c>
      <c r="D74" s="62" t="str" cm="1">
        <f t="array" ref="D74:E74">_xlfn.TEXTSPLIT(C74," ")</f>
        <v>Zuidkade</v>
      </c>
      <c r="E74" s="62" t="str">
        <v>60</v>
      </c>
      <c r="F74" s="62"/>
      <c r="G74" s="62"/>
      <c r="H74" s="62"/>
      <c r="I74" s="62" t="s">
        <v>29</v>
      </c>
      <c r="J74" s="62"/>
      <c r="K74" s="62"/>
      <c r="L74" s="62"/>
      <c r="M74" s="62"/>
      <c r="N74" s="63">
        <f>'N207 50km'!C72</f>
        <v>4.5</v>
      </c>
      <c r="O74" s="63">
        <f>IF('N207'!D72="--",6,'N207'!D72)</f>
        <v>57.5</v>
      </c>
      <c r="P74" s="63">
        <f t="shared" si="2"/>
        <v>58</v>
      </c>
      <c r="Q74" s="63">
        <f t="shared" si="3"/>
        <v>6</v>
      </c>
      <c r="R74" s="63">
        <f>'overzicht alle wegen'!L73</f>
        <v>52</v>
      </c>
      <c r="S74" s="62" t="s">
        <v>30</v>
      </c>
      <c r="T74" s="62"/>
      <c r="U74" s="62"/>
      <c r="V74" s="62"/>
      <c r="W74" s="62"/>
      <c r="X74" s="62"/>
      <c r="Y74" s="62"/>
    </row>
    <row r="75" spans="1:25" s="64" customFormat="1" x14ac:dyDescent="0.2">
      <c r="A75" s="63"/>
      <c r="B75" s="62" t="str">
        <f>'N207 50km'!A73</f>
        <v>Z60_A</v>
      </c>
      <c r="C75" s="62" t="str">
        <f>'N207 50km'!B73</f>
        <v>Zuidkade 60</v>
      </c>
      <c r="D75" s="62" t="str" cm="1">
        <f t="array" ref="D75:E75">_xlfn.TEXTSPLIT(C75," ")</f>
        <v>Zuidkade</v>
      </c>
      <c r="E75" s="62" t="str">
        <v>60</v>
      </c>
      <c r="F75" s="62"/>
      <c r="G75" s="62"/>
      <c r="H75" s="62"/>
      <c r="I75" s="62" t="s">
        <v>29</v>
      </c>
      <c r="J75" s="62"/>
      <c r="K75" s="62"/>
      <c r="L75" s="62"/>
      <c r="M75" s="62"/>
      <c r="N75" s="63">
        <f>'N207 50km'!C73</f>
        <v>1.5</v>
      </c>
      <c r="O75" s="63">
        <f>IF('N207'!D73="--",6,'N207'!D73)</f>
        <v>56.3</v>
      </c>
      <c r="P75" s="63">
        <f t="shared" si="2"/>
        <v>56</v>
      </c>
      <c r="Q75" s="63">
        <f t="shared" si="3"/>
        <v>5</v>
      </c>
      <c r="R75" s="63">
        <f>'overzicht alle wegen'!L74</f>
        <v>51</v>
      </c>
      <c r="S75" s="62" t="s">
        <v>30</v>
      </c>
      <c r="T75" s="62"/>
      <c r="U75" s="62"/>
      <c r="V75" s="62"/>
      <c r="W75" s="62"/>
      <c r="X75" s="62"/>
      <c r="Y75" s="62"/>
    </row>
    <row r="76" spans="1:25" x14ac:dyDescent="0.2">
      <c r="A76" s="11">
        <v>27</v>
      </c>
      <c r="B76" s="12" t="str">
        <f>'N207 50km'!A74</f>
        <v>Z56_B</v>
      </c>
      <c r="C76" s="12" t="str">
        <f>'N207 50km'!B74</f>
        <v>Zuidkade 56</v>
      </c>
      <c r="D76" s="12" t="str" cm="1">
        <f t="array" ref="D76:E76">_xlfn.TEXTSPLIT(C76," ")</f>
        <v>Zuidkade</v>
      </c>
      <c r="E76" s="12" t="str">
        <v>56</v>
      </c>
      <c r="F76" s="12"/>
      <c r="G76" s="12"/>
      <c r="H76" s="12"/>
      <c r="I76" s="12" t="s">
        <v>29</v>
      </c>
      <c r="J76" s="12"/>
      <c r="K76" s="12"/>
      <c r="L76" s="12"/>
      <c r="M76" s="12"/>
      <c r="N76" s="11">
        <f>'N207 50km'!C74</f>
        <v>4.5</v>
      </c>
      <c r="O76" s="11">
        <f>IF('N207'!D74="--",6,'N207'!D74)</f>
        <v>58.2</v>
      </c>
      <c r="P76" s="11">
        <f t="shared" si="2"/>
        <v>58</v>
      </c>
      <c r="Q76" s="11">
        <f t="shared" si="3"/>
        <v>5</v>
      </c>
      <c r="R76" s="11">
        <f>'overzicht alle wegen'!L75</f>
        <v>53</v>
      </c>
      <c r="S76" s="12" t="s">
        <v>30</v>
      </c>
      <c r="T76" s="12"/>
      <c r="U76" s="12"/>
      <c r="V76" s="12"/>
      <c r="W76" s="12"/>
      <c r="X76" s="12"/>
      <c r="Y76" s="12"/>
    </row>
    <row r="77" spans="1:25" x14ac:dyDescent="0.2">
      <c r="A77" s="11"/>
      <c r="B77" s="12" t="str">
        <f>'N207 50km'!A75</f>
        <v>Z56_A</v>
      </c>
      <c r="C77" s="12" t="str">
        <f>'N207 50km'!B75</f>
        <v>Zuidkade 56</v>
      </c>
      <c r="D77" s="12" t="str" cm="1">
        <f t="array" ref="D77:E77">_xlfn.TEXTSPLIT(C77," ")</f>
        <v>Zuidkade</v>
      </c>
      <c r="E77" s="12" t="str">
        <v>56</v>
      </c>
      <c r="F77" s="12"/>
      <c r="G77" s="12"/>
      <c r="H77" s="12"/>
      <c r="I77" s="12" t="s">
        <v>29</v>
      </c>
      <c r="J77" s="12"/>
      <c r="K77" s="12"/>
      <c r="L77" s="12"/>
      <c r="M77" s="12"/>
      <c r="N77" s="11">
        <f>'N207 50km'!C75</f>
        <v>1.5</v>
      </c>
      <c r="O77" s="11">
        <f>IF('N207'!D75="--",6,'N207'!D75)</f>
        <v>57.1</v>
      </c>
      <c r="P77" s="11">
        <f t="shared" si="2"/>
        <v>57</v>
      </c>
      <c r="Q77" s="11">
        <f t="shared" si="3"/>
        <v>5</v>
      </c>
      <c r="R77" s="11">
        <f>'overzicht alle wegen'!L76</f>
        <v>52</v>
      </c>
      <c r="S77" s="12" t="s">
        <v>30</v>
      </c>
      <c r="T77" s="12"/>
      <c r="U77" s="12"/>
      <c r="V77" s="12"/>
      <c r="W77" s="12"/>
      <c r="X77" s="12"/>
      <c r="Y77" s="12"/>
    </row>
    <row r="78" spans="1:25" s="64" customFormat="1" x14ac:dyDescent="0.2">
      <c r="A78" s="63">
        <v>28</v>
      </c>
      <c r="B78" s="62" t="str">
        <f>'N207 50km'!A76</f>
        <v>Z52_C</v>
      </c>
      <c r="C78" s="62" t="str">
        <f>'N207 50km'!B76</f>
        <v>Zuidkade 52</v>
      </c>
      <c r="D78" s="62" t="str" cm="1">
        <f t="array" ref="D78:E78">_xlfn.TEXTSPLIT(C78," ")</f>
        <v>Zuidkade</v>
      </c>
      <c r="E78" s="62" t="str">
        <v>52</v>
      </c>
      <c r="F78" s="62"/>
      <c r="G78" s="62"/>
      <c r="H78" s="62"/>
      <c r="I78" s="62" t="s">
        <v>29</v>
      </c>
      <c r="J78" s="62"/>
      <c r="K78" s="62"/>
      <c r="L78" s="62"/>
      <c r="M78" s="62"/>
      <c r="N78" s="63">
        <f>'N207 50km'!C76</f>
        <v>7.5</v>
      </c>
      <c r="O78" s="63">
        <f>IF('N207'!D76="--",6,'N207'!D76)</f>
        <v>59.5</v>
      </c>
      <c r="P78" s="63">
        <f t="shared" si="2"/>
        <v>60</v>
      </c>
      <c r="Q78" s="63">
        <f t="shared" si="3"/>
        <v>5</v>
      </c>
      <c r="R78" s="63">
        <f>'overzicht alle wegen'!L77</f>
        <v>55</v>
      </c>
      <c r="S78" s="62" t="s">
        <v>30</v>
      </c>
      <c r="T78" s="62"/>
      <c r="U78" s="62"/>
      <c r="V78" s="62"/>
      <c r="W78" s="62"/>
      <c r="X78" s="62"/>
      <c r="Y78" s="62"/>
    </row>
    <row r="79" spans="1:25" s="64" customFormat="1" x14ac:dyDescent="0.2">
      <c r="A79" s="63"/>
      <c r="B79" s="62" t="str">
        <f>'N207 50km'!A77</f>
        <v>Z52_B</v>
      </c>
      <c r="C79" s="62" t="str">
        <f>'N207 50km'!B77</f>
        <v>Zuidkade 52</v>
      </c>
      <c r="D79" s="62" t="str" cm="1">
        <f t="array" ref="D79:E79">_xlfn.TEXTSPLIT(C79," ")</f>
        <v>Zuidkade</v>
      </c>
      <c r="E79" s="62" t="str">
        <v>52</v>
      </c>
      <c r="F79" s="62"/>
      <c r="G79" s="62"/>
      <c r="H79" s="62"/>
      <c r="I79" s="62" t="s">
        <v>29</v>
      </c>
      <c r="J79" s="62"/>
      <c r="K79" s="62"/>
      <c r="L79" s="62"/>
      <c r="M79" s="62"/>
      <c r="N79" s="63">
        <f>'N207 50km'!C77</f>
        <v>4.5</v>
      </c>
      <c r="O79" s="63">
        <f>IF('N207'!D77="--",6,'N207'!D77)</f>
        <v>58.9</v>
      </c>
      <c r="P79" s="63">
        <f t="shared" si="2"/>
        <v>59</v>
      </c>
      <c r="Q79" s="63">
        <f t="shared" si="3"/>
        <v>5</v>
      </c>
      <c r="R79" s="63">
        <f>'overzicht alle wegen'!L78</f>
        <v>54</v>
      </c>
      <c r="S79" s="62" t="s">
        <v>30</v>
      </c>
      <c r="T79" s="62"/>
      <c r="U79" s="62"/>
      <c r="V79" s="62"/>
      <c r="W79" s="62"/>
      <c r="X79" s="62"/>
      <c r="Y79" s="62"/>
    </row>
    <row r="80" spans="1:25" s="64" customFormat="1" x14ac:dyDescent="0.2">
      <c r="A80" s="63"/>
      <c r="B80" s="62" t="str">
        <f>'N207 50km'!A78</f>
        <v>Z52_A</v>
      </c>
      <c r="C80" s="62" t="str">
        <f>'N207 50km'!B78</f>
        <v>Zuidkade 52</v>
      </c>
      <c r="D80" s="62" t="str" cm="1">
        <f t="array" ref="D80:E80">_xlfn.TEXTSPLIT(C80," ")</f>
        <v>Zuidkade</v>
      </c>
      <c r="E80" s="62" t="str">
        <v>52</v>
      </c>
      <c r="F80" s="62"/>
      <c r="G80" s="62"/>
      <c r="H80" s="62"/>
      <c r="I80" s="62" t="s">
        <v>29</v>
      </c>
      <c r="J80" s="62"/>
      <c r="K80" s="62"/>
      <c r="L80" s="62"/>
      <c r="M80" s="62"/>
      <c r="N80" s="63">
        <f>'N207 50km'!C78</f>
        <v>1.5</v>
      </c>
      <c r="O80" s="63">
        <f>IF('N207'!D78="--",6,'N207'!D78)</f>
        <v>57.7</v>
      </c>
      <c r="P80" s="63">
        <f t="shared" si="2"/>
        <v>58</v>
      </c>
      <c r="Q80" s="63">
        <f t="shared" si="3"/>
        <v>5</v>
      </c>
      <c r="R80" s="63">
        <f>'overzicht alle wegen'!L79</f>
        <v>53</v>
      </c>
      <c r="S80" s="62" t="s">
        <v>30</v>
      </c>
      <c r="T80" s="62"/>
      <c r="U80" s="62"/>
      <c r="V80" s="62"/>
      <c r="W80" s="62"/>
      <c r="X80" s="62"/>
      <c r="Y80" s="62"/>
    </row>
    <row r="81" spans="1:25" x14ac:dyDescent="0.2">
      <c r="A81" s="11">
        <v>29</v>
      </c>
      <c r="B81" s="12" t="str">
        <f>'N207 50km'!A79</f>
        <v>Z51_C</v>
      </c>
      <c r="C81" s="12" t="str">
        <f>'N207 50km'!B79</f>
        <v>Zuidkade 51</v>
      </c>
      <c r="D81" s="12" t="str" cm="1">
        <f t="array" ref="D81:E81">_xlfn.TEXTSPLIT(C81," ")</f>
        <v>Zuidkade</v>
      </c>
      <c r="E81" s="12" t="str">
        <v>51</v>
      </c>
      <c r="F81" s="12"/>
      <c r="G81" s="12"/>
      <c r="H81" s="12"/>
      <c r="I81" s="12" t="s">
        <v>29</v>
      </c>
      <c r="J81" s="12"/>
      <c r="K81" s="12"/>
      <c r="L81" s="12"/>
      <c r="M81" s="12"/>
      <c r="N81" s="11">
        <f>'N207 50km'!C79</f>
        <v>7.5</v>
      </c>
      <c r="O81" s="11">
        <f>IF('N207'!D79="--",6,'N207'!D79)</f>
        <v>59.5</v>
      </c>
      <c r="P81" s="11">
        <f t="shared" si="2"/>
        <v>60</v>
      </c>
      <c r="Q81" s="11">
        <f t="shared" si="3"/>
        <v>5</v>
      </c>
      <c r="R81" s="11">
        <f>'overzicht alle wegen'!L80</f>
        <v>55</v>
      </c>
      <c r="S81" s="12" t="s">
        <v>30</v>
      </c>
      <c r="T81" s="12"/>
      <c r="U81" s="12"/>
      <c r="V81" s="12"/>
      <c r="W81" s="12"/>
      <c r="X81" s="12"/>
      <c r="Y81" s="12"/>
    </row>
    <row r="82" spans="1:25" x14ac:dyDescent="0.2">
      <c r="A82" s="11"/>
      <c r="B82" s="12" t="str">
        <f>'N207 50km'!A80</f>
        <v>Z51_B</v>
      </c>
      <c r="C82" s="12" t="str">
        <f>'N207 50km'!B80</f>
        <v>Zuidkade 51</v>
      </c>
      <c r="D82" s="12" t="str" cm="1">
        <f t="array" ref="D82:E82">_xlfn.TEXTSPLIT(C82," ")</f>
        <v>Zuidkade</v>
      </c>
      <c r="E82" s="12" t="str">
        <v>51</v>
      </c>
      <c r="F82" s="12"/>
      <c r="G82" s="12"/>
      <c r="H82" s="12"/>
      <c r="I82" s="12" t="s">
        <v>29</v>
      </c>
      <c r="J82" s="12"/>
      <c r="K82" s="12"/>
      <c r="L82" s="12"/>
      <c r="M82" s="12"/>
      <c r="N82" s="11">
        <f>'N207 50km'!C80</f>
        <v>4.5</v>
      </c>
      <c r="O82" s="11">
        <f>IF('N207'!D80="--",6,'N207'!D80)</f>
        <v>58.9</v>
      </c>
      <c r="P82" s="11">
        <f t="shared" si="2"/>
        <v>59</v>
      </c>
      <c r="Q82" s="11">
        <f t="shared" si="3"/>
        <v>5</v>
      </c>
      <c r="R82" s="11">
        <f>'overzicht alle wegen'!L81</f>
        <v>54</v>
      </c>
      <c r="S82" s="12" t="s">
        <v>30</v>
      </c>
      <c r="T82" s="12"/>
      <c r="U82" s="12"/>
      <c r="V82" s="12"/>
      <c r="W82" s="12"/>
      <c r="X82" s="12"/>
      <c r="Y82" s="12"/>
    </row>
    <row r="83" spans="1:25" x14ac:dyDescent="0.2">
      <c r="A83" s="11"/>
      <c r="B83" s="12" t="str">
        <f>'N207 50km'!A81</f>
        <v>Z51_A</v>
      </c>
      <c r="C83" s="12" t="str">
        <f>'N207 50km'!B81</f>
        <v>Zuidkade 51</v>
      </c>
      <c r="D83" s="12" t="str" cm="1">
        <f t="array" ref="D83:E83">_xlfn.TEXTSPLIT(C83," ")</f>
        <v>Zuidkade</v>
      </c>
      <c r="E83" s="12" t="str">
        <v>51</v>
      </c>
      <c r="F83" s="12"/>
      <c r="G83" s="12"/>
      <c r="H83" s="12"/>
      <c r="I83" s="12" t="s">
        <v>29</v>
      </c>
      <c r="J83" s="12"/>
      <c r="K83" s="12"/>
      <c r="L83" s="12"/>
      <c r="M83" s="12"/>
      <c r="N83" s="11">
        <f>'N207 50km'!C81</f>
        <v>1.5</v>
      </c>
      <c r="O83" s="11">
        <f>IF('N207'!D81="--",6,'N207'!D81)</f>
        <v>57.6</v>
      </c>
      <c r="P83" s="11">
        <f t="shared" si="2"/>
        <v>58</v>
      </c>
      <c r="Q83" s="11">
        <f t="shared" si="3"/>
        <v>5</v>
      </c>
      <c r="R83" s="11">
        <f>'overzicht alle wegen'!L82</f>
        <v>53</v>
      </c>
      <c r="S83" s="12" t="s">
        <v>30</v>
      </c>
      <c r="T83" s="12"/>
      <c r="U83" s="12"/>
      <c r="V83" s="12"/>
      <c r="W83" s="12"/>
      <c r="X83" s="12"/>
      <c r="Y83" s="12"/>
    </row>
    <row r="84" spans="1:25" s="64" customFormat="1" x14ac:dyDescent="0.2">
      <c r="A84" s="63">
        <v>30</v>
      </c>
      <c r="B84" s="62" t="str">
        <f>'N207 50km'!A82</f>
        <v>Z50_B</v>
      </c>
      <c r="C84" s="62" t="str">
        <f>'N207 50km'!B82</f>
        <v>Zuidkade 50</v>
      </c>
      <c r="D84" s="62" t="str" cm="1">
        <f t="array" ref="D84:E84">_xlfn.TEXTSPLIT(C84," ")</f>
        <v>Zuidkade</v>
      </c>
      <c r="E84" s="62" t="str">
        <v>50</v>
      </c>
      <c r="F84" s="62"/>
      <c r="G84" s="62"/>
      <c r="H84" s="62"/>
      <c r="I84" s="62" t="s">
        <v>29</v>
      </c>
      <c r="J84" s="62"/>
      <c r="K84" s="62"/>
      <c r="L84" s="62"/>
      <c r="M84" s="62"/>
      <c r="N84" s="63">
        <f>'N207 50km'!C82</f>
        <v>4.5</v>
      </c>
      <c r="O84" s="63">
        <f>IF('N207'!D82="--",6,'N207'!D82)</f>
        <v>59</v>
      </c>
      <c r="P84" s="63">
        <f t="shared" si="2"/>
        <v>59</v>
      </c>
      <c r="Q84" s="63">
        <f t="shared" si="3"/>
        <v>5</v>
      </c>
      <c r="R84" s="63">
        <f>'overzicht alle wegen'!L83</f>
        <v>54</v>
      </c>
      <c r="S84" s="62" t="s">
        <v>30</v>
      </c>
      <c r="T84" s="62"/>
      <c r="U84" s="62"/>
      <c r="V84" s="62"/>
      <c r="W84" s="62"/>
      <c r="X84" s="62"/>
      <c r="Y84" s="62"/>
    </row>
    <row r="85" spans="1:25" s="64" customFormat="1" x14ac:dyDescent="0.2">
      <c r="A85" s="63"/>
      <c r="B85" s="62" t="str">
        <f>'N207 50km'!A83</f>
        <v>Z50_A</v>
      </c>
      <c r="C85" s="62" t="str">
        <f>'N207 50km'!B83</f>
        <v>Zuidkade 50</v>
      </c>
      <c r="D85" s="62" t="str" cm="1">
        <f t="array" ref="D85:E85">_xlfn.TEXTSPLIT(C85," ")</f>
        <v>Zuidkade</v>
      </c>
      <c r="E85" s="62" t="str">
        <v>50</v>
      </c>
      <c r="F85" s="62"/>
      <c r="G85" s="62"/>
      <c r="H85" s="62"/>
      <c r="I85" s="62" t="s">
        <v>29</v>
      </c>
      <c r="J85" s="62"/>
      <c r="K85" s="62"/>
      <c r="L85" s="62"/>
      <c r="M85" s="62"/>
      <c r="N85" s="63">
        <f>'N207 50km'!C83</f>
        <v>1.5</v>
      </c>
      <c r="O85" s="63">
        <f>IF('N207'!D83="--",6,'N207'!D83)</f>
        <v>57.8</v>
      </c>
      <c r="P85" s="63">
        <f t="shared" si="2"/>
        <v>58</v>
      </c>
      <c r="Q85" s="63">
        <f t="shared" si="3"/>
        <v>5</v>
      </c>
      <c r="R85" s="63">
        <f>'overzicht alle wegen'!L84</f>
        <v>53</v>
      </c>
      <c r="S85" s="62" t="s">
        <v>30</v>
      </c>
      <c r="T85" s="62"/>
      <c r="U85" s="62"/>
      <c r="V85" s="62"/>
      <c r="W85" s="62"/>
      <c r="X85" s="62"/>
      <c r="Y85" s="62"/>
    </row>
    <row r="86" spans="1:25" x14ac:dyDescent="0.2">
      <c r="A86" s="11">
        <v>31</v>
      </c>
      <c r="B86" s="12" t="str">
        <f>'N207 50km'!A84</f>
        <v>Z49_B</v>
      </c>
      <c r="C86" s="12" t="str">
        <f>'N207 50km'!B84</f>
        <v>Zuidkade 49</v>
      </c>
      <c r="D86" s="12" t="str" cm="1">
        <f t="array" ref="D86:E86">_xlfn.TEXTSPLIT(C86," ")</f>
        <v>Zuidkade</v>
      </c>
      <c r="E86" s="12" t="str">
        <v>49</v>
      </c>
      <c r="F86" s="12"/>
      <c r="G86" s="12"/>
      <c r="H86" s="12"/>
      <c r="I86" s="12" t="s">
        <v>29</v>
      </c>
      <c r="J86" s="12"/>
      <c r="K86" s="12"/>
      <c r="L86" s="12"/>
      <c r="M86" s="12"/>
      <c r="N86" s="11">
        <f>'N207 50km'!C84</f>
        <v>4.5</v>
      </c>
      <c r="O86" s="11">
        <f>IF('N207'!D84="--",6,'N207'!D84)</f>
        <v>59</v>
      </c>
      <c r="P86" s="11">
        <f t="shared" si="2"/>
        <v>59</v>
      </c>
      <c r="Q86" s="11">
        <f t="shared" si="3"/>
        <v>5</v>
      </c>
      <c r="R86" s="11">
        <f>'overzicht alle wegen'!L85</f>
        <v>54</v>
      </c>
      <c r="S86" s="12" t="s">
        <v>30</v>
      </c>
      <c r="T86" s="12"/>
      <c r="U86" s="12"/>
      <c r="V86" s="12"/>
      <c r="W86" s="12"/>
      <c r="X86" s="12"/>
      <c r="Y86" s="12"/>
    </row>
    <row r="87" spans="1:25" x14ac:dyDescent="0.2">
      <c r="A87" s="11"/>
      <c r="B87" s="12" t="str">
        <f>'N207 50km'!A85</f>
        <v>Z49_A</v>
      </c>
      <c r="C87" s="12" t="str">
        <f>'N207 50km'!B85</f>
        <v>Zuidkade 49</v>
      </c>
      <c r="D87" s="12" t="str" cm="1">
        <f t="array" ref="D87:E87">_xlfn.TEXTSPLIT(C87," ")</f>
        <v>Zuidkade</v>
      </c>
      <c r="E87" s="12" t="str">
        <v>49</v>
      </c>
      <c r="F87" s="12"/>
      <c r="G87" s="12"/>
      <c r="H87" s="12"/>
      <c r="I87" s="12" t="s">
        <v>29</v>
      </c>
      <c r="J87" s="12"/>
      <c r="K87" s="12"/>
      <c r="L87" s="12"/>
      <c r="M87" s="12"/>
      <c r="N87" s="11">
        <f>'N207 50km'!C85</f>
        <v>1.5</v>
      </c>
      <c r="O87" s="11">
        <f>IF('N207'!D85="--",6,'N207'!D85)</f>
        <v>57.8</v>
      </c>
      <c r="P87" s="11">
        <f t="shared" si="2"/>
        <v>58</v>
      </c>
      <c r="Q87" s="11">
        <f t="shared" si="3"/>
        <v>5</v>
      </c>
      <c r="R87" s="11">
        <f>'overzicht alle wegen'!L86</f>
        <v>53</v>
      </c>
      <c r="S87" s="12" t="s">
        <v>30</v>
      </c>
      <c r="T87" s="12"/>
      <c r="U87" s="12"/>
      <c r="V87" s="12"/>
      <c r="W87" s="12"/>
      <c r="X87" s="12"/>
      <c r="Y87" s="12"/>
    </row>
    <row r="88" spans="1:25" s="64" customFormat="1" x14ac:dyDescent="0.2">
      <c r="A88" s="63">
        <v>32</v>
      </c>
      <c r="B88" s="62" t="str">
        <f>'N207 50km'!A86</f>
        <v>Z48_B</v>
      </c>
      <c r="C88" s="62" t="str">
        <f>'N207 50km'!B86</f>
        <v>Zuidkade 48</v>
      </c>
      <c r="D88" s="62" t="str" cm="1">
        <f t="array" ref="D88:E88">_xlfn.TEXTSPLIT(C88," ")</f>
        <v>Zuidkade</v>
      </c>
      <c r="E88" s="62" t="str">
        <v>48</v>
      </c>
      <c r="F88" s="62"/>
      <c r="G88" s="62"/>
      <c r="H88" s="62"/>
      <c r="I88" s="62" t="s">
        <v>29</v>
      </c>
      <c r="J88" s="62"/>
      <c r="K88" s="62"/>
      <c r="L88" s="62"/>
      <c r="M88" s="62"/>
      <c r="N88" s="63">
        <f>'N207 50km'!C86</f>
        <v>4.5</v>
      </c>
      <c r="O88" s="63">
        <f>IF('N207'!D86="--",6,'N207'!D86)</f>
        <v>59.1</v>
      </c>
      <c r="P88" s="63">
        <f t="shared" si="2"/>
        <v>59</v>
      </c>
      <c r="Q88" s="63">
        <f t="shared" si="3"/>
        <v>5</v>
      </c>
      <c r="R88" s="63">
        <f>'overzicht alle wegen'!L87</f>
        <v>54</v>
      </c>
      <c r="S88" s="62" t="s">
        <v>30</v>
      </c>
      <c r="T88" s="62"/>
      <c r="U88" s="62"/>
      <c r="V88" s="62"/>
      <c r="W88" s="62"/>
      <c r="X88" s="62"/>
      <c r="Y88" s="62"/>
    </row>
    <row r="89" spans="1:25" s="64" customFormat="1" x14ac:dyDescent="0.2">
      <c r="A89" s="63"/>
      <c r="B89" s="62" t="str">
        <f>'N207 50km'!A87</f>
        <v>Z48_A</v>
      </c>
      <c r="C89" s="62" t="str">
        <f>'N207 50km'!B87</f>
        <v>Zuidkade 48</v>
      </c>
      <c r="D89" s="62" t="str" cm="1">
        <f t="array" ref="D89:E89">_xlfn.TEXTSPLIT(C89," ")</f>
        <v>Zuidkade</v>
      </c>
      <c r="E89" s="62" t="str">
        <v>48</v>
      </c>
      <c r="F89" s="62"/>
      <c r="G89" s="62"/>
      <c r="H89" s="62"/>
      <c r="I89" s="62" t="s">
        <v>29</v>
      </c>
      <c r="J89" s="62"/>
      <c r="K89" s="62"/>
      <c r="L89" s="62"/>
      <c r="M89" s="62"/>
      <c r="N89" s="63">
        <f>'N207 50km'!C87</f>
        <v>1.5</v>
      </c>
      <c r="O89" s="63">
        <f>IF('N207'!D87="--",6,'N207'!D87)</f>
        <v>57.8</v>
      </c>
      <c r="P89" s="63">
        <f t="shared" si="2"/>
        <v>58</v>
      </c>
      <c r="Q89" s="63">
        <f t="shared" si="3"/>
        <v>5</v>
      </c>
      <c r="R89" s="63">
        <f>'overzicht alle wegen'!L88</f>
        <v>53</v>
      </c>
      <c r="S89" s="62" t="s">
        <v>30</v>
      </c>
      <c r="T89" s="62"/>
      <c r="U89" s="62"/>
      <c r="V89" s="62"/>
      <c r="W89" s="62"/>
      <c r="X89" s="62"/>
      <c r="Y89" s="62"/>
    </row>
    <row r="90" spans="1:25" x14ac:dyDescent="0.2">
      <c r="A90" s="11">
        <v>33</v>
      </c>
      <c r="B90" s="12" t="str">
        <f>'N207 50km'!A88</f>
        <v>Z47_B</v>
      </c>
      <c r="C90" s="12" t="str">
        <f>'N207 50km'!B88</f>
        <v>Zuidkade 47</v>
      </c>
      <c r="D90" s="12" t="str" cm="1">
        <f t="array" ref="D90:E90">_xlfn.TEXTSPLIT(C90," ")</f>
        <v>Zuidkade</v>
      </c>
      <c r="E90" s="12" t="str">
        <v>47</v>
      </c>
      <c r="F90" s="12"/>
      <c r="G90" s="12"/>
      <c r="H90" s="12"/>
      <c r="I90" s="12" t="s">
        <v>29</v>
      </c>
      <c r="J90" s="12"/>
      <c r="K90" s="12"/>
      <c r="L90" s="12"/>
      <c r="M90" s="12"/>
      <c r="N90" s="11">
        <f>'N207 50km'!C88</f>
        <v>4.5</v>
      </c>
      <c r="O90" s="11">
        <f>IF('N207'!D88="--",6,'N207'!D88)</f>
        <v>59.1</v>
      </c>
      <c r="P90" s="11">
        <f t="shared" si="2"/>
        <v>59</v>
      </c>
      <c r="Q90" s="11">
        <f t="shared" si="3"/>
        <v>5</v>
      </c>
      <c r="R90" s="11">
        <f>'overzicht alle wegen'!L89</f>
        <v>54</v>
      </c>
      <c r="S90" s="12" t="s">
        <v>30</v>
      </c>
      <c r="T90" s="12"/>
      <c r="U90" s="12"/>
      <c r="V90" s="12"/>
      <c r="W90" s="12"/>
      <c r="X90" s="12"/>
      <c r="Y90" s="12"/>
    </row>
    <row r="91" spans="1:25" x14ac:dyDescent="0.2">
      <c r="A91" s="11"/>
      <c r="B91" s="12" t="str">
        <f>'N207 50km'!A89</f>
        <v>Z47_A</v>
      </c>
      <c r="C91" s="12" t="str">
        <f>'N207 50km'!B89</f>
        <v>Zuidkade 47</v>
      </c>
      <c r="D91" s="12" t="str" cm="1">
        <f t="array" ref="D91:E91">_xlfn.TEXTSPLIT(C91," ")</f>
        <v>Zuidkade</v>
      </c>
      <c r="E91" s="12" t="str">
        <v>47</v>
      </c>
      <c r="F91" s="12"/>
      <c r="G91" s="12"/>
      <c r="H91" s="12"/>
      <c r="I91" s="12" t="s">
        <v>29</v>
      </c>
      <c r="J91" s="12"/>
      <c r="K91" s="12"/>
      <c r="L91" s="12"/>
      <c r="M91" s="12"/>
      <c r="N91" s="11">
        <f>'N207 50km'!C89</f>
        <v>1.5</v>
      </c>
      <c r="O91" s="11">
        <f>IF('N207'!D89="--",6,'N207'!D89)</f>
        <v>57.8</v>
      </c>
      <c r="P91" s="11">
        <f t="shared" si="2"/>
        <v>58</v>
      </c>
      <c r="Q91" s="11">
        <f t="shared" si="3"/>
        <v>5</v>
      </c>
      <c r="R91" s="11">
        <f>'overzicht alle wegen'!L90</f>
        <v>53</v>
      </c>
      <c r="S91" s="12" t="s">
        <v>30</v>
      </c>
      <c r="T91" s="12"/>
      <c r="U91" s="12"/>
      <c r="V91" s="12"/>
      <c r="W91" s="12"/>
      <c r="X91" s="12"/>
      <c r="Y91" s="12"/>
    </row>
    <row r="92" spans="1:25" s="64" customFormat="1" x14ac:dyDescent="0.2">
      <c r="A92" s="63">
        <v>34</v>
      </c>
      <c r="B92" s="62" t="str">
        <f>'N207 50km'!A90</f>
        <v>Z46_B</v>
      </c>
      <c r="C92" s="62" t="str">
        <f>'N207 50km'!B90</f>
        <v>Zuidkade 46</v>
      </c>
      <c r="D92" s="62" t="str" cm="1">
        <f t="array" ref="D92:E92">_xlfn.TEXTSPLIT(C92," ")</f>
        <v>Zuidkade</v>
      </c>
      <c r="E92" s="62" t="str">
        <v>46</v>
      </c>
      <c r="F92" s="62"/>
      <c r="G92" s="62"/>
      <c r="H92" s="62"/>
      <c r="I92" s="62" t="s">
        <v>29</v>
      </c>
      <c r="J92" s="62"/>
      <c r="K92" s="62"/>
      <c r="L92" s="62"/>
      <c r="M92" s="62"/>
      <c r="N92" s="63">
        <f>'N207 50km'!C90</f>
        <v>4.5</v>
      </c>
      <c r="O92" s="63">
        <f>IF('N207'!D90="--",6,'N207'!D90)</f>
        <v>58.1</v>
      </c>
      <c r="P92" s="63">
        <f t="shared" si="2"/>
        <v>58</v>
      </c>
      <c r="Q92" s="63">
        <f t="shared" si="3"/>
        <v>5</v>
      </c>
      <c r="R92" s="63">
        <f>'overzicht alle wegen'!L91</f>
        <v>53</v>
      </c>
      <c r="S92" s="62" t="s">
        <v>30</v>
      </c>
      <c r="T92" s="62"/>
      <c r="U92" s="62"/>
      <c r="V92" s="62"/>
      <c r="W92" s="62"/>
      <c r="X92" s="62"/>
      <c r="Y92" s="62"/>
    </row>
    <row r="93" spans="1:25" s="64" customFormat="1" x14ac:dyDescent="0.2">
      <c r="A93" s="63"/>
      <c r="B93" s="62" t="str">
        <f>'N207 50km'!A91</f>
        <v>Z46_A</v>
      </c>
      <c r="C93" s="62" t="str">
        <f>'N207 50km'!B91</f>
        <v>Zuidkade 46</v>
      </c>
      <c r="D93" s="62" t="str" cm="1">
        <f t="array" ref="D93:E93">_xlfn.TEXTSPLIT(C93," ")</f>
        <v>Zuidkade</v>
      </c>
      <c r="E93" s="62" t="str">
        <v>46</v>
      </c>
      <c r="F93" s="62"/>
      <c r="G93" s="62"/>
      <c r="H93" s="62"/>
      <c r="I93" s="62" t="s">
        <v>29</v>
      </c>
      <c r="J93" s="62"/>
      <c r="K93" s="62"/>
      <c r="L93" s="62"/>
      <c r="M93" s="62"/>
      <c r="N93" s="63">
        <f>'N207 50km'!C91</f>
        <v>1.5</v>
      </c>
      <c r="O93" s="63">
        <f>IF('N207'!D91="--",6,'N207'!D91)</f>
        <v>56.9</v>
      </c>
      <c r="P93" s="63">
        <f t="shared" si="2"/>
        <v>57</v>
      </c>
      <c r="Q93" s="63">
        <f t="shared" si="3"/>
        <v>5</v>
      </c>
      <c r="R93" s="63">
        <f>'overzicht alle wegen'!L92</f>
        <v>52</v>
      </c>
      <c r="S93" s="62" t="s">
        <v>30</v>
      </c>
      <c r="T93" s="62"/>
      <c r="U93" s="62"/>
      <c r="V93" s="62"/>
      <c r="W93" s="62"/>
      <c r="X93" s="62"/>
      <c r="Y93" s="62"/>
    </row>
    <row r="94" spans="1:25" x14ac:dyDescent="0.2">
      <c r="A94" s="11">
        <v>35</v>
      </c>
      <c r="B94" s="12" t="str">
        <f>'N207 50km'!A92</f>
        <v>Z45_B</v>
      </c>
      <c r="C94" s="12" t="str">
        <f>'N207 50km'!B92</f>
        <v>Zuidkade 45</v>
      </c>
      <c r="D94" s="12" t="str" cm="1">
        <f t="array" ref="D94:E94">_xlfn.TEXTSPLIT(C94," ")</f>
        <v>Zuidkade</v>
      </c>
      <c r="E94" s="12" t="str">
        <v>45</v>
      </c>
      <c r="F94" s="12"/>
      <c r="G94" s="12"/>
      <c r="H94" s="12"/>
      <c r="I94" s="12" t="s">
        <v>29</v>
      </c>
      <c r="J94" s="12"/>
      <c r="K94" s="12"/>
      <c r="L94" s="12"/>
      <c r="M94" s="12"/>
      <c r="N94" s="11">
        <f>'N207 50km'!C92</f>
        <v>4.5</v>
      </c>
      <c r="O94" s="11">
        <f>IF('N207'!D92="--",6,'N207'!D92)</f>
        <v>58.2</v>
      </c>
      <c r="P94" s="11">
        <f t="shared" si="2"/>
        <v>58</v>
      </c>
      <c r="Q94" s="11">
        <f t="shared" si="3"/>
        <v>5</v>
      </c>
      <c r="R94" s="11">
        <f>'overzicht alle wegen'!L93</f>
        <v>53</v>
      </c>
      <c r="S94" s="12" t="s">
        <v>30</v>
      </c>
      <c r="T94" s="12"/>
      <c r="U94" s="12"/>
      <c r="V94" s="12"/>
      <c r="W94" s="12"/>
      <c r="X94" s="12"/>
      <c r="Y94" s="12"/>
    </row>
    <row r="95" spans="1:25" x14ac:dyDescent="0.2">
      <c r="A95" s="11"/>
      <c r="B95" s="12" t="str">
        <f>'N207 50km'!A93</f>
        <v>Z45_A</v>
      </c>
      <c r="C95" s="12" t="str">
        <f>'N207 50km'!B93</f>
        <v>Zuidkade 45</v>
      </c>
      <c r="D95" s="12" t="str" cm="1">
        <f t="array" ref="D95:E95">_xlfn.TEXTSPLIT(C95," ")</f>
        <v>Zuidkade</v>
      </c>
      <c r="E95" s="12" t="str">
        <v>45</v>
      </c>
      <c r="F95" s="12"/>
      <c r="G95" s="12"/>
      <c r="H95" s="12"/>
      <c r="I95" s="12" t="s">
        <v>29</v>
      </c>
      <c r="J95" s="12"/>
      <c r="K95" s="12"/>
      <c r="L95" s="12"/>
      <c r="M95" s="12"/>
      <c r="N95" s="11">
        <f>'N207 50km'!C93</f>
        <v>1.5</v>
      </c>
      <c r="O95" s="11">
        <f>IF('N207'!D93="--",6,'N207'!D93)</f>
        <v>57</v>
      </c>
      <c r="P95" s="11">
        <f t="shared" si="2"/>
        <v>57</v>
      </c>
      <c r="Q95" s="11">
        <f t="shared" si="3"/>
        <v>5</v>
      </c>
      <c r="R95" s="11">
        <f>'overzicht alle wegen'!L94</f>
        <v>52</v>
      </c>
      <c r="S95" s="12" t="s">
        <v>30</v>
      </c>
      <c r="T95" s="12"/>
      <c r="U95" s="12"/>
      <c r="V95" s="12"/>
      <c r="W95" s="12"/>
      <c r="X95" s="12"/>
      <c r="Y95" s="12"/>
    </row>
    <row r="96" spans="1:25" s="64" customFormat="1" x14ac:dyDescent="0.2">
      <c r="A96" s="63">
        <v>36</v>
      </c>
      <c r="B96" s="62" t="str">
        <f>'N207 50km'!A94</f>
        <v>Z44_C</v>
      </c>
      <c r="C96" s="62" t="str">
        <f>'N207 50km'!B94</f>
        <v>Zuidkade 44</v>
      </c>
      <c r="D96" s="62" t="str" cm="1">
        <f t="array" ref="D96:E96">_xlfn.TEXTSPLIT(C96," ")</f>
        <v>Zuidkade</v>
      </c>
      <c r="E96" s="62" t="str">
        <v>44</v>
      </c>
      <c r="F96" s="62"/>
      <c r="G96" s="62"/>
      <c r="H96" s="62"/>
      <c r="I96" s="62" t="s">
        <v>29</v>
      </c>
      <c r="J96" s="62"/>
      <c r="K96" s="62"/>
      <c r="L96" s="62"/>
      <c r="M96" s="62"/>
      <c r="N96" s="63">
        <f>'N207 50km'!C94</f>
        <v>7.5</v>
      </c>
      <c r="O96" s="63">
        <f>IF('N207'!D94="--",6,'N207'!D94)</f>
        <v>58.8</v>
      </c>
      <c r="P96" s="63">
        <f t="shared" si="2"/>
        <v>59</v>
      </c>
      <c r="Q96" s="63">
        <f t="shared" si="3"/>
        <v>5</v>
      </c>
      <c r="R96" s="63">
        <f>'overzicht alle wegen'!L95</f>
        <v>54</v>
      </c>
      <c r="S96" s="62" t="s">
        <v>30</v>
      </c>
      <c r="T96" s="62"/>
      <c r="U96" s="62"/>
      <c r="V96" s="62"/>
      <c r="W96" s="62"/>
      <c r="X96" s="62"/>
      <c r="Y96" s="62"/>
    </row>
    <row r="97" spans="1:25" s="64" customFormat="1" x14ac:dyDescent="0.2">
      <c r="A97" s="63"/>
      <c r="B97" s="62" t="str">
        <f>'N207 50km'!A95</f>
        <v>Z44_B</v>
      </c>
      <c r="C97" s="62" t="str">
        <f>'N207 50km'!B95</f>
        <v>Zuidkade 44</v>
      </c>
      <c r="D97" s="62" t="str" cm="1">
        <f t="array" ref="D97:E97">_xlfn.TEXTSPLIT(C97," ")</f>
        <v>Zuidkade</v>
      </c>
      <c r="E97" s="62" t="str">
        <v>44</v>
      </c>
      <c r="F97" s="62"/>
      <c r="G97" s="62"/>
      <c r="H97" s="62"/>
      <c r="I97" s="62" t="s">
        <v>29</v>
      </c>
      <c r="J97" s="62"/>
      <c r="K97" s="62"/>
      <c r="L97" s="62"/>
      <c r="M97" s="62"/>
      <c r="N97" s="63">
        <f>'N207 50km'!C95</f>
        <v>4.5</v>
      </c>
      <c r="O97" s="63">
        <f>IF('N207'!D95="--",6,'N207'!D95)</f>
        <v>58</v>
      </c>
      <c r="P97" s="63">
        <f t="shared" si="2"/>
        <v>58</v>
      </c>
      <c r="Q97" s="63">
        <f t="shared" si="3"/>
        <v>5</v>
      </c>
      <c r="R97" s="63">
        <f>'overzicht alle wegen'!L96</f>
        <v>53</v>
      </c>
      <c r="S97" s="62" t="s">
        <v>30</v>
      </c>
      <c r="T97" s="62"/>
      <c r="U97" s="62"/>
      <c r="V97" s="62"/>
      <c r="W97" s="62"/>
      <c r="X97" s="62"/>
      <c r="Y97" s="62"/>
    </row>
    <row r="98" spans="1:25" s="64" customFormat="1" x14ac:dyDescent="0.2">
      <c r="A98" s="63"/>
      <c r="B98" s="62" t="str">
        <f>'N207 50km'!A96</f>
        <v>Z44_A</v>
      </c>
      <c r="C98" s="62" t="str">
        <f>'N207 50km'!B96</f>
        <v>Zuidkade 44</v>
      </c>
      <c r="D98" s="62" t="str" cm="1">
        <f t="array" ref="D98:E98">_xlfn.TEXTSPLIT(C98," ")</f>
        <v>Zuidkade</v>
      </c>
      <c r="E98" s="62" t="str">
        <v>44</v>
      </c>
      <c r="F98" s="62"/>
      <c r="G98" s="62"/>
      <c r="H98" s="62"/>
      <c r="I98" s="62" t="s">
        <v>29</v>
      </c>
      <c r="J98" s="62"/>
      <c r="K98" s="62"/>
      <c r="L98" s="62"/>
      <c r="M98" s="62"/>
      <c r="N98" s="63">
        <f>'N207 50km'!C96</f>
        <v>1.5</v>
      </c>
      <c r="O98" s="63">
        <f>IF('N207'!D96="--",6,'N207'!D96)</f>
        <v>56.9</v>
      </c>
      <c r="P98" s="63">
        <f t="shared" si="2"/>
        <v>57</v>
      </c>
      <c r="Q98" s="63">
        <f t="shared" si="3"/>
        <v>5</v>
      </c>
      <c r="R98" s="63">
        <f>'overzicht alle wegen'!L97</f>
        <v>52</v>
      </c>
      <c r="S98" s="62" t="s">
        <v>30</v>
      </c>
      <c r="T98" s="62"/>
      <c r="U98" s="62"/>
      <c r="V98" s="62"/>
      <c r="W98" s="62"/>
      <c r="X98" s="62"/>
      <c r="Y98" s="62"/>
    </row>
    <row r="99" spans="1:25" x14ac:dyDescent="0.2">
      <c r="A99" s="11">
        <v>37</v>
      </c>
      <c r="B99" s="12" t="str">
        <f>'N207 50km'!A97</f>
        <v>Z43_C</v>
      </c>
      <c r="C99" s="12" t="str">
        <f>'N207 50km'!B97</f>
        <v>Zuidkade 43</v>
      </c>
      <c r="D99" s="12" t="str" cm="1">
        <f t="array" ref="D99:E99">_xlfn.TEXTSPLIT(C99," ")</f>
        <v>Zuidkade</v>
      </c>
      <c r="E99" s="12" t="str">
        <v>43</v>
      </c>
      <c r="F99" s="12"/>
      <c r="G99" s="12"/>
      <c r="H99" s="12"/>
      <c r="I99" s="12" t="s">
        <v>29</v>
      </c>
      <c r="J99" s="12"/>
      <c r="K99" s="12"/>
      <c r="L99" s="12"/>
      <c r="M99" s="12"/>
      <c r="N99" s="11">
        <f>'N207 50km'!C97</f>
        <v>7.5</v>
      </c>
      <c r="O99" s="11">
        <f>IF('N207'!D97="--",6,'N207'!D97)</f>
        <v>58.7</v>
      </c>
      <c r="P99" s="11">
        <f t="shared" si="2"/>
        <v>59</v>
      </c>
      <c r="Q99" s="11">
        <f t="shared" si="3"/>
        <v>5</v>
      </c>
      <c r="R99" s="11">
        <f>'overzicht alle wegen'!L98</f>
        <v>54</v>
      </c>
      <c r="S99" s="12" t="s">
        <v>30</v>
      </c>
      <c r="T99" s="12"/>
      <c r="U99" s="12"/>
      <c r="V99" s="12"/>
      <c r="W99" s="12"/>
      <c r="X99" s="12"/>
      <c r="Y99" s="12"/>
    </row>
    <row r="100" spans="1:25" x14ac:dyDescent="0.2">
      <c r="A100" s="11"/>
      <c r="B100" s="12" t="str">
        <f>'N207 50km'!A98</f>
        <v>Z43_B</v>
      </c>
      <c r="C100" s="12" t="str">
        <f>'N207 50km'!B98</f>
        <v>Zuidkade 43</v>
      </c>
      <c r="D100" s="12" t="str" cm="1">
        <f t="array" ref="D100:E100">_xlfn.TEXTSPLIT(C100," ")</f>
        <v>Zuidkade</v>
      </c>
      <c r="E100" s="12" t="str">
        <v>43</v>
      </c>
      <c r="F100" s="12"/>
      <c r="G100" s="12"/>
      <c r="H100" s="12"/>
      <c r="I100" s="12" t="s">
        <v>29</v>
      </c>
      <c r="J100" s="12"/>
      <c r="K100" s="12"/>
      <c r="L100" s="12"/>
      <c r="M100" s="12"/>
      <c r="N100" s="11">
        <f>'N207 50km'!C98</f>
        <v>4.5</v>
      </c>
      <c r="O100" s="11">
        <f>IF('N207'!D98="--",6,'N207'!D98)</f>
        <v>57.9</v>
      </c>
      <c r="P100" s="11">
        <f t="shared" si="2"/>
        <v>58</v>
      </c>
      <c r="Q100" s="11">
        <f t="shared" si="3"/>
        <v>5</v>
      </c>
      <c r="R100" s="11">
        <f>'overzicht alle wegen'!L99</f>
        <v>53</v>
      </c>
      <c r="S100" s="12" t="s">
        <v>30</v>
      </c>
      <c r="T100" s="12"/>
      <c r="U100" s="12"/>
      <c r="V100" s="12"/>
      <c r="W100" s="12"/>
      <c r="X100" s="12"/>
      <c r="Y100" s="12"/>
    </row>
    <row r="101" spans="1:25" x14ac:dyDescent="0.2">
      <c r="A101" s="11"/>
      <c r="B101" s="12" t="str">
        <f>'N207 50km'!A99</f>
        <v>Z43_A</v>
      </c>
      <c r="C101" s="12" t="str">
        <f>'N207 50km'!B99</f>
        <v>Zuidkade 43</v>
      </c>
      <c r="D101" s="12" t="str" cm="1">
        <f t="array" ref="D101:E101">_xlfn.TEXTSPLIT(C101," ")</f>
        <v>Zuidkade</v>
      </c>
      <c r="E101" s="12" t="str">
        <v>43</v>
      </c>
      <c r="F101" s="12"/>
      <c r="G101" s="12"/>
      <c r="H101" s="12"/>
      <c r="I101" s="12" t="s">
        <v>29</v>
      </c>
      <c r="J101" s="12"/>
      <c r="K101" s="12"/>
      <c r="L101" s="12"/>
      <c r="M101" s="12"/>
      <c r="N101" s="11">
        <f>'N207 50km'!C99</f>
        <v>1.5</v>
      </c>
      <c r="O101" s="11">
        <f>IF('N207'!D99="--",6,'N207'!D99)</f>
        <v>56.7</v>
      </c>
      <c r="P101" s="11">
        <f t="shared" si="2"/>
        <v>57</v>
      </c>
      <c r="Q101" s="11">
        <f t="shared" si="3"/>
        <v>5</v>
      </c>
      <c r="R101" s="11">
        <f>'overzicht alle wegen'!L100</f>
        <v>52</v>
      </c>
      <c r="S101" s="12" t="s">
        <v>30</v>
      </c>
      <c r="T101" s="12"/>
      <c r="U101" s="12"/>
      <c r="V101" s="12"/>
      <c r="W101" s="12"/>
      <c r="X101" s="12"/>
      <c r="Y101" s="12"/>
    </row>
    <row r="102" spans="1:25" s="64" customFormat="1" x14ac:dyDescent="0.2">
      <c r="A102" s="63">
        <v>38</v>
      </c>
      <c r="B102" s="62" t="str">
        <f>'N207 50km'!A100</f>
        <v>Z42_C</v>
      </c>
      <c r="C102" s="62" t="str">
        <f>'N207 50km'!B100</f>
        <v>Zuidkade 42</v>
      </c>
      <c r="D102" s="62" t="str" cm="1">
        <f t="array" ref="D102:E102">_xlfn.TEXTSPLIT(C102," ")</f>
        <v>Zuidkade</v>
      </c>
      <c r="E102" s="62" t="str">
        <v>42</v>
      </c>
      <c r="F102" s="62"/>
      <c r="G102" s="62"/>
      <c r="H102" s="62"/>
      <c r="I102" s="62" t="s">
        <v>29</v>
      </c>
      <c r="J102" s="62"/>
      <c r="K102" s="62"/>
      <c r="L102" s="62"/>
      <c r="M102" s="62"/>
      <c r="N102" s="63">
        <f>'N207 50km'!C100</f>
        <v>7.5</v>
      </c>
      <c r="O102" s="63">
        <f>IF('N207'!D100="--",6,'N207'!D100)</f>
        <v>58.7</v>
      </c>
      <c r="P102" s="63">
        <f t="shared" si="2"/>
        <v>59</v>
      </c>
      <c r="Q102" s="63">
        <f t="shared" si="3"/>
        <v>5</v>
      </c>
      <c r="R102" s="63">
        <f>'overzicht alle wegen'!L101</f>
        <v>54</v>
      </c>
      <c r="S102" s="62" t="s">
        <v>30</v>
      </c>
      <c r="T102" s="62"/>
      <c r="U102" s="62"/>
      <c r="V102" s="62"/>
      <c r="W102" s="62"/>
      <c r="X102" s="62"/>
      <c r="Y102" s="62"/>
    </row>
    <row r="103" spans="1:25" s="64" customFormat="1" x14ac:dyDescent="0.2">
      <c r="A103" s="63"/>
      <c r="B103" s="62" t="str">
        <f>'N207 50km'!A101</f>
        <v>Z42_B</v>
      </c>
      <c r="C103" s="62" t="str">
        <f>'N207 50km'!B101</f>
        <v>Zuidkade 42</v>
      </c>
      <c r="D103" s="62" t="str" cm="1">
        <f t="array" ref="D103:E103">_xlfn.TEXTSPLIT(C103," ")</f>
        <v>Zuidkade</v>
      </c>
      <c r="E103" s="62" t="str">
        <v>42</v>
      </c>
      <c r="F103" s="62"/>
      <c r="G103" s="62"/>
      <c r="H103" s="62"/>
      <c r="I103" s="62" t="s">
        <v>29</v>
      </c>
      <c r="J103" s="62"/>
      <c r="K103" s="62"/>
      <c r="L103" s="62"/>
      <c r="M103" s="62"/>
      <c r="N103" s="63">
        <f>'N207 50km'!C101</f>
        <v>4.5</v>
      </c>
      <c r="O103" s="63">
        <f>IF('N207'!D101="--",6,'N207'!D101)</f>
        <v>57.9</v>
      </c>
      <c r="P103" s="63">
        <f t="shared" si="2"/>
        <v>58</v>
      </c>
      <c r="Q103" s="63">
        <f t="shared" si="3"/>
        <v>5</v>
      </c>
      <c r="R103" s="63">
        <f>'overzicht alle wegen'!L102</f>
        <v>53</v>
      </c>
      <c r="S103" s="62" t="s">
        <v>30</v>
      </c>
      <c r="T103" s="62"/>
      <c r="U103" s="62"/>
      <c r="V103" s="62"/>
      <c r="W103" s="62"/>
      <c r="X103" s="62"/>
      <c r="Y103" s="62"/>
    </row>
    <row r="104" spans="1:25" s="64" customFormat="1" x14ac:dyDescent="0.2">
      <c r="A104" s="63"/>
      <c r="B104" s="62" t="str">
        <f>'N207 50km'!A102</f>
        <v>Z42_A</v>
      </c>
      <c r="C104" s="62" t="str">
        <f>'N207 50km'!B102</f>
        <v>Zuidkade 42</v>
      </c>
      <c r="D104" s="62" t="str" cm="1">
        <f t="array" ref="D104:E104">_xlfn.TEXTSPLIT(C104," ")</f>
        <v>Zuidkade</v>
      </c>
      <c r="E104" s="62" t="str">
        <v>42</v>
      </c>
      <c r="F104" s="62"/>
      <c r="G104" s="62"/>
      <c r="H104" s="62"/>
      <c r="I104" s="62" t="s">
        <v>29</v>
      </c>
      <c r="J104" s="62"/>
      <c r="K104" s="62"/>
      <c r="L104" s="62"/>
      <c r="M104" s="62"/>
      <c r="N104" s="63">
        <f>'N207 50km'!C102</f>
        <v>1.5</v>
      </c>
      <c r="O104" s="63">
        <f>IF('N207'!D102="--",6,'N207'!D102)</f>
        <v>56.8</v>
      </c>
      <c r="P104" s="63">
        <f t="shared" si="2"/>
        <v>57</v>
      </c>
      <c r="Q104" s="63">
        <f t="shared" si="3"/>
        <v>5</v>
      </c>
      <c r="R104" s="63">
        <f>'overzicht alle wegen'!L103</f>
        <v>52</v>
      </c>
      <c r="S104" s="62" t="s">
        <v>30</v>
      </c>
      <c r="T104" s="62"/>
      <c r="U104" s="62"/>
      <c r="V104" s="62"/>
      <c r="W104" s="62"/>
      <c r="X104" s="62"/>
      <c r="Y104" s="62"/>
    </row>
    <row r="105" spans="1:25" x14ac:dyDescent="0.2">
      <c r="A105" s="11">
        <v>39</v>
      </c>
      <c r="B105" s="12" t="str">
        <f>'N207 50km'!A103</f>
        <v>Z41_C</v>
      </c>
      <c r="C105" s="12" t="str">
        <f>'N207 50km'!B103</f>
        <v>Zuidkade 41</v>
      </c>
      <c r="D105" s="12" t="str" cm="1">
        <f t="array" ref="D105:E105">_xlfn.TEXTSPLIT(C105," ")</f>
        <v>Zuidkade</v>
      </c>
      <c r="E105" s="12" t="str">
        <v>41</v>
      </c>
      <c r="F105" s="12"/>
      <c r="G105" s="12"/>
      <c r="H105" s="12"/>
      <c r="I105" s="12" t="s">
        <v>29</v>
      </c>
      <c r="J105" s="12"/>
      <c r="K105" s="12"/>
      <c r="L105" s="12"/>
      <c r="M105" s="12"/>
      <c r="N105" s="11">
        <f>'N207 50km'!C103</f>
        <v>7.5</v>
      </c>
      <c r="O105" s="11">
        <f>IF('N207'!D103="--",6,'N207'!D103)</f>
        <v>58.7</v>
      </c>
      <c r="P105" s="11">
        <f t="shared" si="2"/>
        <v>59</v>
      </c>
      <c r="Q105" s="11">
        <f t="shared" si="3"/>
        <v>5</v>
      </c>
      <c r="R105" s="11">
        <f>'overzicht alle wegen'!L104</f>
        <v>54</v>
      </c>
      <c r="S105" s="12" t="s">
        <v>30</v>
      </c>
      <c r="T105" s="12"/>
      <c r="U105" s="12"/>
      <c r="V105" s="12"/>
      <c r="W105" s="12"/>
      <c r="X105" s="12"/>
      <c r="Y105" s="12"/>
    </row>
    <row r="106" spans="1:25" x14ac:dyDescent="0.2">
      <c r="A106" s="11"/>
      <c r="B106" s="12" t="str">
        <f>'N207 50km'!A104</f>
        <v>Z41_B</v>
      </c>
      <c r="C106" s="12" t="str">
        <f>'N207 50km'!B104</f>
        <v>Zuidkade 41</v>
      </c>
      <c r="D106" s="12" t="str" cm="1">
        <f t="array" ref="D106:E106">_xlfn.TEXTSPLIT(C106," ")</f>
        <v>Zuidkade</v>
      </c>
      <c r="E106" s="12" t="str">
        <v>41</v>
      </c>
      <c r="F106" s="12"/>
      <c r="G106" s="12"/>
      <c r="H106" s="12"/>
      <c r="I106" s="12" t="s">
        <v>29</v>
      </c>
      <c r="J106" s="12"/>
      <c r="K106" s="12"/>
      <c r="L106" s="12"/>
      <c r="M106" s="12"/>
      <c r="N106" s="11">
        <f>'N207 50km'!C104</f>
        <v>4.5</v>
      </c>
      <c r="O106" s="11">
        <f>IF('N207'!D104="--",6,'N207'!D104)</f>
        <v>57.9</v>
      </c>
      <c r="P106" s="11">
        <f t="shared" si="2"/>
        <v>58</v>
      </c>
      <c r="Q106" s="11">
        <f t="shared" si="3"/>
        <v>5</v>
      </c>
      <c r="R106" s="11">
        <f>'overzicht alle wegen'!L105</f>
        <v>53</v>
      </c>
      <c r="S106" s="12" t="s">
        <v>30</v>
      </c>
      <c r="T106" s="12"/>
      <c r="U106" s="12"/>
      <c r="V106" s="12"/>
      <c r="W106" s="12"/>
      <c r="X106" s="12"/>
      <c r="Y106" s="12"/>
    </row>
    <row r="107" spans="1:25" x14ac:dyDescent="0.2">
      <c r="A107" s="11"/>
      <c r="B107" s="12" t="str">
        <f>'N207 50km'!A105</f>
        <v>Z41_A</v>
      </c>
      <c r="C107" s="12" t="str">
        <f>'N207 50km'!B105</f>
        <v>Zuidkade 41</v>
      </c>
      <c r="D107" s="12" t="str" cm="1">
        <f t="array" ref="D107:E107">_xlfn.TEXTSPLIT(C107," ")</f>
        <v>Zuidkade</v>
      </c>
      <c r="E107" s="12" t="str">
        <v>41</v>
      </c>
      <c r="F107" s="12"/>
      <c r="G107" s="12"/>
      <c r="H107" s="12"/>
      <c r="I107" s="12" t="s">
        <v>29</v>
      </c>
      <c r="J107" s="12"/>
      <c r="K107" s="12"/>
      <c r="L107" s="12"/>
      <c r="M107" s="12"/>
      <c r="N107" s="11">
        <f>'N207 50km'!C105</f>
        <v>1.5</v>
      </c>
      <c r="O107" s="11">
        <f>IF('N207'!D105="--",6,'N207'!D105)</f>
        <v>56.8</v>
      </c>
      <c r="P107" s="11">
        <f t="shared" si="2"/>
        <v>57</v>
      </c>
      <c r="Q107" s="11">
        <f t="shared" si="3"/>
        <v>5</v>
      </c>
      <c r="R107" s="11">
        <f>'overzicht alle wegen'!L106</f>
        <v>52</v>
      </c>
      <c r="S107" s="12" t="s">
        <v>30</v>
      </c>
      <c r="T107" s="12"/>
      <c r="U107" s="12"/>
      <c r="V107" s="12"/>
      <c r="W107" s="12"/>
      <c r="X107" s="12"/>
      <c r="Y107" s="12"/>
    </row>
    <row r="108" spans="1:25" s="64" customFormat="1" x14ac:dyDescent="0.2">
      <c r="A108" s="63">
        <v>40</v>
      </c>
      <c r="B108" s="62" t="str">
        <f>'N207 50km'!A106</f>
        <v>Z40_C</v>
      </c>
      <c r="C108" s="62" t="str">
        <f>'N207 50km'!B106</f>
        <v>Zuidkade 40</v>
      </c>
      <c r="D108" s="62" t="str" cm="1">
        <f t="array" ref="D108:E108">_xlfn.TEXTSPLIT(C108," ")</f>
        <v>Zuidkade</v>
      </c>
      <c r="E108" s="62" t="str">
        <v>40</v>
      </c>
      <c r="F108" s="62"/>
      <c r="G108" s="62"/>
      <c r="H108" s="62"/>
      <c r="I108" s="62" t="s">
        <v>29</v>
      </c>
      <c r="J108" s="62"/>
      <c r="K108" s="62"/>
      <c r="L108" s="62"/>
      <c r="M108" s="62"/>
      <c r="N108" s="63">
        <f>'N207 50km'!C106</f>
        <v>7.5</v>
      </c>
      <c r="O108" s="63">
        <f>IF('N207'!D106="--",6,'N207'!D106)</f>
        <v>58.7</v>
      </c>
      <c r="P108" s="63">
        <f t="shared" si="2"/>
        <v>59</v>
      </c>
      <c r="Q108" s="63">
        <f t="shared" si="3"/>
        <v>5</v>
      </c>
      <c r="R108" s="63">
        <f>'overzicht alle wegen'!L107</f>
        <v>54</v>
      </c>
      <c r="S108" s="62" t="s">
        <v>30</v>
      </c>
      <c r="T108" s="62"/>
      <c r="U108" s="62"/>
      <c r="V108" s="62"/>
      <c r="W108" s="62"/>
      <c r="X108" s="62"/>
      <c r="Y108" s="62"/>
    </row>
    <row r="109" spans="1:25" s="64" customFormat="1" x14ac:dyDescent="0.2">
      <c r="A109" s="63"/>
      <c r="B109" s="62" t="str">
        <f>'N207 50km'!A107</f>
        <v>Z40_B</v>
      </c>
      <c r="C109" s="62" t="str">
        <f>'N207 50km'!B107</f>
        <v>Zuidkade 40</v>
      </c>
      <c r="D109" s="62" t="str" cm="1">
        <f t="array" ref="D109:E109">_xlfn.TEXTSPLIT(C109," ")</f>
        <v>Zuidkade</v>
      </c>
      <c r="E109" s="62" t="str">
        <v>40</v>
      </c>
      <c r="F109" s="62"/>
      <c r="G109" s="62"/>
      <c r="H109" s="62"/>
      <c r="I109" s="62" t="s">
        <v>29</v>
      </c>
      <c r="J109" s="62"/>
      <c r="K109" s="62"/>
      <c r="L109" s="62"/>
      <c r="M109" s="62"/>
      <c r="N109" s="63">
        <f>'N207 50km'!C107</f>
        <v>4.5</v>
      </c>
      <c r="O109" s="63">
        <f>IF('N207'!D107="--",6,'N207'!D107)</f>
        <v>57.9</v>
      </c>
      <c r="P109" s="63">
        <f t="shared" si="2"/>
        <v>58</v>
      </c>
      <c r="Q109" s="63">
        <f t="shared" si="3"/>
        <v>5</v>
      </c>
      <c r="R109" s="63">
        <f>'overzicht alle wegen'!L108</f>
        <v>53</v>
      </c>
      <c r="S109" s="62" t="s">
        <v>30</v>
      </c>
      <c r="T109" s="62"/>
      <c r="U109" s="62"/>
      <c r="V109" s="62"/>
      <c r="W109" s="62"/>
      <c r="X109" s="62"/>
      <c r="Y109" s="62"/>
    </row>
    <row r="110" spans="1:25" s="64" customFormat="1" x14ac:dyDescent="0.2">
      <c r="A110" s="63"/>
      <c r="B110" s="62" t="str">
        <f>'N207 50km'!A108</f>
        <v>Z40_A</v>
      </c>
      <c r="C110" s="62" t="str">
        <f>'N207 50km'!B108</f>
        <v>Zuidkade 40</v>
      </c>
      <c r="D110" s="62" t="str" cm="1">
        <f t="array" ref="D110:E110">_xlfn.TEXTSPLIT(C110," ")</f>
        <v>Zuidkade</v>
      </c>
      <c r="E110" s="62" t="str">
        <v>40</v>
      </c>
      <c r="F110" s="62"/>
      <c r="G110" s="62"/>
      <c r="H110" s="62"/>
      <c r="I110" s="62" t="s">
        <v>29</v>
      </c>
      <c r="J110" s="62"/>
      <c r="K110" s="62"/>
      <c r="L110" s="62"/>
      <c r="M110" s="62"/>
      <c r="N110" s="63">
        <f>'N207 50km'!C108</f>
        <v>1.5</v>
      </c>
      <c r="O110" s="63">
        <f>IF('N207'!D108="--",6,'N207'!D108)</f>
        <v>56.7</v>
      </c>
      <c r="P110" s="63">
        <f t="shared" si="2"/>
        <v>57</v>
      </c>
      <c r="Q110" s="63">
        <f t="shared" si="3"/>
        <v>5</v>
      </c>
      <c r="R110" s="63">
        <f>'overzicht alle wegen'!L109</f>
        <v>52</v>
      </c>
      <c r="S110" s="62" t="s">
        <v>30</v>
      </c>
      <c r="T110" s="62"/>
      <c r="U110" s="62"/>
      <c r="V110" s="62"/>
      <c r="W110" s="62"/>
      <c r="X110" s="62"/>
      <c r="Y110" s="62"/>
    </row>
    <row r="111" spans="1:25" s="64" customFormat="1" x14ac:dyDescent="0.2">
      <c r="A111" s="63"/>
      <c r="B111" s="62" t="str">
        <f>'N207 50km'!A109</f>
        <v>Z3_C</v>
      </c>
      <c r="C111" s="62" t="str">
        <f>'N207 50km'!B109</f>
        <v>Zuidkade 3</v>
      </c>
      <c r="D111" s="62" t="str" cm="1">
        <f t="array" ref="D111:E111">_xlfn.TEXTSPLIT(C111," ")</f>
        <v>Zuidkade</v>
      </c>
      <c r="E111" s="62" t="str">
        <v>3</v>
      </c>
      <c r="F111" s="62"/>
      <c r="G111" s="62"/>
      <c r="H111" s="62"/>
      <c r="I111" s="62" t="s">
        <v>29</v>
      </c>
      <c r="J111" s="62"/>
      <c r="K111" s="62"/>
      <c r="L111" s="62"/>
      <c r="M111" s="62"/>
      <c r="N111" s="63">
        <f>'N207 50km'!C109</f>
        <v>7.5</v>
      </c>
      <c r="O111" s="63">
        <f>IF('N207'!D109="--",6,'N207'!D109)</f>
        <v>59</v>
      </c>
      <c r="P111" s="63">
        <f t="shared" si="2"/>
        <v>59</v>
      </c>
      <c r="Q111" s="63">
        <f t="shared" si="3"/>
        <v>5</v>
      </c>
      <c r="R111" s="63">
        <f>'overzicht alle wegen'!L110</f>
        <v>54</v>
      </c>
      <c r="S111" s="62" t="s">
        <v>30</v>
      </c>
      <c r="T111" s="62"/>
      <c r="U111" s="62"/>
      <c r="V111" s="62"/>
      <c r="W111" s="62"/>
      <c r="X111" s="62"/>
      <c r="Y111" s="62"/>
    </row>
    <row r="112" spans="1:25" x14ac:dyDescent="0.2">
      <c r="A112" s="11">
        <v>41</v>
      </c>
      <c r="B112" s="12" t="str">
        <f>'N207 50km'!A110</f>
        <v>Z3_B</v>
      </c>
      <c r="C112" s="12" t="str">
        <f>'N207 50km'!B110</f>
        <v>Zuidkade 3</v>
      </c>
      <c r="D112" s="12" t="str" cm="1">
        <f t="array" ref="D112:E112">_xlfn.TEXTSPLIT(C112," ")</f>
        <v>Zuidkade</v>
      </c>
      <c r="E112" s="12" t="str">
        <v>3</v>
      </c>
      <c r="F112" s="12"/>
      <c r="G112" s="12"/>
      <c r="H112" s="12"/>
      <c r="I112" s="12" t="s">
        <v>29</v>
      </c>
      <c r="J112" s="12"/>
      <c r="K112" s="12"/>
      <c r="L112" s="12"/>
      <c r="M112" s="12"/>
      <c r="N112" s="11">
        <f>'N207 50km'!C110</f>
        <v>4.5</v>
      </c>
      <c r="O112" s="11">
        <f>IF('N207'!D110="--",6,'N207'!D110)</f>
        <v>58.4</v>
      </c>
      <c r="P112" s="11">
        <f t="shared" si="2"/>
        <v>58</v>
      </c>
      <c r="Q112" s="11">
        <f t="shared" si="3"/>
        <v>5</v>
      </c>
      <c r="R112" s="11">
        <f>'overzicht alle wegen'!L111</f>
        <v>53</v>
      </c>
      <c r="S112" s="12" t="s">
        <v>30</v>
      </c>
      <c r="T112" s="12"/>
      <c r="U112" s="12"/>
      <c r="V112" s="12"/>
      <c r="W112" s="12"/>
      <c r="X112" s="12"/>
      <c r="Y112" s="12"/>
    </row>
    <row r="113" spans="1:25" x14ac:dyDescent="0.2">
      <c r="A113" s="11"/>
      <c r="B113" s="12" t="str">
        <f>'N207 50km'!A111</f>
        <v>Z3_A</v>
      </c>
      <c r="C113" s="12" t="str">
        <f>'N207 50km'!B111</f>
        <v>Zuidkade 3</v>
      </c>
      <c r="D113" s="12" t="str" cm="1">
        <f t="array" ref="D113:E113">_xlfn.TEXTSPLIT(C113," ")</f>
        <v>Zuidkade</v>
      </c>
      <c r="E113" s="12" t="str">
        <v>3</v>
      </c>
      <c r="F113" s="12"/>
      <c r="G113" s="12"/>
      <c r="H113" s="12"/>
      <c r="I113" s="12" t="s">
        <v>29</v>
      </c>
      <c r="J113" s="12"/>
      <c r="K113" s="12"/>
      <c r="L113" s="12"/>
      <c r="M113" s="12"/>
      <c r="N113" s="11">
        <f>'N207 50km'!C111</f>
        <v>1.5</v>
      </c>
      <c r="O113" s="11">
        <f>IF('N207'!D111="--",6,'N207'!D111)</f>
        <v>57.1</v>
      </c>
      <c r="P113" s="11">
        <f t="shared" si="2"/>
        <v>57</v>
      </c>
      <c r="Q113" s="11">
        <f t="shared" si="3"/>
        <v>5</v>
      </c>
      <c r="R113" s="11">
        <f>'overzicht alle wegen'!L112</f>
        <v>52</v>
      </c>
      <c r="S113" s="12" t="s">
        <v>30</v>
      </c>
      <c r="T113" s="12"/>
      <c r="U113" s="12"/>
      <c r="V113" s="12"/>
      <c r="W113" s="12"/>
      <c r="X113" s="12"/>
      <c r="Y113" s="12"/>
    </row>
    <row r="114" spans="1:25" s="64" customFormat="1" x14ac:dyDescent="0.2">
      <c r="A114" s="63">
        <v>42</v>
      </c>
      <c r="B114" s="62" t="str">
        <f>'N207 50km'!A112</f>
        <v>Z39_C</v>
      </c>
      <c r="C114" s="62" t="str">
        <f>'N207 50km'!B112</f>
        <v>Zuidkade 39</v>
      </c>
      <c r="D114" s="62" t="str" cm="1">
        <f t="array" ref="D114:E114">_xlfn.TEXTSPLIT(C114," ")</f>
        <v>Zuidkade</v>
      </c>
      <c r="E114" s="62" t="str">
        <v>39</v>
      </c>
      <c r="F114" s="62"/>
      <c r="G114" s="62"/>
      <c r="H114" s="62"/>
      <c r="I114" s="62" t="s">
        <v>29</v>
      </c>
      <c r="J114" s="62"/>
      <c r="K114" s="62"/>
      <c r="L114" s="62"/>
      <c r="M114" s="62"/>
      <c r="N114" s="63">
        <f>'N207 50km'!C112</f>
        <v>7.5</v>
      </c>
      <c r="O114" s="63">
        <f>IF('N207'!D112="--",6,'N207'!D112)</f>
        <v>58.7</v>
      </c>
      <c r="P114" s="63">
        <f t="shared" si="2"/>
        <v>59</v>
      </c>
      <c r="Q114" s="63">
        <f t="shared" si="3"/>
        <v>5</v>
      </c>
      <c r="R114" s="63">
        <f>'overzicht alle wegen'!L113</f>
        <v>54</v>
      </c>
      <c r="S114" s="62" t="s">
        <v>30</v>
      </c>
      <c r="T114" s="62"/>
      <c r="U114" s="62"/>
      <c r="V114" s="62"/>
      <c r="W114" s="62"/>
      <c r="X114" s="62"/>
      <c r="Y114" s="62"/>
    </row>
    <row r="115" spans="1:25" s="64" customFormat="1" x14ac:dyDescent="0.2">
      <c r="A115" s="63"/>
      <c r="B115" s="62" t="str">
        <f>'N207 50km'!A113</f>
        <v>Z39_B</v>
      </c>
      <c r="C115" s="62" t="str">
        <f>'N207 50km'!B113</f>
        <v>Zuidkade 39</v>
      </c>
      <c r="D115" s="62" t="str" cm="1">
        <f t="array" ref="D115:E115">_xlfn.TEXTSPLIT(C115," ")</f>
        <v>Zuidkade</v>
      </c>
      <c r="E115" s="62" t="str">
        <v>39</v>
      </c>
      <c r="F115" s="62"/>
      <c r="G115" s="62"/>
      <c r="H115" s="62"/>
      <c r="I115" s="62" t="s">
        <v>29</v>
      </c>
      <c r="J115" s="62"/>
      <c r="K115" s="62"/>
      <c r="L115" s="62"/>
      <c r="M115" s="62"/>
      <c r="N115" s="63">
        <f>'N207 50km'!C113</f>
        <v>4.5</v>
      </c>
      <c r="O115" s="63">
        <f>IF('N207'!D113="--",6,'N207'!D113)</f>
        <v>57.9</v>
      </c>
      <c r="P115" s="63">
        <f t="shared" si="2"/>
        <v>58</v>
      </c>
      <c r="Q115" s="63">
        <f t="shared" si="3"/>
        <v>5</v>
      </c>
      <c r="R115" s="63">
        <f>'overzicht alle wegen'!L114</f>
        <v>53</v>
      </c>
      <c r="S115" s="62" t="s">
        <v>30</v>
      </c>
      <c r="T115" s="62"/>
      <c r="U115" s="62"/>
      <c r="V115" s="62"/>
      <c r="W115" s="62"/>
      <c r="X115" s="62"/>
      <c r="Y115" s="62"/>
    </row>
    <row r="116" spans="1:25" s="64" customFormat="1" x14ac:dyDescent="0.2">
      <c r="A116" s="63"/>
      <c r="B116" s="62" t="str">
        <f>'N207 50km'!A114</f>
        <v>Z39_A</v>
      </c>
      <c r="C116" s="62" t="str">
        <f>'N207 50km'!B114</f>
        <v>Zuidkade 39</v>
      </c>
      <c r="D116" s="62" t="str" cm="1">
        <f t="array" ref="D116:E116">_xlfn.TEXTSPLIT(C116," ")</f>
        <v>Zuidkade</v>
      </c>
      <c r="E116" s="62" t="str">
        <v>39</v>
      </c>
      <c r="F116" s="62"/>
      <c r="G116" s="62"/>
      <c r="H116" s="62"/>
      <c r="I116" s="62" t="s">
        <v>29</v>
      </c>
      <c r="J116" s="62"/>
      <c r="K116" s="62"/>
      <c r="L116" s="62"/>
      <c r="M116" s="62"/>
      <c r="N116" s="63">
        <f>'N207 50km'!C114</f>
        <v>1.5</v>
      </c>
      <c r="O116" s="63">
        <f>IF('N207'!D114="--",6,'N207'!D114)</f>
        <v>56.7</v>
      </c>
      <c r="P116" s="63">
        <f t="shared" si="2"/>
        <v>57</v>
      </c>
      <c r="Q116" s="63">
        <f t="shared" si="3"/>
        <v>5</v>
      </c>
      <c r="R116" s="63">
        <f>'overzicht alle wegen'!L115</f>
        <v>52</v>
      </c>
      <c r="S116" s="62" t="s">
        <v>30</v>
      </c>
      <c r="T116" s="62"/>
      <c r="U116" s="62"/>
      <c r="V116" s="62"/>
      <c r="W116" s="62"/>
      <c r="X116" s="62"/>
      <c r="Y116" s="62"/>
    </row>
    <row r="117" spans="1:25" x14ac:dyDescent="0.2">
      <c r="A117" s="11">
        <v>43</v>
      </c>
      <c r="B117" s="12" t="str">
        <f>'N207 50km'!A115</f>
        <v>Z38_C</v>
      </c>
      <c r="C117" s="12" t="str">
        <f>'N207 50km'!B115</f>
        <v>Zuidkade 38</v>
      </c>
      <c r="D117" s="12" t="str" cm="1">
        <f t="array" ref="D117:E117">_xlfn.TEXTSPLIT(C117," ")</f>
        <v>Zuidkade</v>
      </c>
      <c r="E117" s="12" t="str">
        <v>38</v>
      </c>
      <c r="F117" s="12"/>
      <c r="G117" s="12"/>
      <c r="H117" s="12"/>
      <c r="I117" s="12" t="s">
        <v>29</v>
      </c>
      <c r="J117" s="12"/>
      <c r="K117" s="12"/>
      <c r="L117" s="12"/>
      <c r="M117" s="12"/>
      <c r="N117" s="11">
        <f>'N207 50km'!C115</f>
        <v>7.5</v>
      </c>
      <c r="O117" s="11">
        <f>IF('N207'!D115="--",6,'N207'!D115)</f>
        <v>58.6</v>
      </c>
      <c r="P117" s="11">
        <f t="shared" si="2"/>
        <v>59</v>
      </c>
      <c r="Q117" s="11">
        <f t="shared" si="3"/>
        <v>6</v>
      </c>
      <c r="R117" s="11">
        <f>'overzicht alle wegen'!L116</f>
        <v>53</v>
      </c>
      <c r="S117" s="12" t="s">
        <v>30</v>
      </c>
      <c r="T117" s="12"/>
      <c r="U117" s="12"/>
      <c r="V117" s="12"/>
      <c r="W117" s="12"/>
      <c r="X117" s="12"/>
      <c r="Y117" s="12"/>
    </row>
    <row r="118" spans="1:25" x14ac:dyDescent="0.2">
      <c r="A118" s="11"/>
      <c r="B118" s="12" t="str">
        <f>'N207 50km'!A116</f>
        <v>Z38_B</v>
      </c>
      <c r="C118" s="12" t="str">
        <f>'N207 50km'!B116</f>
        <v>Zuidkade 38</v>
      </c>
      <c r="D118" s="12" t="str" cm="1">
        <f t="array" ref="D118:E118">_xlfn.TEXTSPLIT(C118," ")</f>
        <v>Zuidkade</v>
      </c>
      <c r="E118" s="12" t="str">
        <v>38</v>
      </c>
      <c r="F118" s="12"/>
      <c r="G118" s="12"/>
      <c r="H118" s="12"/>
      <c r="I118" s="12" t="s">
        <v>29</v>
      </c>
      <c r="J118" s="12"/>
      <c r="K118" s="12"/>
      <c r="L118" s="12"/>
      <c r="M118" s="12"/>
      <c r="N118" s="11">
        <f>'N207 50km'!C116</f>
        <v>4.5</v>
      </c>
      <c r="O118" s="11">
        <f>IF('N207'!D116="--",6,'N207'!D116)</f>
        <v>57.7</v>
      </c>
      <c r="P118" s="11">
        <f t="shared" si="2"/>
        <v>58</v>
      </c>
      <c r="Q118" s="11">
        <f t="shared" si="3"/>
        <v>5</v>
      </c>
      <c r="R118" s="11">
        <f>'overzicht alle wegen'!L117</f>
        <v>53</v>
      </c>
      <c r="S118" s="12" t="s">
        <v>30</v>
      </c>
      <c r="T118" s="12"/>
      <c r="U118" s="12"/>
      <c r="V118" s="12"/>
      <c r="W118" s="12"/>
      <c r="X118" s="12"/>
      <c r="Y118" s="12"/>
    </row>
    <row r="119" spans="1:25" x14ac:dyDescent="0.2">
      <c r="A119" s="11"/>
      <c r="B119" s="12" t="str">
        <f>'N207 50km'!A117</f>
        <v>Z38_A</v>
      </c>
      <c r="C119" s="12" t="str">
        <f>'N207 50km'!B117</f>
        <v>Zuidkade 38</v>
      </c>
      <c r="D119" s="12" t="str" cm="1">
        <f t="array" ref="D119:E119">_xlfn.TEXTSPLIT(C119," ")</f>
        <v>Zuidkade</v>
      </c>
      <c r="E119" s="12" t="str">
        <v>38</v>
      </c>
      <c r="F119" s="12"/>
      <c r="G119" s="12"/>
      <c r="H119" s="12"/>
      <c r="I119" s="12" t="s">
        <v>29</v>
      </c>
      <c r="J119" s="12"/>
      <c r="K119" s="12"/>
      <c r="L119" s="12"/>
      <c r="M119" s="12"/>
      <c r="N119" s="11">
        <f>'N207 50km'!C117</f>
        <v>1.5</v>
      </c>
      <c r="O119" s="11">
        <f>IF('N207'!D117="--",6,'N207'!D117)</f>
        <v>56.6</v>
      </c>
      <c r="P119" s="11">
        <f t="shared" si="2"/>
        <v>57</v>
      </c>
      <c r="Q119" s="11">
        <f t="shared" si="3"/>
        <v>6</v>
      </c>
      <c r="R119" s="11">
        <f>'overzicht alle wegen'!L118</f>
        <v>51</v>
      </c>
      <c r="S119" s="12" t="s">
        <v>30</v>
      </c>
      <c r="T119" s="12"/>
      <c r="U119" s="12"/>
      <c r="V119" s="12"/>
      <c r="W119" s="12"/>
      <c r="X119" s="12"/>
      <c r="Y119" s="12"/>
    </row>
    <row r="120" spans="1:25" s="64" customFormat="1" x14ac:dyDescent="0.2">
      <c r="A120" s="63">
        <v>44</v>
      </c>
      <c r="B120" s="62" t="str">
        <f>'N207 50km'!A118</f>
        <v>Z37_C</v>
      </c>
      <c r="C120" s="62" t="str">
        <f>'N207 50km'!B118</f>
        <v>Zuidkade 37</v>
      </c>
      <c r="D120" s="62" t="str" cm="1">
        <f t="array" ref="D120:E120">_xlfn.TEXTSPLIT(C120," ")</f>
        <v>Zuidkade</v>
      </c>
      <c r="E120" s="62" t="str">
        <v>37</v>
      </c>
      <c r="F120" s="62"/>
      <c r="G120" s="62"/>
      <c r="H120" s="62"/>
      <c r="I120" s="62" t="s">
        <v>29</v>
      </c>
      <c r="J120" s="62"/>
      <c r="K120" s="62"/>
      <c r="L120" s="62"/>
      <c r="M120" s="62"/>
      <c r="N120" s="63">
        <f>'N207 50km'!C118</f>
        <v>7.5</v>
      </c>
      <c r="O120" s="63">
        <f>IF('N207'!D118="--",6,'N207'!D118)</f>
        <v>58.6</v>
      </c>
      <c r="P120" s="63">
        <f t="shared" si="2"/>
        <v>59</v>
      </c>
      <c r="Q120" s="63">
        <f t="shared" si="3"/>
        <v>6</v>
      </c>
      <c r="R120" s="63">
        <f>'overzicht alle wegen'!L119</f>
        <v>53</v>
      </c>
      <c r="S120" s="62" t="s">
        <v>30</v>
      </c>
      <c r="T120" s="62"/>
      <c r="U120" s="62"/>
      <c r="V120" s="62"/>
      <c r="W120" s="62"/>
      <c r="X120" s="62"/>
      <c r="Y120" s="62"/>
    </row>
    <row r="121" spans="1:25" s="64" customFormat="1" x14ac:dyDescent="0.2">
      <c r="A121" s="63"/>
      <c r="B121" s="62" t="str">
        <f>'N207 50km'!A119</f>
        <v>Z37_B</v>
      </c>
      <c r="C121" s="62" t="str">
        <f>'N207 50km'!B119</f>
        <v>Zuidkade 37</v>
      </c>
      <c r="D121" s="62" t="str" cm="1">
        <f t="array" ref="D121:E121">_xlfn.TEXTSPLIT(C121," ")</f>
        <v>Zuidkade</v>
      </c>
      <c r="E121" s="62" t="str">
        <v>37</v>
      </c>
      <c r="F121" s="62"/>
      <c r="G121" s="62"/>
      <c r="H121" s="62"/>
      <c r="I121" s="62" t="s">
        <v>29</v>
      </c>
      <c r="J121" s="62"/>
      <c r="K121" s="62"/>
      <c r="L121" s="62"/>
      <c r="M121" s="62"/>
      <c r="N121" s="63">
        <f>'N207 50km'!C119</f>
        <v>4.5</v>
      </c>
      <c r="O121" s="63">
        <f>IF('N207'!D119="--",6,'N207'!D119)</f>
        <v>57.7</v>
      </c>
      <c r="P121" s="63">
        <f t="shared" si="2"/>
        <v>58</v>
      </c>
      <c r="Q121" s="63">
        <f t="shared" si="3"/>
        <v>5</v>
      </c>
      <c r="R121" s="63">
        <f>'overzicht alle wegen'!L120</f>
        <v>53</v>
      </c>
      <c r="S121" s="62" t="s">
        <v>30</v>
      </c>
      <c r="T121" s="62"/>
      <c r="U121" s="62"/>
      <c r="V121" s="62"/>
      <c r="W121" s="62"/>
      <c r="X121" s="62"/>
      <c r="Y121" s="62"/>
    </row>
    <row r="122" spans="1:25" s="64" customFormat="1" x14ac:dyDescent="0.2">
      <c r="A122" s="63"/>
      <c r="B122" s="62" t="str">
        <f>'N207 50km'!A120</f>
        <v>Z37_A</v>
      </c>
      <c r="C122" s="62" t="str">
        <f>'N207 50km'!B120</f>
        <v>Zuidkade 37</v>
      </c>
      <c r="D122" s="62" t="str" cm="1">
        <f t="array" ref="D122:E122">_xlfn.TEXTSPLIT(C122," ")</f>
        <v>Zuidkade</v>
      </c>
      <c r="E122" s="62" t="str">
        <v>37</v>
      </c>
      <c r="F122" s="62"/>
      <c r="G122" s="62"/>
      <c r="H122" s="62"/>
      <c r="I122" s="62" t="s">
        <v>29</v>
      </c>
      <c r="J122" s="62"/>
      <c r="K122" s="62"/>
      <c r="L122" s="62"/>
      <c r="M122" s="62"/>
      <c r="N122" s="63">
        <f>'N207 50km'!C120</f>
        <v>1.5</v>
      </c>
      <c r="O122" s="63">
        <f>IF('N207'!D120="--",6,'N207'!D120)</f>
        <v>56.5</v>
      </c>
      <c r="P122" s="63">
        <f t="shared" si="2"/>
        <v>56</v>
      </c>
      <c r="Q122" s="63">
        <f t="shared" si="3"/>
        <v>5</v>
      </c>
      <c r="R122" s="63">
        <f>'overzicht alle wegen'!L121</f>
        <v>51</v>
      </c>
      <c r="S122" s="62" t="s">
        <v>30</v>
      </c>
      <c r="T122" s="62"/>
      <c r="U122" s="62"/>
      <c r="V122" s="62"/>
      <c r="W122" s="62"/>
      <c r="X122" s="62"/>
      <c r="Y122" s="62"/>
    </row>
    <row r="123" spans="1:25" x14ac:dyDescent="0.2">
      <c r="A123" s="11">
        <v>45</v>
      </c>
      <c r="B123" s="12" t="str">
        <f>'N207 50km'!A121</f>
        <v>Z36_B</v>
      </c>
      <c r="C123" s="12" t="str">
        <f>'N207 50km'!B121</f>
        <v>Zuidkade 36</v>
      </c>
      <c r="D123" s="12" t="str" cm="1">
        <f t="array" ref="D123:E123">_xlfn.TEXTSPLIT(C123," ")</f>
        <v>Zuidkade</v>
      </c>
      <c r="E123" s="12" t="str">
        <v>36</v>
      </c>
      <c r="F123" s="12"/>
      <c r="G123" s="12"/>
      <c r="H123" s="12"/>
      <c r="I123" s="12" t="s">
        <v>29</v>
      </c>
      <c r="J123" s="12"/>
      <c r="K123" s="12"/>
      <c r="L123" s="12"/>
      <c r="M123" s="12"/>
      <c r="N123" s="11">
        <f>'N207 50km'!C121</f>
        <v>4.5</v>
      </c>
      <c r="O123" s="11">
        <f>IF('N207'!D121="--",6,'N207'!D121)</f>
        <v>58.3</v>
      </c>
      <c r="P123" s="11">
        <f t="shared" si="2"/>
        <v>58</v>
      </c>
      <c r="Q123" s="11">
        <f t="shared" si="3"/>
        <v>5</v>
      </c>
      <c r="R123" s="11">
        <f>'overzicht alle wegen'!L122</f>
        <v>53</v>
      </c>
      <c r="S123" s="12" t="s">
        <v>30</v>
      </c>
      <c r="T123" s="12"/>
      <c r="U123" s="12"/>
      <c r="V123" s="12"/>
      <c r="W123" s="12"/>
      <c r="X123" s="12"/>
      <c r="Y123" s="12"/>
    </row>
    <row r="124" spans="1:25" x14ac:dyDescent="0.2">
      <c r="A124" s="11"/>
      <c r="B124" s="12" t="str">
        <f>'N207 50km'!A122</f>
        <v>Z36_A</v>
      </c>
      <c r="C124" s="12" t="str">
        <f>'N207 50km'!B122</f>
        <v>Zuidkade 36</v>
      </c>
      <c r="D124" s="12" t="str" cm="1">
        <f t="array" ref="D124:E124">_xlfn.TEXTSPLIT(C124," ")</f>
        <v>Zuidkade</v>
      </c>
      <c r="E124" s="12" t="str">
        <v>36</v>
      </c>
      <c r="F124" s="12"/>
      <c r="G124" s="12"/>
      <c r="H124" s="12"/>
      <c r="I124" s="12" t="s">
        <v>29</v>
      </c>
      <c r="J124" s="12"/>
      <c r="K124" s="12"/>
      <c r="L124" s="12"/>
      <c r="M124" s="12"/>
      <c r="N124" s="11">
        <f>'N207 50km'!C122</f>
        <v>1.5</v>
      </c>
      <c r="O124" s="11">
        <f>IF('N207'!D122="--",6,'N207'!D122)</f>
        <v>57.2</v>
      </c>
      <c r="P124" s="11">
        <f t="shared" si="2"/>
        <v>57</v>
      </c>
      <c r="Q124" s="11">
        <f t="shared" si="3"/>
        <v>5</v>
      </c>
      <c r="R124" s="11">
        <f>'overzicht alle wegen'!L123</f>
        <v>52</v>
      </c>
      <c r="S124" s="12" t="s">
        <v>30</v>
      </c>
      <c r="T124" s="12"/>
      <c r="U124" s="12"/>
      <c r="V124" s="12"/>
      <c r="W124" s="12"/>
      <c r="X124" s="12"/>
      <c r="Y124" s="12"/>
    </row>
    <row r="125" spans="1:25" s="64" customFormat="1" x14ac:dyDescent="0.2">
      <c r="A125" s="63">
        <v>46</v>
      </c>
      <c r="B125" s="62" t="str">
        <f>'N207 50km'!A123</f>
        <v>Z35_B</v>
      </c>
      <c r="C125" s="62" t="str">
        <f>'N207 50km'!B123</f>
        <v>Zuidkade 35</v>
      </c>
      <c r="D125" s="62" t="str" cm="1">
        <f t="array" ref="D125:E125">_xlfn.TEXTSPLIT(C125," ")</f>
        <v>Zuidkade</v>
      </c>
      <c r="E125" s="62" t="str">
        <v>35</v>
      </c>
      <c r="F125" s="62"/>
      <c r="G125" s="62"/>
      <c r="H125" s="62"/>
      <c r="I125" s="62" t="s">
        <v>29</v>
      </c>
      <c r="J125" s="62"/>
      <c r="K125" s="62"/>
      <c r="L125" s="62"/>
      <c r="M125" s="62"/>
      <c r="N125" s="63">
        <f>'N207 50km'!C123</f>
        <v>4.5</v>
      </c>
      <c r="O125" s="63">
        <f>IF('N207'!D123="--",6,'N207'!D123)</f>
        <v>58.3</v>
      </c>
      <c r="P125" s="63">
        <f t="shared" si="2"/>
        <v>58</v>
      </c>
      <c r="Q125" s="63">
        <f t="shared" si="3"/>
        <v>5</v>
      </c>
      <c r="R125" s="63">
        <f>'overzicht alle wegen'!L124</f>
        <v>53</v>
      </c>
      <c r="S125" s="62" t="s">
        <v>30</v>
      </c>
      <c r="T125" s="62"/>
      <c r="U125" s="62"/>
      <c r="V125" s="62"/>
      <c r="W125" s="62"/>
      <c r="X125" s="62"/>
      <c r="Y125" s="62"/>
    </row>
    <row r="126" spans="1:25" s="64" customFormat="1" x14ac:dyDescent="0.2">
      <c r="A126" s="63"/>
      <c r="B126" s="62" t="str">
        <f>'N207 50km'!A124</f>
        <v>Z35_A</v>
      </c>
      <c r="C126" s="62" t="str">
        <f>'N207 50km'!B124</f>
        <v>Zuidkade 35</v>
      </c>
      <c r="D126" s="62" t="str" cm="1">
        <f t="array" ref="D126:E126">_xlfn.TEXTSPLIT(C126," ")</f>
        <v>Zuidkade</v>
      </c>
      <c r="E126" s="62" t="str">
        <v>35</v>
      </c>
      <c r="F126" s="62"/>
      <c r="G126" s="62"/>
      <c r="H126" s="62"/>
      <c r="I126" s="62" t="s">
        <v>29</v>
      </c>
      <c r="J126" s="62"/>
      <c r="K126" s="62"/>
      <c r="L126" s="62"/>
      <c r="M126" s="62"/>
      <c r="N126" s="63">
        <f>'N207 50km'!C124</f>
        <v>1.5</v>
      </c>
      <c r="O126" s="63">
        <f>IF('N207'!D124="--",6,'N207'!D124)</f>
        <v>57.2</v>
      </c>
      <c r="P126" s="63">
        <f t="shared" si="2"/>
        <v>57</v>
      </c>
      <c r="Q126" s="63">
        <f t="shared" si="3"/>
        <v>5</v>
      </c>
      <c r="R126" s="63">
        <f>'overzicht alle wegen'!L125</f>
        <v>52</v>
      </c>
      <c r="S126" s="62" t="s">
        <v>30</v>
      </c>
      <c r="T126" s="62"/>
      <c r="U126" s="62"/>
      <c r="V126" s="62"/>
      <c r="W126" s="62"/>
      <c r="X126" s="62"/>
      <c r="Y126" s="62"/>
    </row>
    <row r="127" spans="1:25" x14ac:dyDescent="0.2">
      <c r="A127" s="11">
        <v>47</v>
      </c>
      <c r="B127" s="12" t="str">
        <f>'N207 50km'!A125</f>
        <v>Z34_B</v>
      </c>
      <c r="C127" s="12" t="str">
        <f>'N207 50km'!B125</f>
        <v>Zuidkade 34</v>
      </c>
      <c r="D127" s="12" t="str" cm="1">
        <f t="array" ref="D127:E127">_xlfn.TEXTSPLIT(C127," ")</f>
        <v>Zuidkade</v>
      </c>
      <c r="E127" s="12" t="str">
        <v>34</v>
      </c>
      <c r="F127" s="12"/>
      <c r="G127" s="12"/>
      <c r="H127" s="12"/>
      <c r="I127" s="12" t="s">
        <v>29</v>
      </c>
      <c r="J127" s="12"/>
      <c r="K127" s="12"/>
      <c r="L127" s="12"/>
      <c r="M127" s="12"/>
      <c r="N127" s="11">
        <f>'N207 50km'!C125</f>
        <v>4.5</v>
      </c>
      <c r="O127" s="11">
        <f>IF('N207'!D125="--",6,'N207'!D125)</f>
        <v>58.4</v>
      </c>
      <c r="P127" s="11">
        <f t="shared" si="2"/>
        <v>58</v>
      </c>
      <c r="Q127" s="11">
        <f t="shared" si="3"/>
        <v>5</v>
      </c>
      <c r="R127" s="11">
        <f>'overzicht alle wegen'!L126</f>
        <v>53</v>
      </c>
      <c r="S127" s="12" t="s">
        <v>30</v>
      </c>
      <c r="T127" s="12"/>
      <c r="U127" s="12"/>
      <c r="V127" s="12"/>
      <c r="W127" s="12"/>
      <c r="X127" s="12"/>
      <c r="Y127" s="12"/>
    </row>
    <row r="128" spans="1:25" x14ac:dyDescent="0.2">
      <c r="A128" s="11"/>
      <c r="B128" s="12" t="str">
        <f>'N207 50km'!A126</f>
        <v>Z34_A</v>
      </c>
      <c r="C128" s="12" t="str">
        <f>'N207 50km'!B126</f>
        <v>Zuidkade 34</v>
      </c>
      <c r="D128" s="12" t="str" cm="1">
        <f t="array" ref="D128:E128">_xlfn.TEXTSPLIT(C128," ")</f>
        <v>Zuidkade</v>
      </c>
      <c r="E128" s="12" t="str">
        <v>34</v>
      </c>
      <c r="F128" s="12"/>
      <c r="G128" s="12"/>
      <c r="H128" s="12"/>
      <c r="I128" s="12" t="s">
        <v>29</v>
      </c>
      <c r="J128" s="12"/>
      <c r="K128" s="12"/>
      <c r="L128" s="12"/>
      <c r="M128" s="12"/>
      <c r="N128" s="11">
        <f>'N207 50km'!C126</f>
        <v>1.5</v>
      </c>
      <c r="O128" s="11">
        <f>IF('N207'!D126="--",6,'N207'!D126)</f>
        <v>57.3</v>
      </c>
      <c r="P128" s="11">
        <f t="shared" si="2"/>
        <v>57</v>
      </c>
      <c r="Q128" s="11">
        <f t="shared" si="3"/>
        <v>5</v>
      </c>
      <c r="R128" s="11">
        <f>'overzicht alle wegen'!L127</f>
        <v>52</v>
      </c>
      <c r="S128" s="12" t="s">
        <v>30</v>
      </c>
      <c r="T128" s="12"/>
      <c r="U128" s="12"/>
      <c r="V128" s="12"/>
      <c r="W128" s="12"/>
      <c r="X128" s="12"/>
      <c r="Y128" s="12"/>
    </row>
    <row r="129" spans="1:25" s="64" customFormat="1" x14ac:dyDescent="0.2">
      <c r="A129" s="63">
        <v>48</v>
      </c>
      <c r="B129" s="62" t="str">
        <f>'N207 50km'!A127</f>
        <v>Z33_B</v>
      </c>
      <c r="C129" s="62" t="str">
        <f>'N207 50km'!B127</f>
        <v>Zuidkade 33</v>
      </c>
      <c r="D129" s="62" t="str" cm="1">
        <f t="array" ref="D129:E129">_xlfn.TEXTSPLIT(C129," ")</f>
        <v>Zuidkade</v>
      </c>
      <c r="E129" s="62" t="str">
        <v>33</v>
      </c>
      <c r="F129" s="62"/>
      <c r="G129" s="62"/>
      <c r="H129" s="62"/>
      <c r="I129" s="62" t="s">
        <v>29</v>
      </c>
      <c r="J129" s="62"/>
      <c r="K129" s="62"/>
      <c r="L129" s="62"/>
      <c r="M129" s="62"/>
      <c r="N129" s="63">
        <f>'N207 50km'!C127</f>
        <v>4.5</v>
      </c>
      <c r="O129" s="63">
        <f>IF('N207'!D127="--",6,'N207'!D127)</f>
        <v>58.3</v>
      </c>
      <c r="P129" s="63">
        <f t="shared" si="2"/>
        <v>58</v>
      </c>
      <c r="Q129" s="63">
        <f t="shared" si="3"/>
        <v>5</v>
      </c>
      <c r="R129" s="63">
        <f>'overzicht alle wegen'!L128</f>
        <v>53</v>
      </c>
      <c r="S129" s="62" t="s">
        <v>30</v>
      </c>
      <c r="T129" s="62"/>
      <c r="U129" s="62"/>
      <c r="V129" s="62"/>
      <c r="W129" s="62"/>
      <c r="X129" s="62"/>
      <c r="Y129" s="62"/>
    </row>
    <row r="130" spans="1:25" s="64" customFormat="1" x14ac:dyDescent="0.2">
      <c r="A130" s="63"/>
      <c r="B130" s="62" t="str">
        <f>'N207 50km'!A128</f>
        <v>Z33_A</v>
      </c>
      <c r="C130" s="62" t="str">
        <f>'N207 50km'!B128</f>
        <v>Zuidkade 33</v>
      </c>
      <c r="D130" s="62" t="str" cm="1">
        <f t="array" ref="D130:E130">_xlfn.TEXTSPLIT(C130," ")</f>
        <v>Zuidkade</v>
      </c>
      <c r="E130" s="62" t="str">
        <v>33</v>
      </c>
      <c r="F130" s="62"/>
      <c r="G130" s="62"/>
      <c r="H130" s="62"/>
      <c r="I130" s="62" t="s">
        <v>29</v>
      </c>
      <c r="J130" s="62"/>
      <c r="K130" s="62"/>
      <c r="L130" s="62"/>
      <c r="M130" s="62"/>
      <c r="N130" s="63">
        <f>'N207 50km'!C128</f>
        <v>1.5</v>
      </c>
      <c r="O130" s="63">
        <f>IF('N207'!D128="--",6,'N207'!D128)</f>
        <v>57.2</v>
      </c>
      <c r="P130" s="63">
        <f t="shared" si="2"/>
        <v>57</v>
      </c>
      <c r="Q130" s="63">
        <f t="shared" si="3"/>
        <v>5</v>
      </c>
      <c r="R130" s="63">
        <f>'overzicht alle wegen'!L129</f>
        <v>52</v>
      </c>
      <c r="S130" s="62" t="s">
        <v>30</v>
      </c>
      <c r="T130" s="62"/>
      <c r="U130" s="62"/>
      <c r="V130" s="62"/>
      <c r="W130" s="62"/>
      <c r="X130" s="62"/>
      <c r="Y130" s="62"/>
    </row>
    <row r="131" spans="1:25" x14ac:dyDescent="0.2">
      <c r="A131" s="11">
        <v>49</v>
      </c>
      <c r="B131" s="12" t="str">
        <f>'N207 50km'!A129</f>
        <v>Z32_C</v>
      </c>
      <c r="C131" s="12" t="str">
        <f>'N207 50km'!B129</f>
        <v>Zuidkade 32</v>
      </c>
      <c r="D131" s="12" t="str" cm="1">
        <f t="array" ref="D131:E131">_xlfn.TEXTSPLIT(C131," ")</f>
        <v>Zuidkade</v>
      </c>
      <c r="E131" s="12" t="str">
        <v>32</v>
      </c>
      <c r="F131" s="12"/>
      <c r="G131" s="12"/>
      <c r="H131" s="12"/>
      <c r="I131" s="12" t="s">
        <v>29</v>
      </c>
      <c r="J131" s="12"/>
      <c r="K131" s="12"/>
      <c r="L131" s="12"/>
      <c r="M131" s="12"/>
      <c r="N131" s="11">
        <f>'N207 50km'!C129</f>
        <v>7.5</v>
      </c>
      <c r="O131" s="11">
        <f>IF('N207'!D129="--",6,'N207'!D129)</f>
        <v>58.8</v>
      </c>
      <c r="P131" s="11">
        <f t="shared" si="2"/>
        <v>59</v>
      </c>
      <c r="Q131" s="11">
        <f t="shared" si="3"/>
        <v>5</v>
      </c>
      <c r="R131" s="11">
        <f>'overzicht alle wegen'!L130</f>
        <v>54</v>
      </c>
      <c r="S131" s="12" t="s">
        <v>30</v>
      </c>
      <c r="T131" s="12"/>
      <c r="U131" s="12"/>
      <c r="V131" s="12"/>
      <c r="W131" s="12"/>
      <c r="X131" s="12"/>
      <c r="Y131" s="12"/>
    </row>
    <row r="132" spans="1:25" x14ac:dyDescent="0.2">
      <c r="A132" s="11"/>
      <c r="B132" s="12" t="str">
        <f>'N207 50km'!A130</f>
        <v>Z32_B</v>
      </c>
      <c r="C132" s="12" t="str">
        <f>'N207 50km'!B130</f>
        <v>Zuidkade 32</v>
      </c>
      <c r="D132" s="12" t="str" cm="1">
        <f t="array" ref="D132:E132">_xlfn.TEXTSPLIT(C132," ")</f>
        <v>Zuidkade</v>
      </c>
      <c r="E132" s="12" t="str">
        <v>32</v>
      </c>
      <c r="F132" s="12"/>
      <c r="G132" s="12"/>
      <c r="H132" s="12"/>
      <c r="I132" s="12" t="s">
        <v>29</v>
      </c>
      <c r="J132" s="12"/>
      <c r="K132" s="12"/>
      <c r="L132" s="12"/>
      <c r="M132" s="12"/>
      <c r="N132" s="11">
        <f>'N207 50km'!C130</f>
        <v>4.5</v>
      </c>
      <c r="O132" s="11">
        <f>IF('N207'!D130="--",6,'N207'!D130)</f>
        <v>58</v>
      </c>
      <c r="P132" s="11">
        <f t="shared" si="2"/>
        <v>58</v>
      </c>
      <c r="Q132" s="11">
        <f t="shared" si="3"/>
        <v>5</v>
      </c>
      <c r="R132" s="11">
        <f>'overzicht alle wegen'!L131</f>
        <v>53</v>
      </c>
      <c r="S132" s="12" t="s">
        <v>30</v>
      </c>
      <c r="T132" s="12"/>
      <c r="U132" s="12"/>
      <c r="V132" s="12"/>
      <c r="W132" s="12"/>
      <c r="X132" s="12"/>
      <c r="Y132" s="12"/>
    </row>
    <row r="133" spans="1:25" x14ac:dyDescent="0.2">
      <c r="A133" s="11"/>
      <c r="B133" s="12" t="str">
        <f>'N207 50km'!A131</f>
        <v>Z32_A</v>
      </c>
      <c r="C133" s="12" t="str">
        <f>'N207 50km'!B131</f>
        <v>Zuidkade 32</v>
      </c>
      <c r="D133" s="12" t="str" cm="1">
        <f t="array" ref="D133:E133">_xlfn.TEXTSPLIT(C133," ")</f>
        <v>Zuidkade</v>
      </c>
      <c r="E133" s="12" t="str">
        <v>32</v>
      </c>
      <c r="F133" s="12"/>
      <c r="G133" s="12"/>
      <c r="H133" s="12"/>
      <c r="I133" s="12" t="s">
        <v>29</v>
      </c>
      <c r="J133" s="12"/>
      <c r="K133" s="12"/>
      <c r="L133" s="12"/>
      <c r="M133" s="12"/>
      <c r="N133" s="11">
        <f>'N207 50km'!C131</f>
        <v>1.5</v>
      </c>
      <c r="O133" s="11">
        <f>IF('N207'!D131="--",6,'N207'!D131)</f>
        <v>56.8</v>
      </c>
      <c r="P133" s="11">
        <f t="shared" si="2"/>
        <v>57</v>
      </c>
      <c r="Q133" s="11">
        <f t="shared" si="3"/>
        <v>5</v>
      </c>
      <c r="R133" s="11">
        <f>'overzicht alle wegen'!L132</f>
        <v>52</v>
      </c>
      <c r="S133" s="12" t="s">
        <v>30</v>
      </c>
      <c r="T133" s="12"/>
      <c r="U133" s="12"/>
      <c r="V133" s="12"/>
      <c r="W133" s="12"/>
      <c r="X133" s="12"/>
      <c r="Y133" s="12"/>
    </row>
    <row r="134" spans="1:25" s="64" customFormat="1" x14ac:dyDescent="0.2">
      <c r="A134" s="63">
        <v>50</v>
      </c>
      <c r="B134" s="62" t="str">
        <f>'N207 50km'!A132</f>
        <v>Z31_C</v>
      </c>
      <c r="C134" s="62" t="str">
        <f>'N207 50km'!B132</f>
        <v>Zuidkade 31</v>
      </c>
      <c r="D134" s="62" t="str" cm="1">
        <f t="array" ref="D134:E134">_xlfn.TEXTSPLIT(C134," ")</f>
        <v>Zuidkade</v>
      </c>
      <c r="E134" s="62" t="str">
        <v>31</v>
      </c>
      <c r="F134" s="62"/>
      <c r="G134" s="62"/>
      <c r="H134" s="62"/>
      <c r="I134" s="62" t="s">
        <v>29</v>
      </c>
      <c r="J134" s="62"/>
      <c r="K134" s="62"/>
      <c r="L134" s="62"/>
      <c r="M134" s="62"/>
      <c r="N134" s="63">
        <f>'N207 50km'!C132</f>
        <v>7.5</v>
      </c>
      <c r="O134" s="63">
        <f>IF('N207'!D132="--",6,'N207'!D132)</f>
        <v>58.7</v>
      </c>
      <c r="P134" s="63">
        <f t="shared" si="2"/>
        <v>59</v>
      </c>
      <c r="Q134" s="63">
        <f t="shared" si="3"/>
        <v>5</v>
      </c>
      <c r="R134" s="63">
        <f>'overzicht alle wegen'!L133</f>
        <v>54</v>
      </c>
      <c r="S134" s="62" t="s">
        <v>30</v>
      </c>
      <c r="T134" s="62"/>
      <c r="U134" s="62"/>
      <c r="V134" s="62"/>
      <c r="W134" s="62"/>
      <c r="X134" s="62"/>
      <c r="Y134" s="62"/>
    </row>
    <row r="135" spans="1:25" s="64" customFormat="1" x14ac:dyDescent="0.2">
      <c r="A135" s="63"/>
      <c r="B135" s="62" t="str">
        <f>'N207 50km'!A133</f>
        <v>Z31_B</v>
      </c>
      <c r="C135" s="62" t="str">
        <f>'N207 50km'!B133</f>
        <v>Zuidkade 31</v>
      </c>
      <c r="D135" s="62" t="str" cm="1">
        <f t="array" ref="D135:E135">_xlfn.TEXTSPLIT(C135," ")</f>
        <v>Zuidkade</v>
      </c>
      <c r="E135" s="62" t="str">
        <v>31</v>
      </c>
      <c r="F135" s="62"/>
      <c r="G135" s="62"/>
      <c r="H135" s="62"/>
      <c r="I135" s="62" t="s">
        <v>29</v>
      </c>
      <c r="J135" s="62"/>
      <c r="K135" s="62"/>
      <c r="L135" s="62"/>
      <c r="M135" s="62"/>
      <c r="N135" s="63">
        <f>'N207 50km'!C133</f>
        <v>4.5</v>
      </c>
      <c r="O135" s="63">
        <f>IF('N207'!D133="--",6,'N207'!D133)</f>
        <v>58</v>
      </c>
      <c r="P135" s="63">
        <f t="shared" ref="P135:P198" si="4">IF(MOD(O135,1)=0.5,INT(O135)+MOD(INT(O135),2),ROUND(O135,0))</f>
        <v>58</v>
      </c>
      <c r="Q135" s="63">
        <f t="shared" ref="Q135:Q198" si="5">P135-R135</f>
        <v>5</v>
      </c>
      <c r="R135" s="63">
        <f>'overzicht alle wegen'!L134</f>
        <v>53</v>
      </c>
      <c r="S135" s="62" t="s">
        <v>30</v>
      </c>
      <c r="T135" s="62"/>
      <c r="U135" s="62"/>
      <c r="V135" s="62"/>
      <c r="W135" s="62"/>
      <c r="X135" s="62"/>
      <c r="Y135" s="62"/>
    </row>
    <row r="136" spans="1:25" s="64" customFormat="1" x14ac:dyDescent="0.2">
      <c r="A136" s="63"/>
      <c r="B136" s="62" t="str">
        <f>'N207 50km'!A134</f>
        <v>Z31_A</v>
      </c>
      <c r="C136" s="62" t="str">
        <f>'N207 50km'!B134</f>
        <v>Zuidkade 31</v>
      </c>
      <c r="D136" s="62" t="str" cm="1">
        <f t="array" ref="D136:E136">_xlfn.TEXTSPLIT(C136," ")</f>
        <v>Zuidkade</v>
      </c>
      <c r="E136" s="62" t="str">
        <v>31</v>
      </c>
      <c r="F136" s="62"/>
      <c r="G136" s="62"/>
      <c r="H136" s="62"/>
      <c r="I136" s="62" t="s">
        <v>29</v>
      </c>
      <c r="J136" s="62"/>
      <c r="K136" s="62"/>
      <c r="L136" s="62"/>
      <c r="M136" s="62"/>
      <c r="N136" s="63">
        <f>'N207 50km'!C134</f>
        <v>1.5</v>
      </c>
      <c r="O136" s="63">
        <f>IF('N207'!D134="--",6,'N207'!D134)</f>
        <v>56.9</v>
      </c>
      <c r="P136" s="63">
        <f t="shared" si="4"/>
        <v>57</v>
      </c>
      <c r="Q136" s="63">
        <f t="shared" si="5"/>
        <v>5</v>
      </c>
      <c r="R136" s="63">
        <f>'overzicht alle wegen'!L135</f>
        <v>52</v>
      </c>
      <c r="S136" s="62" t="s">
        <v>30</v>
      </c>
      <c r="T136" s="62"/>
      <c r="U136" s="62"/>
      <c r="V136" s="62"/>
      <c r="W136" s="62"/>
      <c r="X136" s="62"/>
      <c r="Y136" s="62"/>
    </row>
    <row r="137" spans="1:25" x14ac:dyDescent="0.2">
      <c r="A137" s="11">
        <v>51</v>
      </c>
      <c r="B137" s="12" t="str">
        <f>'N207 50km'!A135</f>
        <v>Z30_C</v>
      </c>
      <c r="C137" s="12" t="str">
        <f>'N207 50km'!B135</f>
        <v>Zuidkade 30</v>
      </c>
      <c r="D137" s="12" t="str" cm="1">
        <f t="array" ref="D137:E137">_xlfn.TEXTSPLIT(C137," ")</f>
        <v>Zuidkade</v>
      </c>
      <c r="E137" s="12" t="str">
        <v>30</v>
      </c>
      <c r="F137" s="12"/>
      <c r="G137" s="12"/>
      <c r="H137" s="12"/>
      <c r="I137" s="12" t="s">
        <v>29</v>
      </c>
      <c r="J137" s="12"/>
      <c r="K137" s="12"/>
      <c r="L137" s="12"/>
      <c r="M137" s="12"/>
      <c r="N137" s="11">
        <f>'N207 50km'!C135</f>
        <v>7.5</v>
      </c>
      <c r="O137" s="11">
        <f>IF('N207'!D135="--",6,'N207'!D135)</f>
        <v>58.7</v>
      </c>
      <c r="P137" s="11">
        <f t="shared" si="4"/>
        <v>59</v>
      </c>
      <c r="Q137" s="11">
        <f t="shared" si="5"/>
        <v>5</v>
      </c>
      <c r="R137" s="11">
        <f>'overzicht alle wegen'!L136</f>
        <v>54</v>
      </c>
      <c r="S137" s="12" t="s">
        <v>30</v>
      </c>
      <c r="T137" s="12"/>
      <c r="U137" s="12"/>
      <c r="V137" s="12"/>
      <c r="W137" s="12"/>
      <c r="X137" s="12"/>
      <c r="Y137" s="12"/>
    </row>
    <row r="138" spans="1:25" x14ac:dyDescent="0.2">
      <c r="A138" s="11"/>
      <c r="B138" s="12" t="str">
        <f>'N207 50km'!A136</f>
        <v>Z30_B</v>
      </c>
      <c r="C138" s="12" t="str">
        <f>'N207 50km'!B136</f>
        <v>Zuidkade 30</v>
      </c>
      <c r="D138" s="12" t="str" cm="1">
        <f t="array" ref="D138:E138">_xlfn.TEXTSPLIT(C138," ")</f>
        <v>Zuidkade</v>
      </c>
      <c r="E138" s="12" t="str">
        <v>30</v>
      </c>
      <c r="F138" s="12"/>
      <c r="G138" s="12"/>
      <c r="H138" s="12"/>
      <c r="I138" s="12" t="s">
        <v>29</v>
      </c>
      <c r="J138" s="12"/>
      <c r="K138" s="12"/>
      <c r="L138" s="12"/>
      <c r="M138" s="12"/>
      <c r="N138" s="11">
        <f>'N207 50km'!C136</f>
        <v>4.5</v>
      </c>
      <c r="O138" s="11">
        <f>IF('N207'!D136="--",6,'N207'!D136)</f>
        <v>57.9</v>
      </c>
      <c r="P138" s="11">
        <f t="shared" si="4"/>
        <v>58</v>
      </c>
      <c r="Q138" s="11">
        <f t="shared" si="5"/>
        <v>5</v>
      </c>
      <c r="R138" s="11">
        <f>'overzicht alle wegen'!L137</f>
        <v>53</v>
      </c>
      <c r="S138" s="12" t="s">
        <v>30</v>
      </c>
      <c r="T138" s="12"/>
      <c r="U138" s="12"/>
      <c r="V138" s="12"/>
      <c r="W138" s="12"/>
      <c r="X138" s="12"/>
      <c r="Y138" s="12"/>
    </row>
    <row r="139" spans="1:25" x14ac:dyDescent="0.2">
      <c r="A139" s="11"/>
      <c r="B139" s="12" t="str">
        <f>'N207 50km'!A137</f>
        <v>Z30_A</v>
      </c>
      <c r="C139" s="12" t="str">
        <f>'N207 50km'!B137</f>
        <v>Zuidkade 30</v>
      </c>
      <c r="D139" s="12" t="str" cm="1">
        <f t="array" ref="D139:E139">_xlfn.TEXTSPLIT(C139," ")</f>
        <v>Zuidkade</v>
      </c>
      <c r="E139" s="12" t="str">
        <v>30</v>
      </c>
      <c r="F139" s="12"/>
      <c r="G139" s="12"/>
      <c r="H139" s="12"/>
      <c r="I139" s="12" t="s">
        <v>29</v>
      </c>
      <c r="J139" s="12"/>
      <c r="K139" s="12"/>
      <c r="L139" s="12"/>
      <c r="M139" s="12"/>
      <c r="N139" s="11">
        <f>'N207 50km'!C137</f>
        <v>1.5</v>
      </c>
      <c r="O139" s="11">
        <f>IF('N207'!D137="--",6,'N207'!D137)</f>
        <v>56.9</v>
      </c>
      <c r="P139" s="11">
        <f t="shared" si="4"/>
        <v>57</v>
      </c>
      <c r="Q139" s="11">
        <f t="shared" si="5"/>
        <v>5</v>
      </c>
      <c r="R139" s="11">
        <f>'overzicht alle wegen'!L138</f>
        <v>52</v>
      </c>
      <c r="S139" s="12" t="s">
        <v>30</v>
      </c>
      <c r="T139" s="12"/>
      <c r="U139" s="12"/>
      <c r="V139" s="12"/>
      <c r="W139" s="12"/>
      <c r="X139" s="12"/>
      <c r="Y139" s="12"/>
    </row>
    <row r="140" spans="1:25" s="64" customFormat="1" x14ac:dyDescent="0.2">
      <c r="A140" s="63">
        <v>52</v>
      </c>
      <c r="B140" s="62" t="str">
        <f>'N207 50km'!A138</f>
        <v>Z2_C</v>
      </c>
      <c r="C140" s="62" t="str">
        <f>'N207 50km'!B138</f>
        <v>Zuidkade 2</v>
      </c>
      <c r="D140" s="62" t="str" cm="1">
        <f t="array" ref="D140:E140">_xlfn.TEXTSPLIT(C140," ")</f>
        <v>Zuidkade</v>
      </c>
      <c r="E140" s="62" t="str">
        <v>2</v>
      </c>
      <c r="F140" s="62"/>
      <c r="G140" s="62"/>
      <c r="H140" s="62"/>
      <c r="I140" s="62" t="s">
        <v>29</v>
      </c>
      <c r="J140" s="62"/>
      <c r="K140" s="62"/>
      <c r="L140" s="62"/>
      <c r="M140" s="62"/>
      <c r="N140" s="63">
        <f>'N207 50km'!C138</f>
        <v>7.5</v>
      </c>
      <c r="O140" s="63">
        <f>IF('N207'!D138="--",6,'N207'!D138)</f>
        <v>58.8</v>
      </c>
      <c r="P140" s="63">
        <f t="shared" si="4"/>
        <v>59</v>
      </c>
      <c r="Q140" s="63">
        <f t="shared" si="5"/>
        <v>5</v>
      </c>
      <c r="R140" s="63">
        <f>'overzicht alle wegen'!L139</f>
        <v>54</v>
      </c>
      <c r="S140" s="62" t="s">
        <v>30</v>
      </c>
      <c r="T140" s="62"/>
      <c r="U140" s="62"/>
      <c r="V140" s="62"/>
      <c r="W140" s="62"/>
      <c r="X140" s="62"/>
      <c r="Y140" s="62"/>
    </row>
    <row r="141" spans="1:25" s="64" customFormat="1" x14ac:dyDescent="0.2">
      <c r="A141" s="63"/>
      <c r="B141" s="62" t="str">
        <f>'N207 50km'!A139</f>
        <v>Z2_B</v>
      </c>
      <c r="C141" s="62" t="str">
        <f>'N207 50km'!B139</f>
        <v>Zuidkade 2</v>
      </c>
      <c r="D141" s="62" t="str" cm="1">
        <f t="array" ref="D141:E141">_xlfn.TEXTSPLIT(C141," ")</f>
        <v>Zuidkade</v>
      </c>
      <c r="E141" s="62" t="str">
        <v>2</v>
      </c>
      <c r="F141" s="62"/>
      <c r="G141" s="62"/>
      <c r="H141" s="62"/>
      <c r="I141" s="62" t="s">
        <v>29</v>
      </c>
      <c r="J141" s="62"/>
      <c r="K141" s="62"/>
      <c r="L141" s="62"/>
      <c r="M141" s="62"/>
      <c r="N141" s="63">
        <f>'N207 50km'!C139</f>
        <v>4.5</v>
      </c>
      <c r="O141" s="63">
        <f>IF('N207'!D139="--",6,'N207'!D139)</f>
        <v>58</v>
      </c>
      <c r="P141" s="63">
        <f t="shared" si="4"/>
        <v>58</v>
      </c>
      <c r="Q141" s="63">
        <f t="shared" si="5"/>
        <v>5</v>
      </c>
      <c r="R141" s="63">
        <f>'overzicht alle wegen'!L140</f>
        <v>53</v>
      </c>
      <c r="S141" s="62" t="s">
        <v>30</v>
      </c>
      <c r="T141" s="62"/>
      <c r="U141" s="62"/>
      <c r="V141" s="62"/>
      <c r="W141" s="62"/>
      <c r="X141" s="62"/>
      <c r="Y141" s="62"/>
    </row>
    <row r="142" spans="1:25" s="64" customFormat="1" x14ac:dyDescent="0.2">
      <c r="A142" s="63"/>
      <c r="B142" s="62" t="str">
        <f>'N207 50km'!A140</f>
        <v>Z2_A</v>
      </c>
      <c r="C142" s="62" t="str">
        <f>'N207 50km'!B140</f>
        <v>Zuidkade 2</v>
      </c>
      <c r="D142" s="62" t="str" cm="1">
        <f t="array" ref="D142:E142">_xlfn.TEXTSPLIT(C142," ")</f>
        <v>Zuidkade</v>
      </c>
      <c r="E142" s="62" t="str">
        <v>2</v>
      </c>
      <c r="F142" s="62"/>
      <c r="G142" s="62"/>
      <c r="H142" s="62"/>
      <c r="I142" s="62" t="s">
        <v>29</v>
      </c>
      <c r="J142" s="62"/>
      <c r="K142" s="62"/>
      <c r="L142" s="62"/>
      <c r="M142" s="62"/>
      <c r="N142" s="63">
        <f>'N207 50km'!C140</f>
        <v>1.5</v>
      </c>
      <c r="O142" s="63">
        <f>IF('N207'!D140="--",6,'N207'!D140)</f>
        <v>56.8</v>
      </c>
      <c r="P142" s="63">
        <f t="shared" si="4"/>
        <v>57</v>
      </c>
      <c r="Q142" s="63">
        <f t="shared" si="5"/>
        <v>5</v>
      </c>
      <c r="R142" s="63">
        <f>'overzicht alle wegen'!L141</f>
        <v>52</v>
      </c>
      <c r="S142" s="62" t="s">
        <v>30</v>
      </c>
      <c r="T142" s="62"/>
      <c r="U142" s="62"/>
      <c r="V142" s="62"/>
      <c r="W142" s="62"/>
      <c r="X142" s="62"/>
      <c r="Y142" s="62"/>
    </row>
    <row r="143" spans="1:25" x14ac:dyDescent="0.2">
      <c r="A143" s="11">
        <v>53</v>
      </c>
      <c r="B143" s="12" t="str">
        <f>'N207 50km'!A141</f>
        <v>Z29_C</v>
      </c>
      <c r="C143" s="12" t="str">
        <f>'N207 50km'!B141</f>
        <v>Zuidkade 29</v>
      </c>
      <c r="D143" s="12" t="str" cm="1">
        <f t="array" ref="D143:E143">_xlfn.TEXTSPLIT(C143," ")</f>
        <v>Zuidkade</v>
      </c>
      <c r="E143" s="12" t="str">
        <v>29</v>
      </c>
      <c r="F143" s="12"/>
      <c r="G143" s="12"/>
      <c r="H143" s="12"/>
      <c r="I143" s="12" t="s">
        <v>29</v>
      </c>
      <c r="J143" s="12"/>
      <c r="K143" s="12"/>
      <c r="L143" s="12"/>
      <c r="M143" s="12"/>
      <c r="N143" s="11">
        <f>'N207 50km'!C141</f>
        <v>7.5</v>
      </c>
      <c r="O143" s="11">
        <f>IF('N207'!D141="--",6,'N207'!D141)</f>
        <v>58.7</v>
      </c>
      <c r="P143" s="11">
        <f t="shared" si="4"/>
        <v>59</v>
      </c>
      <c r="Q143" s="11">
        <f t="shared" si="5"/>
        <v>5</v>
      </c>
      <c r="R143" s="11">
        <f>'overzicht alle wegen'!L142</f>
        <v>54</v>
      </c>
      <c r="S143" s="12" t="s">
        <v>30</v>
      </c>
      <c r="T143" s="12"/>
      <c r="U143" s="12"/>
      <c r="V143" s="12"/>
      <c r="W143" s="12"/>
      <c r="X143" s="12"/>
      <c r="Y143" s="12"/>
    </row>
    <row r="144" spans="1:25" x14ac:dyDescent="0.2">
      <c r="A144" s="11"/>
      <c r="B144" s="12" t="str">
        <f>'N207 50km'!A142</f>
        <v>Z29_B</v>
      </c>
      <c r="C144" s="12" t="str">
        <f>'N207 50km'!B142</f>
        <v>Zuidkade 29</v>
      </c>
      <c r="D144" s="12" t="str" cm="1">
        <f t="array" ref="D144:E144">_xlfn.TEXTSPLIT(C144," ")</f>
        <v>Zuidkade</v>
      </c>
      <c r="E144" s="12" t="str">
        <v>29</v>
      </c>
      <c r="F144" s="12"/>
      <c r="G144" s="12"/>
      <c r="H144" s="12"/>
      <c r="I144" s="12" t="s">
        <v>29</v>
      </c>
      <c r="J144" s="12"/>
      <c r="K144" s="12"/>
      <c r="L144" s="12"/>
      <c r="M144" s="12"/>
      <c r="N144" s="11">
        <f>'N207 50km'!C142</f>
        <v>4.5</v>
      </c>
      <c r="O144" s="11">
        <f>IF('N207'!D142="--",6,'N207'!D142)</f>
        <v>57.9</v>
      </c>
      <c r="P144" s="11">
        <f t="shared" si="4"/>
        <v>58</v>
      </c>
      <c r="Q144" s="11">
        <f t="shared" si="5"/>
        <v>5</v>
      </c>
      <c r="R144" s="11">
        <f>'overzicht alle wegen'!L143</f>
        <v>53</v>
      </c>
      <c r="S144" s="12" t="s">
        <v>30</v>
      </c>
      <c r="T144" s="12"/>
      <c r="U144" s="12"/>
      <c r="V144" s="12"/>
      <c r="W144" s="12"/>
      <c r="X144" s="12"/>
      <c r="Y144" s="12"/>
    </row>
    <row r="145" spans="1:25" x14ac:dyDescent="0.2">
      <c r="A145" s="11"/>
      <c r="B145" s="12" t="str">
        <f>'N207 50km'!A143</f>
        <v>Z29_A</v>
      </c>
      <c r="C145" s="12" t="str">
        <f>'N207 50km'!B143</f>
        <v>Zuidkade 29</v>
      </c>
      <c r="D145" s="12" t="str" cm="1">
        <f t="array" ref="D145:E145">_xlfn.TEXTSPLIT(C145," ")</f>
        <v>Zuidkade</v>
      </c>
      <c r="E145" s="12" t="str">
        <v>29</v>
      </c>
      <c r="F145" s="12"/>
      <c r="G145" s="12"/>
      <c r="H145" s="12"/>
      <c r="I145" s="12" t="s">
        <v>29</v>
      </c>
      <c r="J145" s="12"/>
      <c r="K145" s="12"/>
      <c r="L145" s="12"/>
      <c r="M145" s="12"/>
      <c r="N145" s="11">
        <f>'N207 50km'!C143</f>
        <v>1.5</v>
      </c>
      <c r="O145" s="11">
        <f>IF('N207'!D143="--",6,'N207'!D143)</f>
        <v>56.8</v>
      </c>
      <c r="P145" s="11">
        <f t="shared" si="4"/>
        <v>57</v>
      </c>
      <c r="Q145" s="11">
        <f t="shared" si="5"/>
        <v>5</v>
      </c>
      <c r="R145" s="11">
        <f>'overzicht alle wegen'!L144</f>
        <v>52</v>
      </c>
      <c r="S145" s="12" t="s">
        <v>30</v>
      </c>
      <c r="T145" s="12"/>
      <c r="U145" s="12"/>
      <c r="V145" s="12"/>
      <c r="W145" s="12"/>
      <c r="X145" s="12"/>
      <c r="Y145" s="12"/>
    </row>
    <row r="146" spans="1:25" s="64" customFormat="1" x14ac:dyDescent="0.2">
      <c r="A146" s="63">
        <v>54</v>
      </c>
      <c r="B146" s="62" t="str">
        <f>'N207 50km'!A144</f>
        <v>Z28_C</v>
      </c>
      <c r="C146" s="62" t="str">
        <f>'N207 50km'!B144</f>
        <v>Zuidkade 28</v>
      </c>
      <c r="D146" s="62" t="str" cm="1">
        <f t="array" ref="D146:E146">_xlfn.TEXTSPLIT(C146," ")</f>
        <v>Zuidkade</v>
      </c>
      <c r="E146" s="62" t="str">
        <v>28</v>
      </c>
      <c r="F146" s="62"/>
      <c r="G146" s="62"/>
      <c r="H146" s="62"/>
      <c r="I146" s="62" t="s">
        <v>29</v>
      </c>
      <c r="J146" s="62"/>
      <c r="K146" s="62"/>
      <c r="L146" s="62"/>
      <c r="M146" s="62"/>
      <c r="N146" s="63">
        <f>'N207 50km'!C144</f>
        <v>7.5</v>
      </c>
      <c r="O146" s="63">
        <f>IF('N207'!D144="--",6,'N207'!D144)</f>
        <v>58.6</v>
      </c>
      <c r="P146" s="63">
        <f t="shared" si="4"/>
        <v>59</v>
      </c>
      <c r="Q146" s="63">
        <f t="shared" si="5"/>
        <v>5</v>
      </c>
      <c r="R146" s="63">
        <f>'overzicht alle wegen'!L145</f>
        <v>54</v>
      </c>
      <c r="S146" s="62" t="s">
        <v>30</v>
      </c>
      <c r="T146" s="62"/>
      <c r="U146" s="62"/>
      <c r="V146" s="62"/>
      <c r="W146" s="62"/>
      <c r="X146" s="62"/>
      <c r="Y146" s="62"/>
    </row>
    <row r="147" spans="1:25" s="64" customFormat="1" x14ac:dyDescent="0.2">
      <c r="A147" s="63"/>
      <c r="B147" s="62" t="str">
        <f>'N207 50km'!A145</f>
        <v>Z28_B</v>
      </c>
      <c r="C147" s="62" t="str">
        <f>'N207 50km'!B145</f>
        <v>Zuidkade 28</v>
      </c>
      <c r="D147" s="62" t="str" cm="1">
        <f t="array" ref="D147:E147">_xlfn.TEXTSPLIT(C147," ")</f>
        <v>Zuidkade</v>
      </c>
      <c r="E147" s="62" t="str">
        <v>28</v>
      </c>
      <c r="F147" s="62"/>
      <c r="G147" s="62"/>
      <c r="H147" s="62"/>
      <c r="I147" s="62" t="s">
        <v>29</v>
      </c>
      <c r="J147" s="62"/>
      <c r="K147" s="62"/>
      <c r="L147" s="62"/>
      <c r="M147" s="62"/>
      <c r="N147" s="63">
        <f>'N207 50km'!C145</f>
        <v>4.5</v>
      </c>
      <c r="O147" s="63">
        <f>IF('N207'!D145="--",6,'N207'!D145)</f>
        <v>57.8</v>
      </c>
      <c r="P147" s="63">
        <f t="shared" si="4"/>
        <v>58</v>
      </c>
      <c r="Q147" s="63">
        <f t="shared" si="5"/>
        <v>5</v>
      </c>
      <c r="R147" s="63">
        <f>'overzicht alle wegen'!L146</f>
        <v>53</v>
      </c>
      <c r="S147" s="62" t="s">
        <v>30</v>
      </c>
      <c r="T147" s="62"/>
      <c r="U147" s="62"/>
      <c r="V147" s="62"/>
      <c r="W147" s="62"/>
      <c r="X147" s="62"/>
      <c r="Y147" s="62"/>
    </row>
    <row r="148" spans="1:25" s="64" customFormat="1" x14ac:dyDescent="0.2">
      <c r="A148" s="63"/>
      <c r="B148" s="62" t="str">
        <f>'N207 50km'!A146</f>
        <v>Z28_A</v>
      </c>
      <c r="C148" s="62" t="str">
        <f>'N207 50km'!B146</f>
        <v>Zuidkade 28</v>
      </c>
      <c r="D148" s="62" t="str" cm="1">
        <f t="array" ref="D148:E148">_xlfn.TEXTSPLIT(C148," ")</f>
        <v>Zuidkade</v>
      </c>
      <c r="E148" s="62" t="str">
        <v>28</v>
      </c>
      <c r="F148" s="62"/>
      <c r="G148" s="62"/>
      <c r="H148" s="62"/>
      <c r="I148" s="62" t="s">
        <v>29</v>
      </c>
      <c r="J148" s="62"/>
      <c r="K148" s="62"/>
      <c r="L148" s="62"/>
      <c r="M148" s="62"/>
      <c r="N148" s="63">
        <f>'N207 50km'!C146</f>
        <v>1.5</v>
      </c>
      <c r="O148" s="63">
        <f>IF('N207'!D146="--",6,'N207'!D146)</f>
        <v>56.7</v>
      </c>
      <c r="P148" s="63">
        <f t="shared" si="4"/>
        <v>57</v>
      </c>
      <c r="Q148" s="63">
        <f t="shared" si="5"/>
        <v>5</v>
      </c>
      <c r="R148" s="63">
        <f>'overzicht alle wegen'!L147</f>
        <v>52</v>
      </c>
      <c r="S148" s="62" t="s">
        <v>30</v>
      </c>
      <c r="T148" s="62"/>
      <c r="U148" s="62"/>
      <c r="V148" s="62"/>
      <c r="W148" s="62"/>
      <c r="X148" s="62"/>
      <c r="Y148" s="62"/>
    </row>
    <row r="149" spans="1:25" x14ac:dyDescent="0.2">
      <c r="A149" s="11">
        <v>55</v>
      </c>
      <c r="B149" s="12" t="str">
        <f>'N207 50km'!A147</f>
        <v>Z231_B</v>
      </c>
      <c r="C149" s="12" t="str">
        <f>'N207 50km'!B147</f>
        <v>Zuidkade 231</v>
      </c>
      <c r="D149" s="12" t="str" cm="1">
        <f t="array" ref="D149:E149">_xlfn.TEXTSPLIT(C149," ")</f>
        <v>Zuidkade</v>
      </c>
      <c r="E149" s="12" t="str">
        <v>231</v>
      </c>
      <c r="F149" s="12"/>
      <c r="G149" s="12"/>
      <c r="H149" s="12"/>
      <c r="I149" s="12" t="s">
        <v>29</v>
      </c>
      <c r="J149" s="12"/>
      <c r="K149" s="12"/>
      <c r="L149" s="12"/>
      <c r="M149" s="12"/>
      <c r="N149" s="11">
        <f>'N207 50km'!C147</f>
        <v>4.5</v>
      </c>
      <c r="O149" s="11">
        <f>IF('N207'!D147="--",6,'N207'!D147)</f>
        <v>57.3</v>
      </c>
      <c r="P149" s="11">
        <f t="shared" si="4"/>
        <v>57</v>
      </c>
      <c r="Q149" s="11">
        <f t="shared" si="5"/>
        <v>4</v>
      </c>
      <c r="R149" s="11">
        <f>'overzicht alle wegen'!L148</f>
        <v>53</v>
      </c>
      <c r="S149" s="12" t="s">
        <v>30</v>
      </c>
      <c r="T149" s="12"/>
      <c r="U149" s="12"/>
      <c r="V149" s="12"/>
      <c r="W149" s="12"/>
      <c r="X149" s="12"/>
      <c r="Y149" s="12"/>
    </row>
    <row r="150" spans="1:25" x14ac:dyDescent="0.2">
      <c r="A150" s="11"/>
      <c r="B150" s="12" t="str">
        <f>'N207 50km'!A148</f>
        <v>Z231_A</v>
      </c>
      <c r="C150" s="12" t="str">
        <f>'N207 50km'!B148</f>
        <v>Zuidkade 231</v>
      </c>
      <c r="D150" s="12" t="str" cm="1">
        <f t="array" ref="D150:E150">_xlfn.TEXTSPLIT(C150," ")</f>
        <v>Zuidkade</v>
      </c>
      <c r="E150" s="12" t="str">
        <v>231</v>
      </c>
      <c r="F150" s="12"/>
      <c r="G150" s="12"/>
      <c r="H150" s="12"/>
      <c r="I150" s="12" t="s">
        <v>29</v>
      </c>
      <c r="J150" s="12"/>
      <c r="K150" s="12"/>
      <c r="L150" s="12"/>
      <c r="M150" s="12"/>
      <c r="N150" s="11">
        <f>'N207 50km'!C148</f>
        <v>1.5</v>
      </c>
      <c r="O150" s="11">
        <f>IF('N207'!D148="--",6,'N207'!D148)</f>
        <v>56.2</v>
      </c>
      <c r="P150" s="11">
        <f t="shared" si="4"/>
        <v>56</v>
      </c>
      <c r="Q150" s="11">
        <f t="shared" si="5"/>
        <v>3</v>
      </c>
      <c r="R150" s="11">
        <f>'overzicht alle wegen'!L149</f>
        <v>53</v>
      </c>
      <c r="S150" s="12" t="s">
        <v>30</v>
      </c>
      <c r="T150" s="12"/>
      <c r="U150" s="12"/>
      <c r="V150" s="12"/>
      <c r="W150" s="12"/>
      <c r="X150" s="12"/>
      <c r="Y150" s="12"/>
    </row>
    <row r="151" spans="1:25" s="64" customFormat="1" x14ac:dyDescent="0.2">
      <c r="A151" s="63">
        <v>56</v>
      </c>
      <c r="B151" s="62" t="str">
        <f>'N207 50km'!A149</f>
        <v>Z22_B</v>
      </c>
      <c r="C151" s="62" t="str">
        <f>'N207 50km'!B149</f>
        <v>Zuidkade 22</v>
      </c>
      <c r="D151" s="62" t="str" cm="1">
        <f t="array" ref="D151:E151">_xlfn.TEXTSPLIT(C151," ")</f>
        <v>Zuidkade</v>
      </c>
      <c r="E151" s="62" t="str">
        <v>22</v>
      </c>
      <c r="F151" s="62"/>
      <c r="G151" s="62"/>
      <c r="H151" s="62"/>
      <c r="I151" s="62" t="s">
        <v>29</v>
      </c>
      <c r="J151" s="62"/>
      <c r="K151" s="62"/>
      <c r="L151" s="62"/>
      <c r="M151" s="62"/>
      <c r="N151" s="63">
        <f>'N207 50km'!C149</f>
        <v>4.5</v>
      </c>
      <c r="O151" s="63">
        <f>IF('N207'!D149="--",6,'N207'!D149)</f>
        <v>58.7</v>
      </c>
      <c r="P151" s="63">
        <f t="shared" si="4"/>
        <v>59</v>
      </c>
      <c r="Q151" s="63">
        <f t="shared" si="5"/>
        <v>5</v>
      </c>
      <c r="R151" s="63">
        <f>'overzicht alle wegen'!L150</f>
        <v>54</v>
      </c>
      <c r="S151" s="62" t="s">
        <v>30</v>
      </c>
      <c r="T151" s="62"/>
      <c r="U151" s="62"/>
      <c r="V151" s="62"/>
      <c r="W151" s="62"/>
      <c r="X151" s="62"/>
      <c r="Y151" s="62"/>
    </row>
    <row r="152" spans="1:25" s="64" customFormat="1" x14ac:dyDescent="0.2">
      <c r="A152" s="63"/>
      <c r="B152" s="62" t="str">
        <f>'N207 50km'!A150</f>
        <v>Z22_A</v>
      </c>
      <c r="C152" s="62" t="str">
        <f>'N207 50km'!B150</f>
        <v>Zuidkade 22</v>
      </c>
      <c r="D152" s="62" t="str" cm="1">
        <f t="array" ref="D152:E152">_xlfn.TEXTSPLIT(C152," ")</f>
        <v>Zuidkade</v>
      </c>
      <c r="E152" s="62" t="str">
        <v>22</v>
      </c>
      <c r="F152" s="62"/>
      <c r="G152" s="62"/>
      <c r="H152" s="62"/>
      <c r="I152" s="62" t="s">
        <v>29</v>
      </c>
      <c r="J152" s="62"/>
      <c r="K152" s="62"/>
      <c r="L152" s="62"/>
      <c r="M152" s="62"/>
      <c r="N152" s="63">
        <f>'N207 50km'!C150</f>
        <v>1.5</v>
      </c>
      <c r="O152" s="63">
        <f>IF('N207'!D150="--",6,'N207'!D150)</f>
        <v>57.4</v>
      </c>
      <c r="P152" s="63">
        <f t="shared" si="4"/>
        <v>57</v>
      </c>
      <c r="Q152" s="63">
        <f t="shared" si="5"/>
        <v>5</v>
      </c>
      <c r="R152" s="63">
        <f>'overzicht alle wegen'!L151</f>
        <v>52</v>
      </c>
      <c r="S152" s="62" t="s">
        <v>30</v>
      </c>
      <c r="T152" s="62"/>
      <c r="U152" s="62"/>
      <c r="V152" s="62"/>
      <c r="W152" s="62"/>
      <c r="X152" s="62"/>
      <c r="Y152" s="62"/>
    </row>
    <row r="153" spans="1:25" x14ac:dyDescent="0.2">
      <c r="A153" s="11">
        <v>57</v>
      </c>
      <c r="B153" s="12" t="str">
        <f>'N207 50km'!A151</f>
        <v>Z229_B</v>
      </c>
      <c r="C153" s="12" t="str">
        <f>'N207 50km'!B151</f>
        <v>Zuidkade 229</v>
      </c>
      <c r="D153" s="12" t="str" cm="1">
        <f t="array" ref="D153:E153">_xlfn.TEXTSPLIT(C153," ")</f>
        <v>Zuidkade</v>
      </c>
      <c r="E153" s="12" t="str">
        <v>229</v>
      </c>
      <c r="F153" s="12"/>
      <c r="G153" s="12"/>
      <c r="H153" s="12"/>
      <c r="I153" s="12" t="s">
        <v>29</v>
      </c>
      <c r="J153" s="12"/>
      <c r="K153" s="12"/>
      <c r="L153" s="12"/>
      <c r="M153" s="12"/>
      <c r="N153" s="11">
        <f>'N207 50km'!C151</f>
        <v>4.5</v>
      </c>
      <c r="O153" s="11">
        <f>IF('N207'!D151="--",6,'N207'!D151)</f>
        <v>58.3</v>
      </c>
      <c r="P153" s="11">
        <f t="shared" si="4"/>
        <v>58</v>
      </c>
      <c r="Q153" s="11">
        <f t="shared" si="5"/>
        <v>2</v>
      </c>
      <c r="R153" s="11">
        <f>'overzicht alle wegen'!L152</f>
        <v>56</v>
      </c>
      <c r="S153" s="12" t="s">
        <v>30</v>
      </c>
      <c r="T153" s="12"/>
      <c r="U153" s="12"/>
      <c r="V153" s="12"/>
      <c r="W153" s="12"/>
      <c r="X153" s="12"/>
      <c r="Y153" s="12"/>
    </row>
    <row r="154" spans="1:25" x14ac:dyDescent="0.2">
      <c r="A154" s="11"/>
      <c r="B154" s="12" t="str">
        <f>'N207 50km'!A152</f>
        <v>Z229_A</v>
      </c>
      <c r="C154" s="12" t="str">
        <f>'N207 50km'!B152</f>
        <v>Zuidkade 229</v>
      </c>
      <c r="D154" s="12" t="str" cm="1">
        <f t="array" ref="D154:E154">_xlfn.TEXTSPLIT(C154," ")</f>
        <v>Zuidkade</v>
      </c>
      <c r="E154" s="12" t="str">
        <v>229</v>
      </c>
      <c r="F154" s="12"/>
      <c r="G154" s="12"/>
      <c r="H154" s="12"/>
      <c r="I154" s="12" t="s">
        <v>29</v>
      </c>
      <c r="J154" s="12"/>
      <c r="K154" s="12"/>
      <c r="L154" s="12"/>
      <c r="M154" s="12"/>
      <c r="N154" s="11">
        <f>'N207 50km'!C152</f>
        <v>1.5</v>
      </c>
      <c r="O154" s="11">
        <f>IF('N207'!D152="--",6,'N207'!D152)</f>
        <v>57.1</v>
      </c>
      <c r="P154" s="11">
        <f t="shared" si="4"/>
        <v>57</v>
      </c>
      <c r="Q154" s="11">
        <f t="shared" si="5"/>
        <v>4</v>
      </c>
      <c r="R154" s="11">
        <f>'overzicht alle wegen'!L153</f>
        <v>53</v>
      </c>
      <c r="S154" s="12" t="s">
        <v>30</v>
      </c>
      <c r="T154" s="12"/>
      <c r="U154" s="12"/>
      <c r="V154" s="12"/>
      <c r="W154" s="12"/>
      <c r="X154" s="12"/>
      <c r="Y154" s="12"/>
    </row>
    <row r="155" spans="1:25" s="64" customFormat="1" x14ac:dyDescent="0.2">
      <c r="A155" s="63">
        <v>58</v>
      </c>
      <c r="B155" s="62" t="str">
        <f>'N207 50km'!A153</f>
        <v>Z227_B</v>
      </c>
      <c r="C155" s="62" t="str">
        <f>'N207 50km'!B153</f>
        <v>Zuidkade 227</v>
      </c>
      <c r="D155" s="62" t="str" cm="1">
        <f t="array" ref="D155:E155">_xlfn.TEXTSPLIT(C155," ")</f>
        <v>Zuidkade</v>
      </c>
      <c r="E155" s="62" t="str">
        <v>227</v>
      </c>
      <c r="F155" s="62"/>
      <c r="G155" s="62"/>
      <c r="H155" s="62"/>
      <c r="I155" s="62" t="s">
        <v>29</v>
      </c>
      <c r="J155" s="62"/>
      <c r="K155" s="62"/>
      <c r="L155" s="62"/>
      <c r="M155" s="62"/>
      <c r="N155" s="63">
        <f>'N207 50km'!C153</f>
        <v>4.5</v>
      </c>
      <c r="O155" s="63">
        <f>IF('N207'!D153="--",6,'N207'!D153)</f>
        <v>58.4</v>
      </c>
      <c r="P155" s="63">
        <f t="shared" si="4"/>
        <v>58</v>
      </c>
      <c r="Q155" s="63">
        <f t="shared" si="5"/>
        <v>2</v>
      </c>
      <c r="R155" s="63">
        <f>'overzicht alle wegen'!L154</f>
        <v>56</v>
      </c>
      <c r="S155" s="62" t="s">
        <v>30</v>
      </c>
      <c r="T155" s="62"/>
      <c r="U155" s="62"/>
      <c r="V155" s="62"/>
      <c r="W155" s="62"/>
      <c r="X155" s="62"/>
      <c r="Y155" s="62"/>
    </row>
    <row r="156" spans="1:25" s="64" customFormat="1" x14ac:dyDescent="0.2">
      <c r="A156" s="63"/>
      <c r="B156" s="62" t="str">
        <f>'N207 50km'!A154</f>
        <v>Z227_A</v>
      </c>
      <c r="C156" s="62" t="str">
        <f>'N207 50km'!B154</f>
        <v>Zuidkade 227</v>
      </c>
      <c r="D156" s="62" t="str" cm="1">
        <f t="array" ref="D156:E156">_xlfn.TEXTSPLIT(C156," ")</f>
        <v>Zuidkade</v>
      </c>
      <c r="E156" s="62" t="str">
        <v>227</v>
      </c>
      <c r="F156" s="62"/>
      <c r="G156" s="62"/>
      <c r="H156" s="62"/>
      <c r="I156" s="62" t="s">
        <v>29</v>
      </c>
      <c r="J156" s="62"/>
      <c r="K156" s="62"/>
      <c r="L156" s="62"/>
      <c r="M156" s="62"/>
      <c r="N156" s="63">
        <f>'N207 50km'!C154</f>
        <v>1.5</v>
      </c>
      <c r="O156" s="63">
        <f>IF('N207'!D154="--",6,'N207'!D154)</f>
        <v>57.3</v>
      </c>
      <c r="P156" s="63">
        <f t="shared" si="4"/>
        <v>57</v>
      </c>
      <c r="Q156" s="63">
        <f t="shared" si="5"/>
        <v>4</v>
      </c>
      <c r="R156" s="63">
        <f>'overzicht alle wegen'!L155</f>
        <v>53</v>
      </c>
      <c r="S156" s="62" t="s">
        <v>30</v>
      </c>
      <c r="T156" s="62"/>
      <c r="U156" s="62"/>
      <c r="V156" s="62"/>
      <c r="W156" s="62"/>
      <c r="X156" s="62"/>
      <c r="Y156" s="62"/>
    </row>
    <row r="157" spans="1:25" x14ac:dyDescent="0.2">
      <c r="A157" s="11">
        <v>59</v>
      </c>
      <c r="B157" s="12" t="str">
        <f>'N207 50km'!A155</f>
        <v>Z224_B</v>
      </c>
      <c r="C157" s="12" t="str">
        <f>'N207 50km'!B155</f>
        <v>Zuidkade 224 zijgevel</v>
      </c>
      <c r="D157" s="12" t="str" cm="1">
        <f t="array" ref="D157:F157">_xlfn.TEXTSPLIT(C157," ")</f>
        <v>Zuidkade</v>
      </c>
      <c r="E157" s="12" t="str">
        <v>224</v>
      </c>
      <c r="F157" s="12" t="str">
        <v>zijgevel</v>
      </c>
      <c r="G157" s="12"/>
      <c r="H157" s="12"/>
      <c r="I157" s="12" t="s">
        <v>29</v>
      </c>
      <c r="J157" s="12"/>
      <c r="K157" s="12"/>
      <c r="L157" s="12"/>
      <c r="M157" s="12"/>
      <c r="N157" s="11">
        <f>'N207 50km'!C155</f>
        <v>4.5</v>
      </c>
      <c r="O157" s="11">
        <f>IF('N207'!D155="--",6,'N207'!D155)</f>
        <v>55.1</v>
      </c>
      <c r="P157" s="11">
        <f t="shared" si="4"/>
        <v>55</v>
      </c>
      <c r="Q157" s="11">
        <f t="shared" si="5"/>
        <v>2</v>
      </c>
      <c r="R157" s="11">
        <f>'overzicht alle wegen'!L156</f>
        <v>53</v>
      </c>
      <c r="S157" s="12" t="s">
        <v>30</v>
      </c>
      <c r="T157" s="12"/>
      <c r="U157" s="12"/>
      <c r="V157" s="12"/>
      <c r="W157" s="12"/>
      <c r="X157" s="12"/>
      <c r="Y157" s="12"/>
    </row>
    <row r="158" spans="1:25" x14ac:dyDescent="0.2">
      <c r="A158" s="11"/>
      <c r="B158" s="12" t="str">
        <f>'N207 50km'!A156</f>
        <v>Z224_B</v>
      </c>
      <c r="C158" s="12" t="str">
        <f>'N207 50km'!B156</f>
        <v>Zuidkade 224</v>
      </c>
      <c r="D158" s="12" t="str" cm="1">
        <f t="array" ref="D158:E158">_xlfn.TEXTSPLIT(C158," ")</f>
        <v>Zuidkade</v>
      </c>
      <c r="E158" s="12" t="str">
        <v>224</v>
      </c>
      <c r="F158" s="12"/>
      <c r="G158" s="12"/>
      <c r="H158" s="12"/>
      <c r="I158" s="12" t="s">
        <v>29</v>
      </c>
      <c r="J158" s="12"/>
      <c r="K158" s="12"/>
      <c r="L158" s="12"/>
      <c r="M158" s="12"/>
      <c r="N158" s="11">
        <f>'N207 50km'!C156</f>
        <v>4.5</v>
      </c>
      <c r="O158" s="11">
        <f>IF('N207'!D156="--",6,'N207'!D156)</f>
        <v>58.3</v>
      </c>
      <c r="P158" s="11">
        <f t="shared" si="4"/>
        <v>58</v>
      </c>
      <c r="Q158" s="11">
        <f t="shared" si="5"/>
        <v>2</v>
      </c>
      <c r="R158" s="11">
        <f>'overzicht alle wegen'!L157</f>
        <v>56</v>
      </c>
      <c r="S158" s="12" t="s">
        <v>30</v>
      </c>
      <c r="T158" s="12"/>
      <c r="U158" s="12"/>
      <c r="V158" s="12"/>
      <c r="W158" s="12"/>
      <c r="X158" s="12"/>
      <c r="Y158" s="12"/>
    </row>
    <row r="159" spans="1:25" x14ac:dyDescent="0.2">
      <c r="A159" s="11"/>
      <c r="B159" s="12" t="str">
        <f>'N207 50km'!A157</f>
        <v>Z224_A</v>
      </c>
      <c r="C159" s="12" t="str">
        <f>'N207 50km'!B157</f>
        <v>Zuidkade 224 zijgevel</v>
      </c>
      <c r="D159" s="12" t="str" cm="1">
        <f t="array" ref="D159:F159">_xlfn.TEXTSPLIT(C159," ")</f>
        <v>Zuidkade</v>
      </c>
      <c r="E159" s="12" t="str">
        <v>224</v>
      </c>
      <c r="F159" s="12" t="str">
        <v>zijgevel</v>
      </c>
      <c r="G159" s="12"/>
      <c r="H159" s="12"/>
      <c r="I159" s="12" t="s">
        <v>29</v>
      </c>
      <c r="J159" s="12"/>
      <c r="K159" s="12"/>
      <c r="L159" s="12"/>
      <c r="M159" s="12"/>
      <c r="N159" s="11">
        <f>'N207 50km'!C157</f>
        <v>1.5</v>
      </c>
      <c r="O159" s="11">
        <f>IF('N207'!D157="--",6,'N207'!D157)</f>
        <v>53.9</v>
      </c>
      <c r="P159" s="11">
        <f t="shared" si="4"/>
        <v>54</v>
      </c>
      <c r="Q159" s="11">
        <f t="shared" si="5"/>
        <v>2</v>
      </c>
      <c r="R159" s="11">
        <f>'overzicht alle wegen'!L158</f>
        <v>52</v>
      </c>
      <c r="S159" s="12" t="s">
        <v>30</v>
      </c>
      <c r="T159" s="12"/>
      <c r="U159" s="12"/>
      <c r="V159" s="12"/>
      <c r="W159" s="12"/>
      <c r="X159" s="12"/>
      <c r="Y159" s="12"/>
    </row>
    <row r="160" spans="1:25" x14ac:dyDescent="0.2">
      <c r="A160" s="11"/>
      <c r="B160" s="12" t="str">
        <f>'N207 50km'!A158</f>
        <v>Z224_A</v>
      </c>
      <c r="C160" s="12" t="str">
        <f>'N207 50km'!B158</f>
        <v>Zuidkade 224</v>
      </c>
      <c r="D160" s="12" t="str" cm="1">
        <f t="array" ref="D160:E160">_xlfn.TEXTSPLIT(C160," ")</f>
        <v>Zuidkade</v>
      </c>
      <c r="E160" s="12" t="str">
        <v>224</v>
      </c>
      <c r="F160" s="12"/>
      <c r="G160" s="12"/>
      <c r="H160" s="12"/>
      <c r="I160" s="12" t="s">
        <v>29</v>
      </c>
      <c r="J160" s="12"/>
      <c r="K160" s="12"/>
      <c r="L160" s="12"/>
      <c r="M160" s="12"/>
      <c r="N160" s="11">
        <f>'N207 50km'!C158</f>
        <v>1.5</v>
      </c>
      <c r="O160" s="11">
        <f>IF('N207'!D158="--",6,'N207'!D158)</f>
        <v>57.2</v>
      </c>
      <c r="P160" s="11">
        <f t="shared" si="4"/>
        <v>57</v>
      </c>
      <c r="Q160" s="11">
        <f t="shared" si="5"/>
        <v>4</v>
      </c>
      <c r="R160" s="11">
        <f>'overzicht alle wegen'!L159</f>
        <v>53</v>
      </c>
      <c r="S160" s="12" t="s">
        <v>30</v>
      </c>
      <c r="T160" s="12"/>
      <c r="U160" s="12"/>
      <c r="V160" s="12"/>
      <c r="W160" s="12"/>
      <c r="X160" s="12"/>
      <c r="Y160" s="12"/>
    </row>
    <row r="161" spans="1:25" s="64" customFormat="1" x14ac:dyDescent="0.2">
      <c r="A161" s="63">
        <v>60</v>
      </c>
      <c r="B161" s="62" t="str">
        <f>'N207 50km'!A159</f>
        <v>Z220_B</v>
      </c>
      <c r="C161" s="62" t="str">
        <f>'N207 50km'!B159</f>
        <v>Zuidkade 220</v>
      </c>
      <c r="D161" s="62" t="str" cm="1">
        <f t="array" ref="D161:E161">_xlfn.TEXTSPLIT(C161," ")</f>
        <v>Zuidkade</v>
      </c>
      <c r="E161" s="62" t="str">
        <v>220</v>
      </c>
      <c r="F161" s="62"/>
      <c r="G161" s="62"/>
      <c r="H161" s="62"/>
      <c r="I161" s="62" t="s">
        <v>29</v>
      </c>
      <c r="J161" s="62"/>
      <c r="K161" s="62"/>
      <c r="L161" s="62"/>
      <c r="M161" s="62"/>
      <c r="N161" s="63">
        <f>'N207 50km'!C159</f>
        <v>4.5</v>
      </c>
      <c r="O161" s="63">
        <f>IF('N207'!D159="--",6,'N207'!D159)</f>
        <v>58.1</v>
      </c>
      <c r="P161" s="63">
        <f t="shared" si="4"/>
        <v>58</v>
      </c>
      <c r="Q161" s="63">
        <f t="shared" si="5"/>
        <v>2</v>
      </c>
      <c r="R161" s="63">
        <f>'overzicht alle wegen'!L160</f>
        <v>56</v>
      </c>
      <c r="S161" s="62" t="s">
        <v>30</v>
      </c>
      <c r="T161" s="62"/>
      <c r="U161" s="62"/>
      <c r="V161" s="62"/>
      <c r="W161" s="62"/>
      <c r="X161" s="62"/>
      <c r="Y161" s="62"/>
    </row>
    <row r="162" spans="1:25" s="64" customFormat="1" x14ac:dyDescent="0.2">
      <c r="A162" s="63"/>
      <c r="B162" s="62" t="str">
        <f>'N207 50km'!A160</f>
        <v>Z220_A</v>
      </c>
      <c r="C162" s="62" t="str">
        <f>'N207 50km'!B160</f>
        <v>Zuidkade 220</v>
      </c>
      <c r="D162" s="62" t="str" cm="1">
        <f t="array" ref="D162:E162">_xlfn.TEXTSPLIT(C162," ")</f>
        <v>Zuidkade</v>
      </c>
      <c r="E162" s="62" t="str">
        <v>220</v>
      </c>
      <c r="F162" s="62"/>
      <c r="G162" s="62"/>
      <c r="H162" s="62"/>
      <c r="I162" s="62" t="s">
        <v>29</v>
      </c>
      <c r="J162" s="62"/>
      <c r="K162" s="62"/>
      <c r="L162" s="62"/>
      <c r="M162" s="62"/>
      <c r="N162" s="63">
        <f>'N207 50km'!C160</f>
        <v>1.5</v>
      </c>
      <c r="O162" s="63">
        <f>IF('N207'!D160="--",6,'N207'!D160)</f>
        <v>56.8</v>
      </c>
      <c r="P162" s="63">
        <f t="shared" si="4"/>
        <v>57</v>
      </c>
      <c r="Q162" s="63">
        <f t="shared" si="5"/>
        <v>4</v>
      </c>
      <c r="R162" s="63">
        <f>'overzicht alle wegen'!L161</f>
        <v>53</v>
      </c>
      <c r="S162" s="62" t="s">
        <v>30</v>
      </c>
      <c r="T162" s="62"/>
      <c r="U162" s="62"/>
      <c r="V162" s="62"/>
      <c r="W162" s="62"/>
      <c r="X162" s="62"/>
      <c r="Y162" s="62"/>
    </row>
    <row r="163" spans="1:25" x14ac:dyDescent="0.2">
      <c r="A163" s="11">
        <v>61</v>
      </c>
      <c r="B163" s="12" t="str">
        <f>'N207 50km'!A161</f>
        <v>Z21_B</v>
      </c>
      <c r="C163" s="12" t="str">
        <f>'N207 50km'!B161</f>
        <v>Zuidkade 21</v>
      </c>
      <c r="D163" s="12" t="str" cm="1">
        <f t="array" ref="D163:E163">_xlfn.TEXTSPLIT(C163," ")</f>
        <v>Zuidkade</v>
      </c>
      <c r="E163" s="12" t="str">
        <v>21</v>
      </c>
      <c r="F163" s="12"/>
      <c r="G163" s="12"/>
      <c r="H163" s="12"/>
      <c r="I163" s="12" t="s">
        <v>29</v>
      </c>
      <c r="J163" s="12"/>
      <c r="K163" s="12"/>
      <c r="L163" s="12"/>
      <c r="M163" s="12"/>
      <c r="N163" s="11">
        <f>'N207 50km'!C161</f>
        <v>4.5</v>
      </c>
      <c r="O163" s="11">
        <f>IF('N207'!D161="--",6,'N207'!D161)</f>
        <v>59.2</v>
      </c>
      <c r="P163" s="11">
        <f t="shared" si="4"/>
        <v>59</v>
      </c>
      <c r="Q163" s="11">
        <f t="shared" si="5"/>
        <v>5</v>
      </c>
      <c r="R163" s="11">
        <f>'overzicht alle wegen'!L162</f>
        <v>54</v>
      </c>
      <c r="S163" s="12" t="s">
        <v>30</v>
      </c>
      <c r="T163" s="12"/>
      <c r="U163" s="12"/>
      <c r="V163" s="12"/>
      <c r="W163" s="12"/>
      <c r="X163" s="12"/>
      <c r="Y163" s="12"/>
    </row>
    <row r="164" spans="1:25" x14ac:dyDescent="0.2">
      <c r="A164" s="11"/>
      <c r="B164" s="12" t="str">
        <f>'N207 50km'!A162</f>
        <v>Z21_A</v>
      </c>
      <c r="C164" s="12" t="str">
        <f>'N207 50km'!B162</f>
        <v>Zuidkade 21</v>
      </c>
      <c r="D164" s="12" t="str" cm="1">
        <f t="array" ref="D164:E164">_xlfn.TEXTSPLIT(C164," ")</f>
        <v>Zuidkade</v>
      </c>
      <c r="E164" s="12" t="str">
        <v>21</v>
      </c>
      <c r="F164" s="12"/>
      <c r="G164" s="12"/>
      <c r="H164" s="12"/>
      <c r="I164" s="12" t="s">
        <v>29</v>
      </c>
      <c r="J164" s="12"/>
      <c r="K164" s="12"/>
      <c r="L164" s="12"/>
      <c r="M164" s="12"/>
      <c r="N164" s="11">
        <f>'N207 50km'!C162</f>
        <v>1.5</v>
      </c>
      <c r="O164" s="11">
        <f>IF('N207'!D162="--",6,'N207'!D162)</f>
        <v>57.9</v>
      </c>
      <c r="P164" s="11">
        <f t="shared" si="4"/>
        <v>58</v>
      </c>
      <c r="Q164" s="11">
        <f t="shared" si="5"/>
        <v>5</v>
      </c>
      <c r="R164" s="11">
        <f>'overzicht alle wegen'!L163</f>
        <v>53</v>
      </c>
      <c r="S164" s="12" t="s">
        <v>30</v>
      </c>
      <c r="T164" s="12"/>
      <c r="U164" s="12"/>
      <c r="V164" s="12"/>
      <c r="W164" s="12"/>
      <c r="X164" s="12"/>
      <c r="Y164" s="12"/>
    </row>
    <row r="165" spans="1:25" s="64" customFormat="1" x14ac:dyDescent="0.2">
      <c r="A165" s="63">
        <v>62</v>
      </c>
      <c r="B165" s="62" t="str">
        <f>'N207 50km'!A163</f>
        <v>Z218_B</v>
      </c>
      <c r="C165" s="62" t="str">
        <f>'N207 50km'!B163</f>
        <v>Zuidkade 218</v>
      </c>
      <c r="D165" s="62" t="str" cm="1">
        <f t="array" ref="D165:E165">_xlfn.TEXTSPLIT(C165," ")</f>
        <v>Zuidkade</v>
      </c>
      <c r="E165" s="62" t="str">
        <v>218</v>
      </c>
      <c r="F165" s="62"/>
      <c r="G165" s="62"/>
      <c r="H165" s="62"/>
      <c r="I165" s="62" t="s">
        <v>29</v>
      </c>
      <c r="J165" s="62"/>
      <c r="K165" s="62"/>
      <c r="L165" s="62"/>
      <c r="M165" s="62"/>
      <c r="N165" s="63">
        <f>'N207 50km'!C163</f>
        <v>4.5</v>
      </c>
      <c r="O165" s="63">
        <f>IF('N207'!D163="--",6,'N207'!D163)</f>
        <v>58.6</v>
      </c>
      <c r="P165" s="63">
        <f t="shared" si="4"/>
        <v>59</v>
      </c>
      <c r="Q165" s="63">
        <f t="shared" si="5"/>
        <v>2</v>
      </c>
      <c r="R165" s="63">
        <f>'overzicht alle wegen'!L164</f>
        <v>57</v>
      </c>
      <c r="S165" s="62" t="s">
        <v>30</v>
      </c>
      <c r="T165" s="62"/>
      <c r="U165" s="62"/>
      <c r="V165" s="62"/>
      <c r="W165" s="62"/>
      <c r="X165" s="62"/>
      <c r="Y165" s="62"/>
    </row>
    <row r="166" spans="1:25" s="64" customFormat="1" x14ac:dyDescent="0.2">
      <c r="A166" s="63"/>
      <c r="B166" s="62" t="str">
        <f>'N207 50km'!A164</f>
        <v>Z218_A</v>
      </c>
      <c r="C166" s="62" t="str">
        <f>'N207 50km'!B164</f>
        <v>Zuidkade 218</v>
      </c>
      <c r="D166" s="62" t="str" cm="1">
        <f t="array" ref="D166:E166">_xlfn.TEXTSPLIT(C166," ")</f>
        <v>Zuidkade</v>
      </c>
      <c r="E166" s="62" t="str">
        <v>218</v>
      </c>
      <c r="F166" s="62"/>
      <c r="G166" s="62"/>
      <c r="H166" s="62"/>
      <c r="I166" s="62" t="s">
        <v>29</v>
      </c>
      <c r="J166" s="62"/>
      <c r="K166" s="62"/>
      <c r="L166" s="62"/>
      <c r="M166" s="62"/>
      <c r="N166" s="63">
        <f>'N207 50km'!C164</f>
        <v>1.5</v>
      </c>
      <c r="O166" s="63">
        <f>IF('N207'!D164="--",6,'N207'!D164)</f>
        <v>57.4</v>
      </c>
      <c r="P166" s="63">
        <f t="shared" si="4"/>
        <v>57</v>
      </c>
      <c r="Q166" s="63">
        <f t="shared" si="5"/>
        <v>4</v>
      </c>
      <c r="R166" s="63">
        <f>'overzicht alle wegen'!L165</f>
        <v>53</v>
      </c>
      <c r="S166" s="62" t="s">
        <v>30</v>
      </c>
      <c r="T166" s="62"/>
      <c r="U166" s="62"/>
      <c r="V166" s="62"/>
      <c r="W166" s="62"/>
      <c r="X166" s="62"/>
      <c r="Y166" s="62"/>
    </row>
    <row r="167" spans="1:25" x14ac:dyDescent="0.2">
      <c r="A167" s="11">
        <v>63</v>
      </c>
      <c r="B167" s="12" t="str">
        <f>'N207 50km'!A165</f>
        <v>Z217_B</v>
      </c>
      <c r="C167" s="12" t="str">
        <f>'N207 50km'!B165</f>
        <v>Zuidkade 217</v>
      </c>
      <c r="D167" s="12" t="str" cm="1">
        <f t="array" ref="D167:E167">_xlfn.TEXTSPLIT(C167," ")</f>
        <v>Zuidkade</v>
      </c>
      <c r="E167" s="12" t="str">
        <v>217</v>
      </c>
      <c r="F167" s="12"/>
      <c r="G167" s="12"/>
      <c r="H167" s="12"/>
      <c r="I167" s="12" t="s">
        <v>29</v>
      </c>
      <c r="J167" s="12"/>
      <c r="K167" s="12"/>
      <c r="L167" s="12"/>
      <c r="M167" s="12"/>
      <c r="N167" s="11">
        <f>'N207 50km'!C165</f>
        <v>4.5</v>
      </c>
      <c r="O167" s="11">
        <f>IF('N207'!D165="--",6,'N207'!D165)</f>
        <v>58.6</v>
      </c>
      <c r="P167" s="11">
        <f t="shared" si="4"/>
        <v>59</v>
      </c>
      <c r="Q167" s="11">
        <f t="shared" si="5"/>
        <v>2</v>
      </c>
      <c r="R167" s="11">
        <f>'overzicht alle wegen'!L166</f>
        <v>57</v>
      </c>
      <c r="S167" s="12" t="s">
        <v>30</v>
      </c>
      <c r="T167" s="12"/>
      <c r="U167" s="12"/>
      <c r="V167" s="12"/>
      <c r="W167" s="12"/>
      <c r="X167" s="12"/>
      <c r="Y167" s="12"/>
    </row>
    <row r="168" spans="1:25" x14ac:dyDescent="0.2">
      <c r="A168" s="11"/>
      <c r="B168" s="12" t="str">
        <f>'N207 50km'!A166</f>
        <v>Z217_A</v>
      </c>
      <c r="C168" s="12" t="str">
        <f>'N207 50km'!B166</f>
        <v>Zuidkade 217</v>
      </c>
      <c r="D168" s="12" t="str" cm="1">
        <f t="array" ref="D168:E168">_xlfn.TEXTSPLIT(C168," ")</f>
        <v>Zuidkade</v>
      </c>
      <c r="E168" s="12" t="str">
        <v>217</v>
      </c>
      <c r="F168" s="12"/>
      <c r="G168" s="12"/>
      <c r="H168" s="12"/>
      <c r="I168" s="12" t="s">
        <v>29</v>
      </c>
      <c r="J168" s="12"/>
      <c r="K168" s="12"/>
      <c r="L168" s="12"/>
      <c r="M168" s="12"/>
      <c r="N168" s="11">
        <f>'N207 50km'!C166</f>
        <v>1.5</v>
      </c>
      <c r="O168" s="11">
        <f>IF('N207'!D166="--",6,'N207'!D166)</f>
        <v>57.4</v>
      </c>
      <c r="P168" s="11">
        <f t="shared" si="4"/>
        <v>57</v>
      </c>
      <c r="Q168" s="11">
        <f t="shared" si="5"/>
        <v>4</v>
      </c>
      <c r="R168" s="11">
        <f>'overzicht alle wegen'!L167</f>
        <v>53</v>
      </c>
      <c r="S168" s="12" t="s">
        <v>30</v>
      </c>
      <c r="T168" s="12"/>
      <c r="U168" s="12"/>
      <c r="V168" s="12"/>
      <c r="W168" s="12"/>
      <c r="X168" s="12"/>
      <c r="Y168" s="12"/>
    </row>
    <row r="169" spans="1:25" s="64" customFormat="1" x14ac:dyDescent="0.2">
      <c r="A169" s="63">
        <v>64</v>
      </c>
      <c r="B169" s="62" t="str">
        <f>'N207 50km'!A167</f>
        <v>Z216_C</v>
      </c>
      <c r="C169" s="62" t="str">
        <f>'N207 50km'!B167</f>
        <v>Zuidkade 216</v>
      </c>
      <c r="D169" s="62" t="str" cm="1">
        <f t="array" ref="D169:E169">_xlfn.TEXTSPLIT(C169," ")</f>
        <v>Zuidkade</v>
      </c>
      <c r="E169" s="62" t="str">
        <v>216</v>
      </c>
      <c r="F169" s="62"/>
      <c r="G169" s="62"/>
      <c r="H169" s="62"/>
      <c r="I169" s="62" t="s">
        <v>29</v>
      </c>
      <c r="J169" s="62"/>
      <c r="K169" s="62"/>
      <c r="L169" s="62"/>
      <c r="M169" s="62"/>
      <c r="N169" s="63">
        <f>'N207 50km'!C167</f>
        <v>7.5</v>
      </c>
      <c r="O169" s="63">
        <f>IF('N207'!D167="--",6,'N207'!D167)</f>
        <v>58.9</v>
      </c>
      <c r="P169" s="63">
        <f t="shared" si="4"/>
        <v>59</v>
      </c>
      <c r="Q169" s="63">
        <f t="shared" si="5"/>
        <v>2</v>
      </c>
      <c r="R169" s="63">
        <f>'overzicht alle wegen'!L168</f>
        <v>57</v>
      </c>
      <c r="S169" s="62" t="s">
        <v>30</v>
      </c>
      <c r="T169" s="62"/>
      <c r="U169" s="62"/>
      <c r="V169" s="62"/>
      <c r="W169" s="62"/>
      <c r="X169" s="62"/>
      <c r="Y169" s="62"/>
    </row>
    <row r="170" spans="1:25" s="64" customFormat="1" x14ac:dyDescent="0.2">
      <c r="A170" s="63"/>
      <c r="B170" s="62" t="str">
        <f>'N207 50km'!A168</f>
        <v>Z216_B</v>
      </c>
      <c r="C170" s="62" t="str">
        <f>'N207 50km'!B168</f>
        <v>Zuidkade 216</v>
      </c>
      <c r="D170" s="62" t="str" cm="1">
        <f t="array" ref="D170:E170">_xlfn.TEXTSPLIT(C170," ")</f>
        <v>Zuidkade</v>
      </c>
      <c r="E170" s="62" t="str">
        <v>216</v>
      </c>
      <c r="F170" s="62"/>
      <c r="G170" s="62"/>
      <c r="H170" s="62"/>
      <c r="I170" s="62" t="s">
        <v>29</v>
      </c>
      <c r="J170" s="62"/>
      <c r="K170" s="62"/>
      <c r="L170" s="62"/>
      <c r="M170" s="62"/>
      <c r="N170" s="63">
        <f>'N207 50km'!C168</f>
        <v>4.5</v>
      </c>
      <c r="O170" s="63">
        <f>IF('N207'!D168="--",6,'N207'!D168)</f>
        <v>58.3</v>
      </c>
      <c r="P170" s="63">
        <f t="shared" si="4"/>
        <v>58</v>
      </c>
      <c r="Q170" s="63">
        <f t="shared" si="5"/>
        <v>2</v>
      </c>
      <c r="R170" s="63">
        <f>'overzicht alle wegen'!L169</f>
        <v>56</v>
      </c>
      <c r="S170" s="62" t="s">
        <v>30</v>
      </c>
      <c r="T170" s="62"/>
      <c r="U170" s="62"/>
      <c r="V170" s="62"/>
      <c r="W170" s="62"/>
      <c r="X170" s="62"/>
      <c r="Y170" s="62"/>
    </row>
    <row r="171" spans="1:25" s="64" customFormat="1" x14ac:dyDescent="0.2">
      <c r="A171" s="63"/>
      <c r="B171" s="62" t="str">
        <f>'N207 50km'!A169</f>
        <v>Z216_A</v>
      </c>
      <c r="C171" s="62" t="str">
        <f>'N207 50km'!B169</f>
        <v>Zuidkade 216</v>
      </c>
      <c r="D171" s="62" t="str" cm="1">
        <f t="array" ref="D171:E171">_xlfn.TEXTSPLIT(C171," ")</f>
        <v>Zuidkade</v>
      </c>
      <c r="E171" s="62" t="str">
        <v>216</v>
      </c>
      <c r="F171" s="62"/>
      <c r="G171" s="62"/>
      <c r="H171" s="62"/>
      <c r="I171" s="62" t="s">
        <v>29</v>
      </c>
      <c r="J171" s="62"/>
      <c r="K171" s="62"/>
      <c r="L171" s="62"/>
      <c r="M171" s="62"/>
      <c r="N171" s="63">
        <f>'N207 50km'!C169</f>
        <v>1.5</v>
      </c>
      <c r="O171" s="63">
        <f>IF('N207'!D169="--",6,'N207'!D169)</f>
        <v>57.1</v>
      </c>
      <c r="P171" s="63">
        <f t="shared" si="4"/>
        <v>57</v>
      </c>
      <c r="Q171" s="63">
        <f t="shared" si="5"/>
        <v>4</v>
      </c>
      <c r="R171" s="63">
        <f>'overzicht alle wegen'!L170</f>
        <v>53</v>
      </c>
      <c r="S171" s="62" t="s">
        <v>30</v>
      </c>
      <c r="T171" s="62"/>
      <c r="U171" s="62"/>
      <c r="V171" s="62"/>
      <c r="W171" s="62"/>
      <c r="X171" s="62"/>
      <c r="Y171" s="62"/>
    </row>
    <row r="172" spans="1:25" x14ac:dyDescent="0.2">
      <c r="A172" s="11">
        <v>65</v>
      </c>
      <c r="B172" s="12" t="str">
        <f>'N207 50km'!A170</f>
        <v>Z215_C</v>
      </c>
      <c r="C172" s="12" t="str">
        <f>'N207 50km'!B170</f>
        <v>Zuidkade 215</v>
      </c>
      <c r="D172" s="12" t="str" cm="1">
        <f t="array" ref="D172:E172">_xlfn.TEXTSPLIT(C172," ")</f>
        <v>Zuidkade</v>
      </c>
      <c r="E172" s="12" t="str">
        <v>215</v>
      </c>
      <c r="F172" s="12"/>
      <c r="G172" s="12"/>
      <c r="H172" s="12"/>
      <c r="I172" s="12" t="s">
        <v>29</v>
      </c>
      <c r="J172" s="12"/>
      <c r="K172" s="12"/>
      <c r="L172" s="12"/>
      <c r="M172" s="12"/>
      <c r="N172" s="11">
        <f>'N207 50km'!C170</f>
        <v>7.5</v>
      </c>
      <c r="O172" s="11">
        <f>IF('N207'!D170="--",6,'N207'!D170)</f>
        <v>59</v>
      </c>
      <c r="P172" s="11">
        <f t="shared" si="4"/>
        <v>59</v>
      </c>
      <c r="Q172" s="11">
        <f t="shared" si="5"/>
        <v>2</v>
      </c>
      <c r="R172" s="11">
        <f>'overzicht alle wegen'!L171</f>
        <v>57</v>
      </c>
      <c r="S172" s="12" t="s">
        <v>30</v>
      </c>
      <c r="T172" s="12"/>
      <c r="U172" s="12"/>
      <c r="V172" s="12"/>
      <c r="W172" s="12"/>
      <c r="X172" s="12"/>
      <c r="Y172" s="12"/>
    </row>
    <row r="173" spans="1:25" x14ac:dyDescent="0.2">
      <c r="A173" s="11"/>
      <c r="B173" s="12" t="str">
        <f>'N207 50km'!A171</f>
        <v>Z215_B</v>
      </c>
      <c r="C173" s="12" t="str">
        <f>'N207 50km'!B171</f>
        <v>Zuidkade 215</v>
      </c>
      <c r="D173" s="12" t="str" cm="1">
        <f t="array" ref="D173:E173">_xlfn.TEXTSPLIT(C173," ")</f>
        <v>Zuidkade</v>
      </c>
      <c r="E173" s="12" t="str">
        <v>215</v>
      </c>
      <c r="F173" s="12"/>
      <c r="G173" s="12"/>
      <c r="H173" s="12"/>
      <c r="I173" s="12" t="s">
        <v>29</v>
      </c>
      <c r="J173" s="12"/>
      <c r="K173" s="12"/>
      <c r="L173" s="12"/>
      <c r="M173" s="12"/>
      <c r="N173" s="11">
        <f>'N207 50km'!C171</f>
        <v>4.5</v>
      </c>
      <c r="O173" s="11">
        <f>IF('N207'!D171="--",6,'N207'!D171)</f>
        <v>58.4</v>
      </c>
      <c r="P173" s="11">
        <f t="shared" si="4"/>
        <v>58</v>
      </c>
      <c r="Q173" s="11">
        <f t="shared" si="5"/>
        <v>2</v>
      </c>
      <c r="R173" s="11">
        <f>'overzicht alle wegen'!L172</f>
        <v>56</v>
      </c>
      <c r="S173" s="12" t="s">
        <v>30</v>
      </c>
      <c r="T173" s="12"/>
      <c r="U173" s="12"/>
      <c r="V173" s="12"/>
      <c r="W173" s="12"/>
      <c r="X173" s="12"/>
      <c r="Y173" s="12"/>
    </row>
    <row r="174" spans="1:25" x14ac:dyDescent="0.2">
      <c r="A174" s="11"/>
      <c r="B174" s="12" t="str">
        <f>'N207 50km'!A172</f>
        <v>Z215_A</v>
      </c>
      <c r="C174" s="12" t="str">
        <f>'N207 50km'!B172</f>
        <v>Zuidkade 215</v>
      </c>
      <c r="D174" s="12" t="str" cm="1">
        <f t="array" ref="D174:E174">_xlfn.TEXTSPLIT(C174," ")</f>
        <v>Zuidkade</v>
      </c>
      <c r="E174" s="12" t="str">
        <v>215</v>
      </c>
      <c r="F174" s="12"/>
      <c r="G174" s="12"/>
      <c r="H174" s="12"/>
      <c r="I174" s="12" t="s">
        <v>29</v>
      </c>
      <c r="J174" s="12"/>
      <c r="K174" s="12"/>
      <c r="L174" s="12"/>
      <c r="M174" s="12"/>
      <c r="N174" s="11">
        <f>'N207 50km'!C172</f>
        <v>1.5</v>
      </c>
      <c r="O174" s="11">
        <f>IF('N207'!D172="--",6,'N207'!D172)</f>
        <v>57.1</v>
      </c>
      <c r="P174" s="11">
        <f t="shared" si="4"/>
        <v>57</v>
      </c>
      <c r="Q174" s="11">
        <f t="shared" si="5"/>
        <v>4</v>
      </c>
      <c r="R174" s="11">
        <f>'overzicht alle wegen'!L173</f>
        <v>53</v>
      </c>
      <c r="S174" s="12" t="s">
        <v>30</v>
      </c>
      <c r="T174" s="12"/>
      <c r="U174" s="12"/>
      <c r="V174" s="12"/>
      <c r="W174" s="12"/>
      <c r="X174" s="12"/>
      <c r="Y174" s="12"/>
    </row>
    <row r="175" spans="1:25" s="64" customFormat="1" x14ac:dyDescent="0.2">
      <c r="A175" s="63">
        <v>66</v>
      </c>
      <c r="B175" s="62" t="str">
        <f>'N207 50km'!A173</f>
        <v>Z211_B</v>
      </c>
      <c r="C175" s="62" t="str">
        <f>'N207 50km'!B173</f>
        <v>Zuidkade 211</v>
      </c>
      <c r="D175" s="62" t="str" cm="1">
        <f t="array" ref="D175:E175">_xlfn.TEXTSPLIT(C175," ")</f>
        <v>Zuidkade</v>
      </c>
      <c r="E175" s="62" t="str">
        <v>211</v>
      </c>
      <c r="F175" s="62"/>
      <c r="G175" s="62"/>
      <c r="H175" s="62"/>
      <c r="I175" s="62" t="s">
        <v>29</v>
      </c>
      <c r="J175" s="62"/>
      <c r="K175" s="62"/>
      <c r="L175" s="62"/>
      <c r="M175" s="62"/>
      <c r="N175" s="63">
        <f>'N207 50km'!C173</f>
        <v>4.5</v>
      </c>
      <c r="O175" s="63">
        <f>IF('N207'!D173="--",6,'N207'!D173)</f>
        <v>58.8</v>
      </c>
      <c r="P175" s="63">
        <f t="shared" si="4"/>
        <v>59</v>
      </c>
      <c r="Q175" s="63">
        <f t="shared" si="5"/>
        <v>2</v>
      </c>
      <c r="R175" s="63">
        <f>'overzicht alle wegen'!L174</f>
        <v>57</v>
      </c>
      <c r="S175" s="62" t="s">
        <v>30</v>
      </c>
      <c r="T175" s="62"/>
      <c r="U175" s="62"/>
      <c r="V175" s="62"/>
      <c r="W175" s="62"/>
      <c r="X175" s="62"/>
      <c r="Y175" s="62"/>
    </row>
    <row r="176" spans="1:25" s="64" customFormat="1" x14ac:dyDescent="0.2">
      <c r="A176" s="63"/>
      <c r="B176" s="62" t="str">
        <f>'N207 50km'!A174</f>
        <v>Z211_A</v>
      </c>
      <c r="C176" s="62" t="str">
        <f>'N207 50km'!B174</f>
        <v>Zuidkade 211</v>
      </c>
      <c r="D176" s="62" t="str" cm="1">
        <f t="array" ref="D176:E176">_xlfn.TEXTSPLIT(C176," ")</f>
        <v>Zuidkade</v>
      </c>
      <c r="E176" s="62" t="str">
        <v>211</v>
      </c>
      <c r="F176" s="62"/>
      <c r="G176" s="62"/>
      <c r="H176" s="62"/>
      <c r="I176" s="62" t="s">
        <v>29</v>
      </c>
      <c r="J176" s="62"/>
      <c r="K176" s="62"/>
      <c r="L176" s="62"/>
      <c r="M176" s="62"/>
      <c r="N176" s="63">
        <f>'N207 50km'!C174</f>
        <v>1.5</v>
      </c>
      <c r="O176" s="63">
        <f>IF('N207'!D174="--",6,'N207'!D174)</f>
        <v>57.5</v>
      </c>
      <c r="P176" s="63">
        <f t="shared" si="4"/>
        <v>58</v>
      </c>
      <c r="Q176" s="63">
        <f t="shared" si="5"/>
        <v>2</v>
      </c>
      <c r="R176" s="63">
        <f>'overzicht alle wegen'!L175</f>
        <v>56</v>
      </c>
      <c r="S176" s="62" t="s">
        <v>30</v>
      </c>
      <c r="T176" s="62"/>
      <c r="U176" s="62"/>
      <c r="V176" s="62"/>
      <c r="W176" s="62"/>
      <c r="X176" s="62"/>
      <c r="Y176" s="62"/>
    </row>
    <row r="177" spans="1:25" x14ac:dyDescent="0.2">
      <c r="A177" s="11">
        <v>67</v>
      </c>
      <c r="B177" s="12" t="str">
        <f>'N207 50km'!A175</f>
        <v>Z210_B</v>
      </c>
      <c r="C177" s="12" t="str">
        <f>'N207 50km'!B175</f>
        <v>Zuidkade 210</v>
      </c>
      <c r="D177" s="12" t="str" cm="1">
        <f t="array" ref="D177:E177">_xlfn.TEXTSPLIT(C177," ")</f>
        <v>Zuidkade</v>
      </c>
      <c r="E177" s="12" t="str">
        <v>210</v>
      </c>
      <c r="F177" s="12"/>
      <c r="G177" s="12"/>
      <c r="H177" s="12"/>
      <c r="I177" s="12" t="s">
        <v>29</v>
      </c>
      <c r="J177" s="12"/>
      <c r="K177" s="12"/>
      <c r="L177" s="12"/>
      <c r="M177" s="12"/>
      <c r="N177" s="11">
        <f>'N207 50km'!C175</f>
        <v>4.5</v>
      </c>
      <c r="O177" s="11">
        <f>IF('N207'!D175="--",6,'N207'!D175)</f>
        <v>58.8</v>
      </c>
      <c r="P177" s="11">
        <f t="shared" si="4"/>
        <v>59</v>
      </c>
      <c r="Q177" s="11">
        <f t="shared" si="5"/>
        <v>2</v>
      </c>
      <c r="R177" s="11">
        <f>'overzicht alle wegen'!L176</f>
        <v>57</v>
      </c>
      <c r="S177" s="12" t="s">
        <v>30</v>
      </c>
      <c r="T177" s="12"/>
      <c r="U177" s="12"/>
      <c r="V177" s="12"/>
      <c r="W177" s="12"/>
      <c r="X177" s="12"/>
      <c r="Y177" s="12"/>
    </row>
    <row r="178" spans="1:25" x14ac:dyDescent="0.2">
      <c r="A178" s="11"/>
      <c r="B178" s="12" t="str">
        <f>'N207 50km'!A176</f>
        <v>Z210_A</v>
      </c>
      <c r="C178" s="12" t="str">
        <f>'N207 50km'!B176</f>
        <v>Zuidkade 210</v>
      </c>
      <c r="D178" s="12" t="str" cm="1">
        <f t="array" ref="D178:E178">_xlfn.TEXTSPLIT(C178," ")</f>
        <v>Zuidkade</v>
      </c>
      <c r="E178" s="12" t="str">
        <v>210</v>
      </c>
      <c r="F178" s="12"/>
      <c r="G178" s="12"/>
      <c r="H178" s="12"/>
      <c r="I178" s="12" t="s">
        <v>29</v>
      </c>
      <c r="J178" s="12"/>
      <c r="K178" s="12"/>
      <c r="L178" s="12"/>
      <c r="M178" s="12"/>
      <c r="N178" s="11">
        <f>'N207 50km'!C176</f>
        <v>1.5</v>
      </c>
      <c r="O178" s="11">
        <f>IF('N207'!D176="--",6,'N207'!D176)</f>
        <v>57.7</v>
      </c>
      <c r="P178" s="11">
        <f t="shared" si="4"/>
        <v>58</v>
      </c>
      <c r="Q178" s="11">
        <f t="shared" si="5"/>
        <v>2</v>
      </c>
      <c r="R178" s="11">
        <f>'overzicht alle wegen'!L177</f>
        <v>56</v>
      </c>
      <c r="S178" s="12" t="s">
        <v>30</v>
      </c>
      <c r="T178" s="12"/>
      <c r="U178" s="12"/>
      <c r="V178" s="12"/>
      <c r="W178" s="12"/>
      <c r="X178" s="12"/>
      <c r="Y178" s="12"/>
    </row>
    <row r="179" spans="1:25" s="64" customFormat="1" x14ac:dyDescent="0.2">
      <c r="A179" s="63">
        <v>68</v>
      </c>
      <c r="B179" s="62" t="str">
        <f>'N207 50km'!A177</f>
        <v>Z207_B</v>
      </c>
      <c r="C179" s="62" t="str">
        <f>'N207 50km'!B177</f>
        <v>Zuidkade 207</v>
      </c>
      <c r="D179" s="62" t="str" cm="1">
        <f t="array" ref="D179:E179">_xlfn.TEXTSPLIT(C179," ")</f>
        <v>Zuidkade</v>
      </c>
      <c r="E179" s="62" t="str">
        <v>207</v>
      </c>
      <c r="F179" s="62"/>
      <c r="G179" s="62"/>
      <c r="H179" s="62"/>
      <c r="I179" s="62" t="s">
        <v>29</v>
      </c>
      <c r="J179" s="62"/>
      <c r="K179" s="62"/>
      <c r="L179" s="62"/>
      <c r="M179" s="62"/>
      <c r="N179" s="63">
        <f>'N207 50km'!C177</f>
        <v>4.5</v>
      </c>
      <c r="O179" s="63">
        <f>IF('N207'!D177="--",6,'N207'!D177)</f>
        <v>58.5</v>
      </c>
      <c r="P179" s="63">
        <f t="shared" si="4"/>
        <v>58</v>
      </c>
      <c r="Q179" s="63">
        <f t="shared" si="5"/>
        <v>2</v>
      </c>
      <c r="R179" s="63">
        <f>'overzicht alle wegen'!L178</f>
        <v>56</v>
      </c>
      <c r="S179" s="62" t="s">
        <v>30</v>
      </c>
      <c r="T179" s="62"/>
      <c r="U179" s="62"/>
      <c r="V179" s="62"/>
      <c r="W179" s="62"/>
      <c r="X179" s="62"/>
      <c r="Y179" s="62"/>
    </row>
    <row r="180" spans="1:25" s="64" customFormat="1" x14ac:dyDescent="0.2">
      <c r="A180" s="63"/>
      <c r="B180" s="62" t="str">
        <f>'N207 50km'!A178</f>
        <v>Z207_A</v>
      </c>
      <c r="C180" s="62" t="str">
        <f>'N207 50km'!B178</f>
        <v>Zuidkade 207</v>
      </c>
      <c r="D180" s="62" t="str" cm="1">
        <f t="array" ref="D180:E180">_xlfn.TEXTSPLIT(C180," ")</f>
        <v>Zuidkade</v>
      </c>
      <c r="E180" s="62" t="str">
        <v>207</v>
      </c>
      <c r="F180" s="62"/>
      <c r="G180" s="62"/>
      <c r="H180" s="62"/>
      <c r="I180" s="62" t="s">
        <v>29</v>
      </c>
      <c r="J180" s="62"/>
      <c r="K180" s="62"/>
      <c r="L180" s="62"/>
      <c r="M180" s="62"/>
      <c r="N180" s="63">
        <f>'N207 50km'!C178</f>
        <v>1.5</v>
      </c>
      <c r="O180" s="63">
        <f>IF('N207'!D178="--",6,'N207'!D178)</f>
        <v>57.3</v>
      </c>
      <c r="P180" s="63">
        <f t="shared" si="4"/>
        <v>57</v>
      </c>
      <c r="Q180" s="63">
        <f t="shared" si="5"/>
        <v>4</v>
      </c>
      <c r="R180" s="63">
        <f>'overzicht alle wegen'!L179</f>
        <v>53</v>
      </c>
      <c r="S180" s="62" t="s">
        <v>30</v>
      </c>
      <c r="T180" s="62"/>
      <c r="U180" s="62"/>
      <c r="V180" s="62"/>
      <c r="W180" s="62"/>
      <c r="X180" s="62"/>
      <c r="Y180" s="62"/>
    </row>
    <row r="181" spans="1:25" x14ac:dyDescent="0.2">
      <c r="A181" s="11">
        <v>69</v>
      </c>
      <c r="B181" s="12" t="str">
        <f>'N207 50km'!A179</f>
        <v>Z206_B</v>
      </c>
      <c r="C181" s="12" t="str">
        <f>'N207 50km'!B179</f>
        <v>Zuidkade 206</v>
      </c>
      <c r="D181" s="12" t="str" cm="1">
        <f t="array" ref="D181:E181">_xlfn.TEXTSPLIT(C181," ")</f>
        <v>Zuidkade</v>
      </c>
      <c r="E181" s="12" t="str">
        <v>206</v>
      </c>
      <c r="F181" s="12"/>
      <c r="G181" s="12"/>
      <c r="H181" s="12"/>
      <c r="I181" s="12" t="s">
        <v>29</v>
      </c>
      <c r="J181" s="12"/>
      <c r="K181" s="12"/>
      <c r="L181" s="12"/>
      <c r="M181" s="12"/>
      <c r="N181" s="11">
        <f>'N207 50km'!C179</f>
        <v>4.5</v>
      </c>
      <c r="O181" s="11">
        <f>IF('N207'!D179="--",6,'N207'!D179)</f>
        <v>58.9</v>
      </c>
      <c r="P181" s="11">
        <f t="shared" si="4"/>
        <v>59</v>
      </c>
      <c r="Q181" s="11">
        <f t="shared" si="5"/>
        <v>2</v>
      </c>
      <c r="R181" s="11">
        <f>'overzicht alle wegen'!L180</f>
        <v>57</v>
      </c>
      <c r="S181" s="12" t="s">
        <v>30</v>
      </c>
      <c r="T181" s="12"/>
      <c r="U181" s="12"/>
      <c r="V181" s="12"/>
      <c r="W181" s="12"/>
      <c r="X181" s="12"/>
      <c r="Y181" s="12"/>
    </row>
    <row r="182" spans="1:25" x14ac:dyDescent="0.2">
      <c r="A182" s="11"/>
      <c r="B182" s="12" t="str">
        <f>'N207 50km'!A180</f>
        <v>Z206_A</v>
      </c>
      <c r="C182" s="12" t="str">
        <f>'N207 50km'!B180</f>
        <v>Zuidkade 206</v>
      </c>
      <c r="D182" s="12" t="str" cm="1">
        <f t="array" ref="D182:E182">_xlfn.TEXTSPLIT(C182," ")</f>
        <v>Zuidkade</v>
      </c>
      <c r="E182" s="12" t="str">
        <v>206</v>
      </c>
      <c r="F182" s="12"/>
      <c r="G182" s="12"/>
      <c r="H182" s="12"/>
      <c r="I182" s="12" t="s">
        <v>29</v>
      </c>
      <c r="J182" s="12"/>
      <c r="K182" s="12"/>
      <c r="L182" s="12"/>
      <c r="M182" s="12"/>
      <c r="N182" s="11">
        <f>'N207 50km'!C180</f>
        <v>1.5</v>
      </c>
      <c r="O182" s="11">
        <f>IF('N207'!D180="--",6,'N207'!D180)</f>
        <v>57.6</v>
      </c>
      <c r="P182" s="11">
        <f t="shared" si="4"/>
        <v>58</v>
      </c>
      <c r="Q182" s="11">
        <f t="shared" si="5"/>
        <v>2</v>
      </c>
      <c r="R182" s="11">
        <f>'overzicht alle wegen'!L181</f>
        <v>56</v>
      </c>
      <c r="S182" s="12" t="s">
        <v>30</v>
      </c>
      <c r="T182" s="12"/>
      <c r="U182" s="12"/>
      <c r="V182" s="12"/>
      <c r="W182" s="12"/>
      <c r="X182" s="12"/>
      <c r="Y182" s="12"/>
    </row>
    <row r="183" spans="1:25" s="64" customFormat="1" x14ac:dyDescent="0.2">
      <c r="A183" s="63">
        <v>70</v>
      </c>
      <c r="B183" s="62" t="str">
        <f>'N207 50km'!A181</f>
        <v>Z205_B</v>
      </c>
      <c r="C183" s="62" t="str">
        <f>'N207 50km'!B181</f>
        <v>Zuidkade 205</v>
      </c>
      <c r="D183" s="62" t="str" cm="1">
        <f t="array" ref="D183:E183">_xlfn.TEXTSPLIT(C183," ")</f>
        <v>Zuidkade</v>
      </c>
      <c r="E183" s="62" t="str">
        <v>205</v>
      </c>
      <c r="F183" s="62"/>
      <c r="G183" s="62"/>
      <c r="H183" s="62"/>
      <c r="I183" s="62" t="s">
        <v>29</v>
      </c>
      <c r="J183" s="62"/>
      <c r="K183" s="62"/>
      <c r="L183" s="62"/>
      <c r="M183" s="62"/>
      <c r="N183" s="63">
        <f>'N207 50km'!C181</f>
        <v>4.5</v>
      </c>
      <c r="O183" s="63">
        <f>IF('N207'!D181="--",6,'N207'!D181)</f>
        <v>58.7</v>
      </c>
      <c r="P183" s="63">
        <f t="shared" si="4"/>
        <v>59</v>
      </c>
      <c r="Q183" s="63">
        <f t="shared" si="5"/>
        <v>2</v>
      </c>
      <c r="R183" s="63">
        <f>'overzicht alle wegen'!L182</f>
        <v>57</v>
      </c>
      <c r="S183" s="62" t="s">
        <v>30</v>
      </c>
      <c r="T183" s="62"/>
      <c r="U183" s="62"/>
      <c r="V183" s="62"/>
      <c r="W183" s="62"/>
      <c r="X183" s="62"/>
      <c r="Y183" s="62"/>
    </row>
    <row r="184" spans="1:25" s="64" customFormat="1" x14ac:dyDescent="0.2">
      <c r="A184" s="63"/>
      <c r="B184" s="62" t="str">
        <f>'N207 50km'!A182</f>
        <v>Z205_A</v>
      </c>
      <c r="C184" s="62" t="str">
        <f>'N207 50km'!B182</f>
        <v>Zuidkade 205</v>
      </c>
      <c r="D184" s="62" t="str" cm="1">
        <f t="array" ref="D184:E184">_xlfn.TEXTSPLIT(C184," ")</f>
        <v>Zuidkade</v>
      </c>
      <c r="E184" s="62" t="str">
        <v>205</v>
      </c>
      <c r="F184" s="62"/>
      <c r="G184" s="62"/>
      <c r="H184" s="62"/>
      <c r="I184" s="62" t="s">
        <v>29</v>
      </c>
      <c r="J184" s="62"/>
      <c r="K184" s="62"/>
      <c r="L184" s="62"/>
      <c r="M184" s="62"/>
      <c r="N184" s="63">
        <f>'N207 50km'!C182</f>
        <v>1.5</v>
      </c>
      <c r="O184" s="63">
        <f>IF('N207'!D182="--",6,'N207'!D182)</f>
        <v>57.5</v>
      </c>
      <c r="P184" s="63">
        <f t="shared" si="4"/>
        <v>58</v>
      </c>
      <c r="Q184" s="63">
        <f t="shared" si="5"/>
        <v>5</v>
      </c>
      <c r="R184" s="63">
        <f>'overzicht alle wegen'!L183</f>
        <v>53</v>
      </c>
      <c r="S184" s="62" t="s">
        <v>30</v>
      </c>
      <c r="T184" s="62"/>
      <c r="U184" s="62"/>
      <c r="V184" s="62"/>
      <c r="W184" s="62"/>
      <c r="X184" s="62"/>
      <c r="Y184" s="62"/>
    </row>
    <row r="185" spans="1:25" x14ac:dyDescent="0.2">
      <c r="A185" s="11">
        <v>71</v>
      </c>
      <c r="B185" s="12" t="str">
        <f>'N207 50km'!A183</f>
        <v>Z197_B</v>
      </c>
      <c r="C185" s="12" t="str">
        <f>'N207 50km'!B183</f>
        <v>Zuidkade 197</v>
      </c>
      <c r="D185" s="12" t="str" cm="1">
        <f t="array" ref="D185:E185">_xlfn.TEXTSPLIT(C185," ")</f>
        <v>Zuidkade</v>
      </c>
      <c r="E185" s="12" t="str">
        <v>197</v>
      </c>
      <c r="F185" s="12"/>
      <c r="G185" s="12"/>
      <c r="H185" s="12"/>
      <c r="I185" s="12" t="s">
        <v>29</v>
      </c>
      <c r="J185" s="12"/>
      <c r="K185" s="12"/>
      <c r="L185" s="12"/>
      <c r="M185" s="12"/>
      <c r="N185" s="11">
        <f>'N207 50km'!C183</f>
        <v>4.5</v>
      </c>
      <c r="O185" s="11">
        <f>IF('N207'!D183="--",6,'N207'!D183)</f>
        <v>58.3</v>
      </c>
      <c r="P185" s="11">
        <f t="shared" si="4"/>
        <v>58</v>
      </c>
      <c r="Q185" s="11">
        <f t="shared" si="5"/>
        <v>2</v>
      </c>
      <c r="R185" s="11">
        <f>'overzicht alle wegen'!L184</f>
        <v>56</v>
      </c>
      <c r="S185" s="12" t="s">
        <v>30</v>
      </c>
      <c r="T185" s="12"/>
      <c r="U185" s="12"/>
      <c r="V185" s="12"/>
      <c r="W185" s="12"/>
      <c r="X185" s="12"/>
      <c r="Y185" s="12"/>
    </row>
    <row r="186" spans="1:25" x14ac:dyDescent="0.2">
      <c r="A186" s="11"/>
      <c r="B186" s="12" t="str">
        <f>'N207 50km'!A184</f>
        <v>Z197_A</v>
      </c>
      <c r="C186" s="12" t="str">
        <f>'N207 50km'!B184</f>
        <v>Zuidkade 197</v>
      </c>
      <c r="D186" s="12" t="str" cm="1">
        <f t="array" ref="D186:E186">_xlfn.TEXTSPLIT(C186," ")</f>
        <v>Zuidkade</v>
      </c>
      <c r="E186" s="12" t="str">
        <v>197</v>
      </c>
      <c r="F186" s="12"/>
      <c r="G186" s="12"/>
      <c r="H186" s="12"/>
      <c r="I186" s="12" t="s">
        <v>29</v>
      </c>
      <c r="J186" s="12"/>
      <c r="K186" s="12"/>
      <c r="L186" s="12"/>
      <c r="M186" s="12"/>
      <c r="N186" s="11">
        <f>'N207 50km'!C184</f>
        <v>1.5</v>
      </c>
      <c r="O186" s="11">
        <f>IF('N207'!D184="--",6,'N207'!D184)</f>
        <v>57.2</v>
      </c>
      <c r="P186" s="11">
        <f t="shared" si="4"/>
        <v>57</v>
      </c>
      <c r="Q186" s="11">
        <f t="shared" si="5"/>
        <v>4</v>
      </c>
      <c r="R186" s="11">
        <f>'overzicht alle wegen'!L185</f>
        <v>53</v>
      </c>
      <c r="S186" s="12" t="s">
        <v>30</v>
      </c>
      <c r="T186" s="12"/>
      <c r="U186" s="12"/>
      <c r="V186" s="12"/>
      <c r="W186" s="12"/>
      <c r="X186" s="12"/>
      <c r="Y186" s="12"/>
    </row>
    <row r="187" spans="1:25" s="64" customFormat="1" x14ac:dyDescent="0.2">
      <c r="A187" s="63">
        <v>72</v>
      </c>
      <c r="B187" s="62" t="str">
        <f>'N207 50km'!A185</f>
        <v>Z195_B</v>
      </c>
      <c r="C187" s="62" t="str">
        <f>'N207 50km'!B185</f>
        <v>Zuidkade 195</v>
      </c>
      <c r="D187" s="62" t="str" cm="1">
        <f t="array" ref="D187:E187">_xlfn.TEXTSPLIT(C187," ")</f>
        <v>Zuidkade</v>
      </c>
      <c r="E187" s="62" t="str">
        <v>195</v>
      </c>
      <c r="F187" s="62"/>
      <c r="G187" s="62"/>
      <c r="H187" s="62"/>
      <c r="I187" s="62" t="s">
        <v>29</v>
      </c>
      <c r="J187" s="62"/>
      <c r="K187" s="62"/>
      <c r="L187" s="62"/>
      <c r="M187" s="62"/>
      <c r="N187" s="63">
        <f>'N207 50km'!C185</f>
        <v>4.5</v>
      </c>
      <c r="O187" s="63">
        <f>IF('N207'!D185="--",6,'N207'!D185)</f>
        <v>58.4</v>
      </c>
      <c r="P187" s="63">
        <f t="shared" si="4"/>
        <v>58</v>
      </c>
      <c r="Q187" s="63">
        <f t="shared" si="5"/>
        <v>2</v>
      </c>
      <c r="R187" s="63">
        <f>'overzicht alle wegen'!L186</f>
        <v>56</v>
      </c>
      <c r="S187" s="62" t="s">
        <v>30</v>
      </c>
      <c r="T187" s="62"/>
      <c r="U187" s="62"/>
      <c r="V187" s="62"/>
      <c r="W187" s="62"/>
      <c r="X187" s="62"/>
      <c r="Y187" s="62"/>
    </row>
    <row r="188" spans="1:25" s="64" customFormat="1" x14ac:dyDescent="0.2">
      <c r="A188" s="63"/>
      <c r="B188" s="62" t="str">
        <f>'N207 50km'!A186</f>
        <v>Z195_A</v>
      </c>
      <c r="C188" s="62" t="str">
        <f>'N207 50km'!B186</f>
        <v>Zuidkade 195</v>
      </c>
      <c r="D188" s="62" t="str" cm="1">
        <f t="array" ref="D188:E188">_xlfn.TEXTSPLIT(C188," ")</f>
        <v>Zuidkade</v>
      </c>
      <c r="E188" s="62" t="str">
        <v>195</v>
      </c>
      <c r="F188" s="62"/>
      <c r="G188" s="62"/>
      <c r="H188" s="62"/>
      <c r="I188" s="62" t="s">
        <v>29</v>
      </c>
      <c r="J188" s="62"/>
      <c r="K188" s="62"/>
      <c r="L188" s="62"/>
      <c r="M188" s="62"/>
      <c r="N188" s="63">
        <f>'N207 50km'!C186</f>
        <v>1.5</v>
      </c>
      <c r="O188" s="63">
        <f>IF('N207'!D186="--",6,'N207'!D186)</f>
        <v>57.1</v>
      </c>
      <c r="P188" s="63">
        <f t="shared" si="4"/>
        <v>57</v>
      </c>
      <c r="Q188" s="63">
        <f t="shared" si="5"/>
        <v>4</v>
      </c>
      <c r="R188" s="63">
        <f>'overzicht alle wegen'!L187</f>
        <v>53</v>
      </c>
      <c r="S188" s="62" t="s">
        <v>30</v>
      </c>
      <c r="T188" s="62"/>
      <c r="U188" s="62"/>
      <c r="V188" s="62"/>
      <c r="W188" s="62"/>
      <c r="X188" s="62"/>
      <c r="Y188" s="62"/>
    </row>
    <row r="189" spans="1:25" x14ac:dyDescent="0.2">
      <c r="A189" s="11">
        <v>73</v>
      </c>
      <c r="B189" s="12" t="str">
        <f>'N207 50km'!A187</f>
        <v>Z194_B</v>
      </c>
      <c r="C189" s="12" t="str">
        <f>'N207 50km'!B187</f>
        <v>Zuidkade 194</v>
      </c>
      <c r="D189" s="12" t="str" cm="1">
        <f t="array" ref="D189:E189">_xlfn.TEXTSPLIT(C189," ")</f>
        <v>Zuidkade</v>
      </c>
      <c r="E189" s="12" t="str">
        <v>194</v>
      </c>
      <c r="F189" s="12"/>
      <c r="G189" s="12"/>
      <c r="H189" s="12"/>
      <c r="I189" s="12" t="s">
        <v>29</v>
      </c>
      <c r="J189" s="12"/>
      <c r="K189" s="12"/>
      <c r="L189" s="12"/>
      <c r="M189" s="12"/>
      <c r="N189" s="11">
        <f>'N207 50km'!C187</f>
        <v>4.5</v>
      </c>
      <c r="O189" s="11">
        <f>IF('N207'!D187="--",6,'N207'!D187)</f>
        <v>58.3</v>
      </c>
      <c r="P189" s="11">
        <f t="shared" si="4"/>
        <v>58</v>
      </c>
      <c r="Q189" s="11">
        <f t="shared" si="5"/>
        <v>2</v>
      </c>
      <c r="R189" s="11">
        <f>'overzicht alle wegen'!L188</f>
        <v>56</v>
      </c>
      <c r="S189" s="12" t="s">
        <v>30</v>
      </c>
      <c r="T189" s="12"/>
      <c r="U189" s="12"/>
      <c r="V189" s="12"/>
      <c r="W189" s="12"/>
      <c r="X189" s="12"/>
      <c r="Y189" s="12"/>
    </row>
    <row r="190" spans="1:25" x14ac:dyDescent="0.2">
      <c r="A190" s="11"/>
      <c r="B190" s="12" t="str">
        <f>'N207 50km'!A188</f>
        <v>Z194_A</v>
      </c>
      <c r="C190" s="12" t="str">
        <f>'N207 50km'!B188</f>
        <v>Zuidkade 194</v>
      </c>
      <c r="D190" s="12" t="str" cm="1">
        <f t="array" ref="D190:E190">_xlfn.TEXTSPLIT(C190," ")</f>
        <v>Zuidkade</v>
      </c>
      <c r="E190" s="12" t="str">
        <v>194</v>
      </c>
      <c r="F190" s="12"/>
      <c r="G190" s="12"/>
      <c r="H190" s="12"/>
      <c r="I190" s="12" t="s">
        <v>29</v>
      </c>
      <c r="J190" s="12"/>
      <c r="K190" s="12"/>
      <c r="L190" s="12"/>
      <c r="M190" s="12"/>
      <c r="N190" s="11">
        <f>'N207 50km'!C188</f>
        <v>1.5</v>
      </c>
      <c r="O190" s="11">
        <f>IF('N207'!D188="--",6,'N207'!D188)</f>
        <v>57</v>
      </c>
      <c r="P190" s="11">
        <f t="shared" si="4"/>
        <v>57</v>
      </c>
      <c r="Q190" s="11">
        <f t="shared" si="5"/>
        <v>4</v>
      </c>
      <c r="R190" s="11">
        <f>'overzicht alle wegen'!L189</f>
        <v>53</v>
      </c>
      <c r="S190" s="12" t="s">
        <v>30</v>
      </c>
      <c r="T190" s="12"/>
      <c r="U190" s="12"/>
      <c r="V190" s="12"/>
      <c r="W190" s="12"/>
      <c r="X190" s="12"/>
      <c r="Y190" s="12"/>
    </row>
    <row r="191" spans="1:25" s="64" customFormat="1" x14ac:dyDescent="0.2">
      <c r="A191" s="63">
        <v>74</v>
      </c>
      <c r="B191" s="62" t="str">
        <f>'N207 50km'!A189</f>
        <v>Z192_B</v>
      </c>
      <c r="C191" s="62" t="str">
        <f>'N207 50km'!B189</f>
        <v>Zuidkade 192</v>
      </c>
      <c r="D191" s="62" t="str" cm="1">
        <f t="array" ref="D191:E191">_xlfn.TEXTSPLIT(C191," ")</f>
        <v>Zuidkade</v>
      </c>
      <c r="E191" s="62" t="str">
        <v>192</v>
      </c>
      <c r="F191" s="62"/>
      <c r="G191" s="62"/>
      <c r="H191" s="62"/>
      <c r="I191" s="62" t="s">
        <v>29</v>
      </c>
      <c r="J191" s="62"/>
      <c r="K191" s="62"/>
      <c r="L191" s="62"/>
      <c r="M191" s="62"/>
      <c r="N191" s="63">
        <f>'N207 50km'!C189</f>
        <v>4.5</v>
      </c>
      <c r="O191" s="63">
        <f>IF('N207'!D189="--",6,'N207'!D189)</f>
        <v>58.3</v>
      </c>
      <c r="P191" s="63">
        <f t="shared" si="4"/>
        <v>58</v>
      </c>
      <c r="Q191" s="63">
        <f t="shared" si="5"/>
        <v>2</v>
      </c>
      <c r="R191" s="63">
        <f>'overzicht alle wegen'!L190</f>
        <v>56</v>
      </c>
      <c r="S191" s="62" t="s">
        <v>30</v>
      </c>
      <c r="T191" s="62"/>
      <c r="U191" s="62"/>
      <c r="V191" s="62"/>
      <c r="W191" s="62"/>
      <c r="X191" s="62"/>
      <c r="Y191" s="62"/>
    </row>
    <row r="192" spans="1:25" s="64" customFormat="1" x14ac:dyDescent="0.2">
      <c r="A192" s="63"/>
      <c r="B192" s="62" t="str">
        <f>'N207 50km'!A190</f>
        <v>Z192_A</v>
      </c>
      <c r="C192" s="62" t="str">
        <f>'N207 50km'!B190</f>
        <v>Zuidkade 192</v>
      </c>
      <c r="D192" s="62" t="str" cm="1">
        <f t="array" ref="D192:E192">_xlfn.TEXTSPLIT(C192," ")</f>
        <v>Zuidkade</v>
      </c>
      <c r="E192" s="62" t="str">
        <v>192</v>
      </c>
      <c r="F192" s="62"/>
      <c r="G192" s="62"/>
      <c r="H192" s="62"/>
      <c r="I192" s="62" t="s">
        <v>29</v>
      </c>
      <c r="J192" s="62"/>
      <c r="K192" s="62"/>
      <c r="L192" s="62"/>
      <c r="M192" s="62"/>
      <c r="N192" s="63">
        <f>'N207 50km'!C190</f>
        <v>1.5</v>
      </c>
      <c r="O192" s="63">
        <f>IF('N207'!D190="--",6,'N207'!D190)</f>
        <v>57.1</v>
      </c>
      <c r="P192" s="63">
        <f t="shared" si="4"/>
        <v>57</v>
      </c>
      <c r="Q192" s="63">
        <f t="shared" si="5"/>
        <v>4</v>
      </c>
      <c r="R192" s="63">
        <f>'overzicht alle wegen'!L191</f>
        <v>53</v>
      </c>
      <c r="S192" s="62" t="s">
        <v>30</v>
      </c>
      <c r="T192" s="62"/>
      <c r="U192" s="62"/>
      <c r="V192" s="62"/>
      <c r="W192" s="62"/>
      <c r="X192" s="62"/>
      <c r="Y192" s="62"/>
    </row>
    <row r="193" spans="1:25" x14ac:dyDescent="0.2">
      <c r="A193" s="11">
        <v>75</v>
      </c>
      <c r="B193" s="12" t="str">
        <f>'N207 50km'!A191</f>
        <v>Z191_B</v>
      </c>
      <c r="C193" s="12" t="str">
        <f>'N207 50km'!B191</f>
        <v>Zuidkade 191</v>
      </c>
      <c r="D193" s="12" t="str" cm="1">
        <f t="array" ref="D193:E193">_xlfn.TEXTSPLIT(C193," ")</f>
        <v>Zuidkade</v>
      </c>
      <c r="E193" s="12" t="str">
        <v>191</v>
      </c>
      <c r="F193" s="12"/>
      <c r="G193" s="12"/>
      <c r="H193" s="12"/>
      <c r="I193" s="12" t="s">
        <v>29</v>
      </c>
      <c r="J193" s="12"/>
      <c r="K193" s="12"/>
      <c r="L193" s="12"/>
      <c r="M193" s="12"/>
      <c r="N193" s="11">
        <f>'N207 50km'!C191</f>
        <v>4.5</v>
      </c>
      <c r="O193" s="11">
        <f>IF('N207'!D191="--",6,'N207'!D191)</f>
        <v>58.4</v>
      </c>
      <c r="P193" s="11">
        <f t="shared" si="4"/>
        <v>58</v>
      </c>
      <c r="Q193" s="11">
        <f t="shared" si="5"/>
        <v>2</v>
      </c>
      <c r="R193" s="11">
        <f>'overzicht alle wegen'!L192</f>
        <v>56</v>
      </c>
      <c r="S193" s="12" t="s">
        <v>30</v>
      </c>
      <c r="T193" s="12"/>
      <c r="U193" s="12"/>
      <c r="V193" s="12"/>
      <c r="W193" s="12"/>
      <c r="X193" s="12"/>
      <c r="Y193" s="12"/>
    </row>
    <row r="194" spans="1:25" x14ac:dyDescent="0.2">
      <c r="A194" s="11"/>
      <c r="B194" s="12" t="str">
        <f>'N207 50km'!A192</f>
        <v>Z191_A</v>
      </c>
      <c r="C194" s="12" t="str">
        <f>'N207 50km'!B192</f>
        <v>Zuidkade 191</v>
      </c>
      <c r="D194" s="12" t="str" cm="1">
        <f t="array" ref="D194:E194">_xlfn.TEXTSPLIT(C194," ")</f>
        <v>Zuidkade</v>
      </c>
      <c r="E194" s="12" t="str">
        <v>191</v>
      </c>
      <c r="F194" s="12"/>
      <c r="G194" s="12"/>
      <c r="H194" s="12"/>
      <c r="I194" s="12" t="s">
        <v>29</v>
      </c>
      <c r="J194" s="12"/>
      <c r="K194" s="12"/>
      <c r="L194" s="12"/>
      <c r="M194" s="12"/>
      <c r="N194" s="11">
        <f>'N207 50km'!C192</f>
        <v>1.5</v>
      </c>
      <c r="O194" s="11">
        <f>IF('N207'!D192="--",6,'N207'!D192)</f>
        <v>57.1</v>
      </c>
      <c r="P194" s="11">
        <f t="shared" si="4"/>
        <v>57</v>
      </c>
      <c r="Q194" s="11">
        <f t="shared" si="5"/>
        <v>4</v>
      </c>
      <c r="R194" s="11">
        <f>'overzicht alle wegen'!L193</f>
        <v>53</v>
      </c>
      <c r="S194" s="12" t="s">
        <v>30</v>
      </c>
      <c r="T194" s="12"/>
      <c r="U194" s="12"/>
      <c r="V194" s="12"/>
      <c r="W194" s="12"/>
      <c r="X194" s="12"/>
      <c r="Y194" s="12"/>
    </row>
    <row r="195" spans="1:25" s="64" customFormat="1" x14ac:dyDescent="0.2">
      <c r="A195" s="63">
        <v>76</v>
      </c>
      <c r="B195" s="62" t="str">
        <f>'N207 50km'!A193</f>
        <v>Z190_B</v>
      </c>
      <c r="C195" s="62" t="str">
        <f>'N207 50km'!B193</f>
        <v>Zuidkade 190</v>
      </c>
      <c r="D195" s="62" t="str" cm="1">
        <f t="array" ref="D195:E195">_xlfn.TEXTSPLIT(C195," ")</f>
        <v>Zuidkade</v>
      </c>
      <c r="E195" s="62" t="str">
        <v>190</v>
      </c>
      <c r="F195" s="62"/>
      <c r="G195" s="62"/>
      <c r="H195" s="62"/>
      <c r="I195" s="62" t="s">
        <v>29</v>
      </c>
      <c r="J195" s="62"/>
      <c r="K195" s="62"/>
      <c r="L195" s="62"/>
      <c r="M195" s="62"/>
      <c r="N195" s="63">
        <f>'N207 50km'!C193</f>
        <v>4.5</v>
      </c>
      <c r="O195" s="63">
        <f>IF('N207'!D193="--",6,'N207'!D193)</f>
        <v>58.5</v>
      </c>
      <c r="P195" s="63">
        <f t="shared" si="4"/>
        <v>58</v>
      </c>
      <c r="Q195" s="63">
        <f t="shared" si="5"/>
        <v>2</v>
      </c>
      <c r="R195" s="63">
        <f>'overzicht alle wegen'!L194</f>
        <v>56</v>
      </c>
      <c r="S195" s="62" t="s">
        <v>30</v>
      </c>
      <c r="T195" s="62"/>
      <c r="U195" s="62"/>
      <c r="V195" s="62"/>
      <c r="W195" s="62"/>
      <c r="X195" s="62"/>
      <c r="Y195" s="62"/>
    </row>
    <row r="196" spans="1:25" s="64" customFormat="1" x14ac:dyDescent="0.2">
      <c r="A196" s="63"/>
      <c r="B196" s="62" t="str">
        <f>'N207 50km'!A194</f>
        <v>Z190_A</v>
      </c>
      <c r="C196" s="62" t="str">
        <f>'N207 50km'!B194</f>
        <v>Zuidkade 190</v>
      </c>
      <c r="D196" s="62" t="str" cm="1">
        <f t="array" ref="D196:E196">_xlfn.TEXTSPLIT(C196," ")</f>
        <v>Zuidkade</v>
      </c>
      <c r="E196" s="62" t="str">
        <v>190</v>
      </c>
      <c r="F196" s="62"/>
      <c r="G196" s="62"/>
      <c r="H196" s="62"/>
      <c r="I196" s="62" t="s">
        <v>29</v>
      </c>
      <c r="J196" s="62"/>
      <c r="K196" s="62"/>
      <c r="L196" s="62"/>
      <c r="M196" s="62"/>
      <c r="N196" s="63">
        <f>'N207 50km'!C194</f>
        <v>1.5</v>
      </c>
      <c r="O196" s="63">
        <f>IF('N207'!D194="--",6,'N207'!D194)</f>
        <v>57.2</v>
      </c>
      <c r="P196" s="63">
        <f t="shared" si="4"/>
        <v>57</v>
      </c>
      <c r="Q196" s="63">
        <f t="shared" si="5"/>
        <v>4</v>
      </c>
      <c r="R196" s="63">
        <f>'overzicht alle wegen'!L195</f>
        <v>53</v>
      </c>
      <c r="S196" s="62" t="s">
        <v>30</v>
      </c>
      <c r="T196" s="62"/>
      <c r="U196" s="62"/>
      <c r="V196" s="62"/>
      <c r="W196" s="62"/>
      <c r="X196" s="62"/>
      <c r="Y196" s="62"/>
    </row>
    <row r="197" spans="1:25" x14ac:dyDescent="0.2">
      <c r="A197" s="11">
        <v>77</v>
      </c>
      <c r="B197" s="12" t="str">
        <f>'N207 50km'!A195</f>
        <v>Z18_C</v>
      </c>
      <c r="C197" s="12" t="str">
        <f>'N207 50km'!B195</f>
        <v>Zuidkade 18</v>
      </c>
      <c r="D197" s="12" t="str" cm="1">
        <f t="array" ref="D197:E197">_xlfn.TEXTSPLIT(C197," ")</f>
        <v>Zuidkade</v>
      </c>
      <c r="E197" s="12" t="str">
        <v>18</v>
      </c>
      <c r="F197" s="12"/>
      <c r="G197" s="12"/>
      <c r="H197" s="12"/>
      <c r="I197" s="12" t="s">
        <v>29</v>
      </c>
      <c r="J197" s="12"/>
      <c r="K197" s="12"/>
      <c r="L197" s="12"/>
      <c r="M197" s="12"/>
      <c r="N197" s="11">
        <f>'N207 50km'!C195</f>
        <v>7.5</v>
      </c>
      <c r="O197" s="11">
        <f>IF('N207'!D195="--",6,'N207'!D195)</f>
        <v>59.9</v>
      </c>
      <c r="P197" s="11">
        <f t="shared" si="4"/>
        <v>60</v>
      </c>
      <c r="Q197" s="11">
        <f t="shared" si="5"/>
        <v>5</v>
      </c>
      <c r="R197" s="11">
        <f>'overzicht alle wegen'!L196</f>
        <v>55</v>
      </c>
      <c r="S197" s="12" t="s">
        <v>30</v>
      </c>
      <c r="T197" s="12"/>
      <c r="U197" s="12"/>
      <c r="V197" s="12"/>
      <c r="W197" s="12"/>
      <c r="X197" s="12"/>
      <c r="Y197" s="12"/>
    </row>
    <row r="198" spans="1:25" x14ac:dyDescent="0.2">
      <c r="A198" s="11"/>
      <c r="B198" s="12" t="str">
        <f>'N207 50km'!A196</f>
        <v>Z18_B</v>
      </c>
      <c r="C198" s="12" t="str">
        <f>'N207 50km'!B196</f>
        <v>Zuidkade 18</v>
      </c>
      <c r="D198" s="12" t="str" cm="1">
        <f t="array" ref="D198:E198">_xlfn.TEXTSPLIT(C198," ")</f>
        <v>Zuidkade</v>
      </c>
      <c r="E198" s="12" t="str">
        <v>18</v>
      </c>
      <c r="F198" s="12"/>
      <c r="G198" s="12"/>
      <c r="H198" s="12"/>
      <c r="I198" s="12" t="s">
        <v>29</v>
      </c>
      <c r="J198" s="12"/>
      <c r="K198" s="12"/>
      <c r="L198" s="12"/>
      <c r="M198" s="12"/>
      <c r="N198" s="11">
        <f>'N207 50km'!C196</f>
        <v>4.5</v>
      </c>
      <c r="O198" s="11">
        <f>IF('N207'!D196="--",6,'N207'!D196)</f>
        <v>59.5</v>
      </c>
      <c r="P198" s="11">
        <f t="shared" si="4"/>
        <v>60</v>
      </c>
      <c r="Q198" s="11">
        <f t="shared" si="5"/>
        <v>6</v>
      </c>
      <c r="R198" s="11">
        <f>'overzicht alle wegen'!L197</f>
        <v>54</v>
      </c>
      <c r="S198" s="12" t="s">
        <v>30</v>
      </c>
      <c r="T198" s="12"/>
      <c r="U198" s="12"/>
      <c r="V198" s="12"/>
      <c r="W198" s="12"/>
      <c r="X198" s="12"/>
      <c r="Y198" s="12"/>
    </row>
    <row r="199" spans="1:25" x14ac:dyDescent="0.2">
      <c r="A199" s="11"/>
      <c r="B199" s="12" t="str">
        <f>'N207 50km'!A197</f>
        <v>Z18_A</v>
      </c>
      <c r="C199" s="12" t="str">
        <f>'N207 50km'!B197</f>
        <v>Zuidkade 18</v>
      </c>
      <c r="D199" s="12" t="str" cm="1">
        <f t="array" ref="D199:E199">_xlfn.TEXTSPLIT(C199," ")</f>
        <v>Zuidkade</v>
      </c>
      <c r="E199" s="12" t="str">
        <v>18</v>
      </c>
      <c r="F199" s="12"/>
      <c r="G199" s="12"/>
      <c r="H199" s="12"/>
      <c r="I199" s="12" t="s">
        <v>29</v>
      </c>
      <c r="J199" s="12"/>
      <c r="K199" s="12"/>
      <c r="L199" s="12"/>
      <c r="M199" s="12"/>
      <c r="N199" s="11">
        <f>'N207 50km'!C197</f>
        <v>1.5</v>
      </c>
      <c r="O199" s="11">
        <f>IF('N207'!D197="--",6,'N207'!D197)</f>
        <v>58.2</v>
      </c>
      <c r="P199" s="11">
        <f t="shared" ref="P199:P262" si="6">IF(MOD(O199,1)=0.5,INT(O199)+MOD(INT(O199),2),ROUND(O199,0))</f>
        <v>58</v>
      </c>
      <c r="Q199" s="11">
        <f t="shared" ref="Q199:Q262" si="7">P199-R199</f>
        <v>5</v>
      </c>
      <c r="R199" s="11">
        <f>'overzicht alle wegen'!L198</f>
        <v>53</v>
      </c>
      <c r="S199" s="12" t="s">
        <v>30</v>
      </c>
      <c r="T199" s="12"/>
      <c r="U199" s="12"/>
      <c r="V199" s="12"/>
      <c r="W199" s="12"/>
      <c r="X199" s="12"/>
      <c r="Y199" s="12"/>
    </row>
    <row r="200" spans="1:25" s="64" customFormat="1" x14ac:dyDescent="0.2">
      <c r="A200" s="63">
        <v>78</v>
      </c>
      <c r="B200" s="62" t="str">
        <f>'N207 50km'!A198</f>
        <v>Z185_B</v>
      </c>
      <c r="C200" s="62" t="str">
        <f>'N207 50km'!B198</f>
        <v>Zuidkade 185</v>
      </c>
      <c r="D200" s="62" t="str" cm="1">
        <f t="array" ref="D200:E200">_xlfn.TEXTSPLIT(C200," ")</f>
        <v>Zuidkade</v>
      </c>
      <c r="E200" s="62" t="str">
        <v>185</v>
      </c>
      <c r="F200" s="62"/>
      <c r="G200" s="62"/>
      <c r="H200" s="62"/>
      <c r="I200" s="62" t="s">
        <v>29</v>
      </c>
      <c r="J200" s="62"/>
      <c r="K200" s="62"/>
      <c r="L200" s="62"/>
      <c r="M200" s="62"/>
      <c r="N200" s="63">
        <f>'N207 50km'!C198</f>
        <v>4.5</v>
      </c>
      <c r="O200" s="63">
        <f>IF('N207'!D198="--",6,'N207'!D198)</f>
        <v>57.7</v>
      </c>
      <c r="P200" s="63">
        <f t="shared" si="6"/>
        <v>58</v>
      </c>
      <c r="Q200" s="63">
        <f t="shared" si="7"/>
        <v>2</v>
      </c>
      <c r="R200" s="63">
        <f>'overzicht alle wegen'!L199</f>
        <v>56</v>
      </c>
      <c r="S200" s="62" t="s">
        <v>30</v>
      </c>
      <c r="T200" s="62"/>
      <c r="U200" s="62"/>
      <c r="V200" s="62"/>
      <c r="W200" s="62"/>
      <c r="X200" s="62"/>
      <c r="Y200" s="62"/>
    </row>
    <row r="201" spans="1:25" s="64" customFormat="1" x14ac:dyDescent="0.2">
      <c r="A201" s="63"/>
      <c r="B201" s="62" t="str">
        <f>'N207 50km'!A199</f>
        <v>Z185_A</v>
      </c>
      <c r="C201" s="62" t="str">
        <f>'N207 50km'!B199</f>
        <v>Zuidkade 185</v>
      </c>
      <c r="D201" s="62" t="str" cm="1">
        <f t="array" ref="D201:E201">_xlfn.TEXTSPLIT(C201," ")</f>
        <v>Zuidkade</v>
      </c>
      <c r="E201" s="62" t="str">
        <v>185</v>
      </c>
      <c r="F201" s="62"/>
      <c r="G201" s="62"/>
      <c r="H201" s="62"/>
      <c r="I201" s="62" t="s">
        <v>29</v>
      </c>
      <c r="J201" s="62"/>
      <c r="K201" s="62"/>
      <c r="L201" s="62"/>
      <c r="M201" s="62"/>
      <c r="N201" s="63">
        <f>'N207 50km'!C199</f>
        <v>1.5</v>
      </c>
      <c r="O201" s="63">
        <f>IF('N207'!D199="--",6,'N207'!D199)</f>
        <v>56.5</v>
      </c>
      <c r="P201" s="63">
        <f t="shared" si="6"/>
        <v>56</v>
      </c>
      <c r="Q201" s="63">
        <f t="shared" si="7"/>
        <v>3</v>
      </c>
      <c r="R201" s="63">
        <f>'overzicht alle wegen'!L200</f>
        <v>53</v>
      </c>
      <c r="S201" s="62" t="s">
        <v>30</v>
      </c>
      <c r="T201" s="62"/>
      <c r="U201" s="62"/>
      <c r="V201" s="62"/>
      <c r="W201" s="62"/>
      <c r="X201" s="62"/>
      <c r="Y201" s="62"/>
    </row>
    <row r="202" spans="1:25" x14ac:dyDescent="0.2">
      <c r="A202" s="11">
        <v>79</v>
      </c>
      <c r="B202" s="12" t="str">
        <f>'N207 50km'!A200</f>
        <v>Z184_B</v>
      </c>
      <c r="C202" s="12" t="str">
        <f>'N207 50km'!B200</f>
        <v>Zuidkade 184</v>
      </c>
      <c r="D202" s="12" t="str" cm="1">
        <f t="array" ref="D202:E202">_xlfn.TEXTSPLIT(C202," ")</f>
        <v>Zuidkade</v>
      </c>
      <c r="E202" s="12" t="str">
        <v>184</v>
      </c>
      <c r="F202" s="12"/>
      <c r="G202" s="12"/>
      <c r="H202" s="12"/>
      <c r="I202" s="12" t="s">
        <v>29</v>
      </c>
      <c r="J202" s="12"/>
      <c r="K202" s="12"/>
      <c r="L202" s="12"/>
      <c r="M202" s="12"/>
      <c r="N202" s="11">
        <f>'N207 50km'!C200</f>
        <v>4.5</v>
      </c>
      <c r="O202" s="11">
        <f>IF('N207'!D200="--",6,'N207'!D200)</f>
        <v>58.5</v>
      </c>
      <c r="P202" s="11">
        <f t="shared" si="6"/>
        <v>58</v>
      </c>
      <c r="Q202" s="11">
        <f t="shared" si="7"/>
        <v>2</v>
      </c>
      <c r="R202" s="11">
        <f>'overzicht alle wegen'!L201</f>
        <v>56</v>
      </c>
      <c r="S202" s="12" t="s">
        <v>30</v>
      </c>
      <c r="T202" s="12"/>
      <c r="U202" s="12"/>
      <c r="V202" s="12"/>
      <c r="W202" s="12"/>
      <c r="X202" s="12"/>
      <c r="Y202" s="12"/>
    </row>
    <row r="203" spans="1:25" x14ac:dyDescent="0.2">
      <c r="A203" s="11"/>
      <c r="B203" s="12" t="str">
        <f>'N207 50km'!A201</f>
        <v>Z184_A</v>
      </c>
      <c r="C203" s="12" t="str">
        <f>'N207 50km'!B201</f>
        <v>Zuidkade 184</v>
      </c>
      <c r="D203" s="12" t="str" cm="1">
        <f t="array" ref="D203:E203">_xlfn.TEXTSPLIT(C203," ")</f>
        <v>Zuidkade</v>
      </c>
      <c r="E203" s="12" t="str">
        <v>184</v>
      </c>
      <c r="F203" s="12"/>
      <c r="G203" s="12"/>
      <c r="H203" s="12"/>
      <c r="I203" s="12" t="s">
        <v>29</v>
      </c>
      <c r="J203" s="12"/>
      <c r="K203" s="12"/>
      <c r="L203" s="12"/>
      <c r="M203" s="12"/>
      <c r="N203" s="11">
        <f>'N207 50km'!C201</f>
        <v>1.5</v>
      </c>
      <c r="O203" s="11">
        <f>IF('N207'!D201="--",6,'N207'!D201)</f>
        <v>57.2</v>
      </c>
      <c r="P203" s="11">
        <f t="shared" si="6"/>
        <v>57</v>
      </c>
      <c r="Q203" s="11">
        <f t="shared" si="7"/>
        <v>4</v>
      </c>
      <c r="R203" s="11">
        <f>'overzicht alle wegen'!L202</f>
        <v>53</v>
      </c>
      <c r="S203" s="12" t="s">
        <v>30</v>
      </c>
      <c r="T203" s="12"/>
      <c r="U203" s="12"/>
      <c r="V203" s="12"/>
      <c r="W203" s="12"/>
      <c r="X203" s="12"/>
      <c r="Y203" s="12"/>
    </row>
    <row r="204" spans="1:25" s="64" customFormat="1" x14ac:dyDescent="0.2">
      <c r="A204" s="63">
        <v>80</v>
      </c>
      <c r="B204" s="62" t="str">
        <f>'N207 50km'!A202</f>
        <v>Z183_B</v>
      </c>
      <c r="C204" s="62" t="str">
        <f>'N207 50km'!B202</f>
        <v>Zuidkade 183</v>
      </c>
      <c r="D204" s="62" t="str" cm="1">
        <f t="array" ref="D204:E204">_xlfn.TEXTSPLIT(C204," ")</f>
        <v>Zuidkade</v>
      </c>
      <c r="E204" s="62" t="str">
        <v>183</v>
      </c>
      <c r="F204" s="62"/>
      <c r="G204" s="62"/>
      <c r="H204" s="62"/>
      <c r="I204" s="62" t="s">
        <v>29</v>
      </c>
      <c r="J204" s="62"/>
      <c r="K204" s="62"/>
      <c r="L204" s="62"/>
      <c r="M204" s="62"/>
      <c r="N204" s="63">
        <f>'N207 50km'!C202</f>
        <v>4.5</v>
      </c>
      <c r="O204" s="63">
        <f>IF('N207'!D202="--",6,'N207'!D202)</f>
        <v>58.3</v>
      </c>
      <c r="P204" s="63">
        <f t="shared" si="6"/>
        <v>58</v>
      </c>
      <c r="Q204" s="63">
        <f t="shared" si="7"/>
        <v>2</v>
      </c>
      <c r="R204" s="63">
        <f>'overzicht alle wegen'!L203</f>
        <v>56</v>
      </c>
      <c r="S204" s="62" t="s">
        <v>30</v>
      </c>
      <c r="T204" s="62"/>
      <c r="U204" s="62"/>
      <c r="V204" s="62"/>
      <c r="W204" s="62"/>
      <c r="X204" s="62"/>
      <c r="Y204" s="62"/>
    </row>
    <row r="205" spans="1:25" s="64" customFormat="1" x14ac:dyDescent="0.2">
      <c r="A205" s="63"/>
      <c r="B205" s="62" t="str">
        <f>'N207 50km'!A203</f>
        <v>Z183_A</v>
      </c>
      <c r="C205" s="62" t="str">
        <f>'N207 50km'!B203</f>
        <v>Zuidkade 183</v>
      </c>
      <c r="D205" s="62" t="str" cm="1">
        <f t="array" ref="D205:E205">_xlfn.TEXTSPLIT(C205," ")</f>
        <v>Zuidkade</v>
      </c>
      <c r="E205" s="62" t="str">
        <v>183</v>
      </c>
      <c r="F205" s="62"/>
      <c r="G205" s="62"/>
      <c r="H205" s="62"/>
      <c r="I205" s="62" t="s">
        <v>29</v>
      </c>
      <c r="J205" s="62"/>
      <c r="K205" s="62"/>
      <c r="L205" s="62"/>
      <c r="M205" s="62"/>
      <c r="N205" s="63">
        <f>'N207 50km'!C203</f>
        <v>1.5</v>
      </c>
      <c r="O205" s="63">
        <f>IF('N207'!D203="--",6,'N207'!D203)</f>
        <v>57</v>
      </c>
      <c r="P205" s="63">
        <f t="shared" si="6"/>
        <v>57</v>
      </c>
      <c r="Q205" s="63">
        <f t="shared" si="7"/>
        <v>4</v>
      </c>
      <c r="R205" s="63">
        <f>'overzicht alle wegen'!L204</f>
        <v>53</v>
      </c>
      <c r="S205" s="62" t="s">
        <v>30</v>
      </c>
      <c r="T205" s="62"/>
      <c r="U205" s="62"/>
      <c r="V205" s="62"/>
      <c r="W205" s="62"/>
      <c r="X205" s="62"/>
      <c r="Y205" s="62"/>
    </row>
    <row r="206" spans="1:25" x14ac:dyDescent="0.2">
      <c r="A206" s="11">
        <v>81</v>
      </c>
      <c r="B206" s="12" t="str">
        <f>'N207 50km'!A204</f>
        <v>Z174_B</v>
      </c>
      <c r="C206" s="12" t="str">
        <f>'N207 50km'!B204</f>
        <v>Zuidkade 174</v>
      </c>
      <c r="D206" s="12" t="str" cm="1">
        <f t="array" ref="D206:E206">_xlfn.TEXTSPLIT(C206," ")</f>
        <v>Zuidkade</v>
      </c>
      <c r="E206" s="12" t="str">
        <v>174</v>
      </c>
      <c r="F206" s="12"/>
      <c r="G206" s="12"/>
      <c r="H206" s="12"/>
      <c r="I206" s="12" t="s">
        <v>29</v>
      </c>
      <c r="J206" s="12"/>
      <c r="K206" s="12"/>
      <c r="L206" s="12"/>
      <c r="M206" s="12"/>
      <c r="N206" s="11">
        <f>'N207 50km'!C204</f>
        <v>4.5</v>
      </c>
      <c r="O206" s="11">
        <f>IF('N207'!D204="--",6,'N207'!D204)</f>
        <v>58.7</v>
      </c>
      <c r="P206" s="11">
        <f t="shared" si="6"/>
        <v>59</v>
      </c>
      <c r="Q206" s="11">
        <f t="shared" si="7"/>
        <v>2</v>
      </c>
      <c r="R206" s="11">
        <f>'overzicht alle wegen'!L205</f>
        <v>57</v>
      </c>
      <c r="S206" s="12" t="s">
        <v>30</v>
      </c>
      <c r="T206" s="12"/>
      <c r="U206" s="12"/>
      <c r="V206" s="12"/>
      <c r="W206" s="12"/>
      <c r="X206" s="12"/>
      <c r="Y206" s="12"/>
    </row>
    <row r="207" spans="1:25" x14ac:dyDescent="0.2">
      <c r="A207" s="11"/>
      <c r="B207" s="12" t="str">
        <f>'N207 50km'!A205</f>
        <v>Z174_A</v>
      </c>
      <c r="C207" s="12" t="str">
        <f>'N207 50km'!B205</f>
        <v>Zuidkade 174</v>
      </c>
      <c r="D207" s="12" t="str" cm="1">
        <f t="array" ref="D207:E207">_xlfn.TEXTSPLIT(C207," ")</f>
        <v>Zuidkade</v>
      </c>
      <c r="E207" s="12" t="str">
        <v>174</v>
      </c>
      <c r="F207" s="12"/>
      <c r="G207" s="12"/>
      <c r="H207" s="12"/>
      <c r="I207" s="12" t="s">
        <v>29</v>
      </c>
      <c r="J207" s="12"/>
      <c r="K207" s="12"/>
      <c r="L207" s="12"/>
      <c r="M207" s="12"/>
      <c r="N207" s="11">
        <f>'N207 50km'!C205</f>
        <v>1.5</v>
      </c>
      <c r="O207" s="11">
        <f>IF('N207'!D205="--",6,'N207'!D205)</f>
        <v>57.3</v>
      </c>
      <c r="P207" s="11">
        <f t="shared" si="6"/>
        <v>57</v>
      </c>
      <c r="Q207" s="11">
        <f t="shared" si="7"/>
        <v>4</v>
      </c>
      <c r="R207" s="11">
        <f>'overzicht alle wegen'!L206</f>
        <v>53</v>
      </c>
      <c r="S207" s="12" t="s">
        <v>30</v>
      </c>
      <c r="T207" s="12"/>
      <c r="U207" s="12"/>
      <c r="V207" s="12"/>
      <c r="W207" s="12"/>
      <c r="X207" s="12"/>
      <c r="Y207" s="12"/>
    </row>
    <row r="208" spans="1:25" s="64" customFormat="1" x14ac:dyDescent="0.2">
      <c r="A208" s="63">
        <v>82</v>
      </c>
      <c r="B208" s="62" t="str">
        <f>'N207 50km'!A206</f>
        <v>Z173_B</v>
      </c>
      <c r="C208" s="62" t="str">
        <f>'N207 50km'!B206</f>
        <v>Zuidkade 173</v>
      </c>
      <c r="D208" s="62" t="str" cm="1">
        <f t="array" ref="D208:E208">_xlfn.TEXTSPLIT(C208," ")</f>
        <v>Zuidkade</v>
      </c>
      <c r="E208" s="62" t="str">
        <v>173</v>
      </c>
      <c r="F208" s="62"/>
      <c r="G208" s="62"/>
      <c r="H208" s="62"/>
      <c r="I208" s="62" t="s">
        <v>29</v>
      </c>
      <c r="J208" s="62"/>
      <c r="K208" s="62"/>
      <c r="L208" s="62"/>
      <c r="M208" s="62"/>
      <c r="N208" s="63">
        <f>'N207 50km'!C206</f>
        <v>4.5</v>
      </c>
      <c r="O208" s="63">
        <f>IF('N207'!D206="--",6,'N207'!D206)</f>
        <v>58.7</v>
      </c>
      <c r="P208" s="63">
        <f t="shared" si="6"/>
        <v>59</v>
      </c>
      <c r="Q208" s="63">
        <f t="shared" si="7"/>
        <v>2</v>
      </c>
      <c r="R208" s="63">
        <f>'overzicht alle wegen'!L207</f>
        <v>57</v>
      </c>
      <c r="S208" s="62" t="s">
        <v>30</v>
      </c>
      <c r="T208" s="62"/>
      <c r="U208" s="62"/>
      <c r="V208" s="62"/>
      <c r="W208" s="62"/>
      <c r="X208" s="62"/>
      <c r="Y208" s="62"/>
    </row>
    <row r="209" spans="1:25" s="64" customFormat="1" x14ac:dyDescent="0.2">
      <c r="A209" s="63"/>
      <c r="B209" s="62" t="str">
        <f>'N207 50km'!A207</f>
        <v>Z173_A</v>
      </c>
      <c r="C209" s="62" t="str">
        <f>'N207 50km'!B207</f>
        <v>Zuidkade 173</v>
      </c>
      <c r="D209" s="62" t="str" cm="1">
        <f t="array" ref="D209:E209">_xlfn.TEXTSPLIT(C209," ")</f>
        <v>Zuidkade</v>
      </c>
      <c r="E209" s="62" t="str">
        <v>173</v>
      </c>
      <c r="F209" s="62"/>
      <c r="G209" s="62"/>
      <c r="H209" s="62"/>
      <c r="I209" s="62" t="s">
        <v>29</v>
      </c>
      <c r="J209" s="62"/>
      <c r="K209" s="62"/>
      <c r="L209" s="62"/>
      <c r="M209" s="62"/>
      <c r="N209" s="63">
        <f>'N207 50km'!C207</f>
        <v>1.5</v>
      </c>
      <c r="O209" s="63">
        <f>IF('N207'!D207="--",6,'N207'!D207)</f>
        <v>57.3</v>
      </c>
      <c r="P209" s="63">
        <f t="shared" si="6"/>
        <v>57</v>
      </c>
      <c r="Q209" s="63">
        <f t="shared" si="7"/>
        <v>4</v>
      </c>
      <c r="R209" s="63">
        <f>'overzicht alle wegen'!L208</f>
        <v>53</v>
      </c>
      <c r="S209" s="62" t="s">
        <v>30</v>
      </c>
      <c r="T209" s="62"/>
      <c r="U209" s="62"/>
      <c r="V209" s="62"/>
      <c r="W209" s="62"/>
      <c r="X209" s="62"/>
      <c r="Y209" s="62"/>
    </row>
    <row r="210" spans="1:25" x14ac:dyDescent="0.2">
      <c r="A210" s="11">
        <v>83</v>
      </c>
      <c r="B210" s="12" t="str">
        <f>'N207 50km'!A208</f>
        <v>Z172_B</v>
      </c>
      <c r="C210" s="12" t="str">
        <f>'N207 50km'!B208</f>
        <v>Zuidkade 172</v>
      </c>
      <c r="D210" s="12" t="str" cm="1">
        <f t="array" ref="D210:E210">_xlfn.TEXTSPLIT(C210," ")</f>
        <v>Zuidkade</v>
      </c>
      <c r="E210" s="12" t="str">
        <v>172</v>
      </c>
      <c r="F210" s="12"/>
      <c r="G210" s="12"/>
      <c r="H210" s="12"/>
      <c r="I210" s="12" t="s">
        <v>29</v>
      </c>
      <c r="J210" s="12"/>
      <c r="K210" s="12"/>
      <c r="L210" s="12"/>
      <c r="M210" s="12"/>
      <c r="N210" s="11">
        <f>'N207 50km'!C208</f>
        <v>4.5</v>
      </c>
      <c r="O210" s="11">
        <f>IF('N207'!D208="--",6,'N207'!D208)</f>
        <v>58.6</v>
      </c>
      <c r="P210" s="11">
        <f t="shared" si="6"/>
        <v>59</v>
      </c>
      <c r="Q210" s="11">
        <f t="shared" si="7"/>
        <v>2</v>
      </c>
      <c r="R210" s="11">
        <f>'overzicht alle wegen'!L209</f>
        <v>57</v>
      </c>
      <c r="S210" s="12" t="s">
        <v>30</v>
      </c>
      <c r="T210" s="12"/>
      <c r="U210" s="12"/>
      <c r="V210" s="12"/>
      <c r="W210" s="12"/>
      <c r="X210" s="12"/>
      <c r="Y210" s="12"/>
    </row>
    <row r="211" spans="1:25" x14ac:dyDescent="0.2">
      <c r="A211" s="11"/>
      <c r="B211" s="12" t="str">
        <f>'N207 50km'!A209</f>
        <v>Z172_A</v>
      </c>
      <c r="C211" s="12" t="str">
        <f>'N207 50km'!B209</f>
        <v>Zuidkade 172</v>
      </c>
      <c r="D211" s="12" t="str" cm="1">
        <f t="array" ref="D211:E211">_xlfn.TEXTSPLIT(C211," ")</f>
        <v>Zuidkade</v>
      </c>
      <c r="E211" s="12" t="str">
        <v>172</v>
      </c>
      <c r="F211" s="12"/>
      <c r="G211" s="12"/>
      <c r="H211" s="12"/>
      <c r="I211" s="12" t="s">
        <v>29</v>
      </c>
      <c r="J211" s="12"/>
      <c r="K211" s="12"/>
      <c r="L211" s="12"/>
      <c r="M211" s="12"/>
      <c r="N211" s="11">
        <f>'N207 50km'!C209</f>
        <v>1.5</v>
      </c>
      <c r="O211" s="11">
        <f>IF('N207'!D209="--",6,'N207'!D209)</f>
        <v>57.3</v>
      </c>
      <c r="P211" s="11">
        <f t="shared" si="6"/>
        <v>57</v>
      </c>
      <c r="Q211" s="11">
        <f t="shared" si="7"/>
        <v>4</v>
      </c>
      <c r="R211" s="11">
        <f>'overzicht alle wegen'!L210</f>
        <v>53</v>
      </c>
      <c r="S211" s="12" t="s">
        <v>30</v>
      </c>
      <c r="T211" s="12"/>
      <c r="U211" s="12"/>
      <c r="V211" s="12"/>
      <c r="W211" s="12"/>
      <c r="X211" s="12"/>
      <c r="Y211" s="12"/>
    </row>
    <row r="212" spans="1:25" s="64" customFormat="1" x14ac:dyDescent="0.2">
      <c r="A212" s="63">
        <v>84</v>
      </c>
      <c r="B212" s="62" t="str">
        <f>'N207 50km'!A210</f>
        <v>Z16_C</v>
      </c>
      <c r="C212" s="62" t="str">
        <f>'N207 50km'!B210</f>
        <v>Zuidkade 16</v>
      </c>
      <c r="D212" s="62" t="str" cm="1">
        <f t="array" ref="D212:E212">_xlfn.TEXTSPLIT(C212," ")</f>
        <v>Zuidkade</v>
      </c>
      <c r="E212" s="62" t="str">
        <v>16</v>
      </c>
      <c r="F212" s="62"/>
      <c r="G212" s="62"/>
      <c r="H212" s="62"/>
      <c r="I212" s="62" t="s">
        <v>29</v>
      </c>
      <c r="J212" s="62"/>
      <c r="K212" s="62"/>
      <c r="L212" s="62"/>
      <c r="M212" s="62"/>
      <c r="N212" s="63">
        <f>'N207 50km'!C210</f>
        <v>7.5</v>
      </c>
      <c r="O212" s="63">
        <f>IF('N207'!D210="--",6,'N207'!D210)</f>
        <v>59.9</v>
      </c>
      <c r="P212" s="63">
        <f t="shared" si="6"/>
        <v>60</v>
      </c>
      <c r="Q212" s="63">
        <f t="shared" si="7"/>
        <v>5</v>
      </c>
      <c r="R212" s="63">
        <f>'overzicht alle wegen'!L211</f>
        <v>55</v>
      </c>
      <c r="S212" s="62" t="s">
        <v>30</v>
      </c>
      <c r="T212" s="62"/>
      <c r="U212" s="62"/>
      <c r="V212" s="62"/>
      <c r="W212" s="62"/>
      <c r="X212" s="62"/>
      <c r="Y212" s="62"/>
    </row>
    <row r="213" spans="1:25" s="64" customFormat="1" x14ac:dyDescent="0.2">
      <c r="A213" s="63"/>
      <c r="B213" s="62" t="str">
        <f>'N207 50km'!A211</f>
        <v>Z16_B</v>
      </c>
      <c r="C213" s="62" t="str">
        <f>'N207 50km'!B211</f>
        <v>Zuidkade 16</v>
      </c>
      <c r="D213" s="62" t="str" cm="1">
        <f t="array" ref="D213:E213">_xlfn.TEXTSPLIT(C213," ")</f>
        <v>Zuidkade</v>
      </c>
      <c r="E213" s="62" t="str">
        <v>16</v>
      </c>
      <c r="F213" s="62"/>
      <c r="G213" s="62"/>
      <c r="H213" s="62"/>
      <c r="I213" s="62" t="s">
        <v>29</v>
      </c>
      <c r="J213" s="62"/>
      <c r="K213" s="62"/>
      <c r="L213" s="62"/>
      <c r="M213" s="62"/>
      <c r="N213" s="63">
        <f>'N207 50km'!C211</f>
        <v>4.5</v>
      </c>
      <c r="O213" s="63">
        <f>IF('N207'!D211="--",6,'N207'!D211)</f>
        <v>59.4</v>
      </c>
      <c r="P213" s="63">
        <f t="shared" si="6"/>
        <v>59</v>
      </c>
      <c r="Q213" s="63">
        <f t="shared" si="7"/>
        <v>5</v>
      </c>
      <c r="R213" s="63">
        <f>'overzicht alle wegen'!L212</f>
        <v>54</v>
      </c>
      <c r="S213" s="62" t="s">
        <v>30</v>
      </c>
      <c r="T213" s="62"/>
      <c r="U213" s="62"/>
      <c r="V213" s="62"/>
      <c r="W213" s="62"/>
      <c r="X213" s="62"/>
      <c r="Y213" s="62"/>
    </row>
    <row r="214" spans="1:25" s="64" customFormat="1" x14ac:dyDescent="0.2">
      <c r="A214" s="63"/>
      <c r="B214" s="62" t="str">
        <f>'N207 50km'!A212</f>
        <v>Z16_A</v>
      </c>
      <c r="C214" s="62" t="str">
        <f>'N207 50km'!B212</f>
        <v>Zuidkade 16</v>
      </c>
      <c r="D214" s="62" t="str" cm="1">
        <f t="array" ref="D214:E214">_xlfn.TEXTSPLIT(C214," ")</f>
        <v>Zuidkade</v>
      </c>
      <c r="E214" s="62" t="str">
        <v>16</v>
      </c>
      <c r="F214" s="62"/>
      <c r="G214" s="62"/>
      <c r="H214" s="62"/>
      <c r="I214" s="62" t="s">
        <v>29</v>
      </c>
      <c r="J214" s="62"/>
      <c r="K214" s="62"/>
      <c r="L214" s="62"/>
      <c r="M214" s="62"/>
      <c r="N214" s="63">
        <f>'N207 50km'!C212</f>
        <v>1.5</v>
      </c>
      <c r="O214" s="63">
        <f>IF('N207'!D212="--",6,'N207'!D212)</f>
        <v>58.2</v>
      </c>
      <c r="P214" s="63">
        <f t="shared" si="6"/>
        <v>58</v>
      </c>
      <c r="Q214" s="63">
        <f t="shared" si="7"/>
        <v>5</v>
      </c>
      <c r="R214" s="63">
        <f>'overzicht alle wegen'!L213</f>
        <v>53</v>
      </c>
      <c r="S214" s="62" t="s">
        <v>30</v>
      </c>
      <c r="T214" s="62"/>
      <c r="U214" s="62"/>
      <c r="V214" s="62"/>
      <c r="W214" s="62"/>
      <c r="X214" s="62"/>
      <c r="Y214" s="62"/>
    </row>
    <row r="215" spans="1:25" x14ac:dyDescent="0.2">
      <c r="A215" s="11">
        <v>85</v>
      </c>
      <c r="B215" s="12" t="str">
        <f>'N207 50km'!A213</f>
        <v>Z169_B</v>
      </c>
      <c r="C215" s="12" t="str">
        <f>'N207 50km'!B213</f>
        <v>Zuidkade 169</v>
      </c>
      <c r="D215" s="12" t="str" cm="1">
        <f t="array" ref="D215:E215">_xlfn.TEXTSPLIT(C215," ")</f>
        <v>Zuidkade</v>
      </c>
      <c r="E215" s="12" t="str">
        <v>169</v>
      </c>
      <c r="F215" s="12"/>
      <c r="G215" s="12"/>
      <c r="H215" s="12"/>
      <c r="I215" s="12" t="s">
        <v>29</v>
      </c>
      <c r="J215" s="12"/>
      <c r="K215" s="12"/>
      <c r="L215" s="12"/>
      <c r="M215" s="12"/>
      <c r="N215" s="11">
        <f>'N207 50km'!C213</f>
        <v>4.5</v>
      </c>
      <c r="O215" s="11">
        <f>IF('N207'!D213="--",6,'N207'!D213)</f>
        <v>58.3</v>
      </c>
      <c r="P215" s="11">
        <f t="shared" si="6"/>
        <v>58</v>
      </c>
      <c r="Q215" s="11">
        <f t="shared" si="7"/>
        <v>2</v>
      </c>
      <c r="R215" s="11">
        <f>'overzicht alle wegen'!L214</f>
        <v>56</v>
      </c>
      <c r="S215" s="12" t="s">
        <v>30</v>
      </c>
      <c r="T215" s="12"/>
      <c r="U215" s="12"/>
      <c r="V215" s="12"/>
      <c r="W215" s="12"/>
      <c r="X215" s="12"/>
      <c r="Y215" s="12"/>
    </row>
    <row r="216" spans="1:25" x14ac:dyDescent="0.2">
      <c r="A216" s="11"/>
      <c r="B216" s="12" t="str">
        <f>'N207 50km'!A214</f>
        <v>Z169_A</v>
      </c>
      <c r="C216" s="12" t="str">
        <f>'N207 50km'!B214</f>
        <v>Zuidkade 169</v>
      </c>
      <c r="D216" s="12" t="str" cm="1">
        <f t="array" ref="D216:E216">_xlfn.TEXTSPLIT(C216," ")</f>
        <v>Zuidkade</v>
      </c>
      <c r="E216" s="12" t="str">
        <v>169</v>
      </c>
      <c r="F216" s="12"/>
      <c r="G216" s="12"/>
      <c r="H216" s="12"/>
      <c r="I216" s="12" t="s">
        <v>29</v>
      </c>
      <c r="J216" s="12"/>
      <c r="K216" s="12"/>
      <c r="L216" s="12"/>
      <c r="M216" s="12"/>
      <c r="N216" s="11">
        <f>'N207 50km'!C214</f>
        <v>1.5</v>
      </c>
      <c r="O216" s="11">
        <f>IF('N207'!D214="--",6,'N207'!D214)</f>
        <v>57.1</v>
      </c>
      <c r="P216" s="11">
        <f t="shared" si="6"/>
        <v>57</v>
      </c>
      <c r="Q216" s="11">
        <f t="shared" si="7"/>
        <v>4</v>
      </c>
      <c r="R216" s="11">
        <f>'overzicht alle wegen'!L215</f>
        <v>53</v>
      </c>
      <c r="S216" s="12" t="s">
        <v>30</v>
      </c>
      <c r="T216" s="12"/>
      <c r="U216" s="12"/>
      <c r="V216" s="12"/>
      <c r="W216" s="12"/>
      <c r="X216" s="12"/>
      <c r="Y216" s="12"/>
    </row>
    <row r="217" spans="1:25" s="64" customFormat="1" x14ac:dyDescent="0.2">
      <c r="A217" s="63">
        <v>86</v>
      </c>
      <c r="B217" s="62" t="str">
        <f>'N207 50km'!A215</f>
        <v>Z168_B</v>
      </c>
      <c r="C217" s="62" t="str">
        <f>'N207 50km'!B215</f>
        <v>Zuidkade 168</v>
      </c>
      <c r="D217" s="62" t="str" cm="1">
        <f t="array" ref="D217:E217">_xlfn.TEXTSPLIT(C217," ")</f>
        <v>Zuidkade</v>
      </c>
      <c r="E217" s="62" t="str">
        <v>168</v>
      </c>
      <c r="F217" s="62"/>
      <c r="G217" s="62"/>
      <c r="H217" s="62"/>
      <c r="I217" s="62" t="s">
        <v>29</v>
      </c>
      <c r="J217" s="62"/>
      <c r="K217" s="62"/>
      <c r="L217" s="62"/>
      <c r="M217" s="62"/>
      <c r="N217" s="63">
        <f>'N207 50km'!C215</f>
        <v>4.5</v>
      </c>
      <c r="O217" s="63">
        <f>IF('N207'!D215="--",6,'N207'!D215)</f>
        <v>58.1</v>
      </c>
      <c r="P217" s="63">
        <f t="shared" si="6"/>
        <v>58</v>
      </c>
      <c r="Q217" s="63">
        <f t="shared" si="7"/>
        <v>2</v>
      </c>
      <c r="R217" s="63">
        <f>'overzicht alle wegen'!L216</f>
        <v>56</v>
      </c>
      <c r="S217" s="62" t="s">
        <v>30</v>
      </c>
      <c r="T217" s="62"/>
      <c r="U217" s="62"/>
      <c r="V217" s="62"/>
      <c r="W217" s="62"/>
      <c r="X217" s="62"/>
      <c r="Y217" s="62"/>
    </row>
    <row r="218" spans="1:25" s="64" customFormat="1" x14ac:dyDescent="0.2">
      <c r="A218" s="63"/>
      <c r="B218" s="62" t="str">
        <f>'N207 50km'!A216</f>
        <v>Z168_A</v>
      </c>
      <c r="C218" s="62" t="str">
        <f>'N207 50km'!B216</f>
        <v>Zuidkade 168</v>
      </c>
      <c r="D218" s="62" t="str" cm="1">
        <f t="array" ref="D218:E218">_xlfn.TEXTSPLIT(C218," ")</f>
        <v>Zuidkade</v>
      </c>
      <c r="E218" s="62" t="str">
        <v>168</v>
      </c>
      <c r="F218" s="62"/>
      <c r="G218" s="62"/>
      <c r="H218" s="62"/>
      <c r="I218" s="62" t="s">
        <v>29</v>
      </c>
      <c r="J218" s="62"/>
      <c r="K218" s="62"/>
      <c r="L218" s="62"/>
      <c r="M218" s="62"/>
      <c r="N218" s="63">
        <f>'N207 50km'!C216</f>
        <v>1.5</v>
      </c>
      <c r="O218" s="63">
        <f>IF('N207'!D216="--",6,'N207'!D216)</f>
        <v>56.9</v>
      </c>
      <c r="P218" s="63">
        <f t="shared" si="6"/>
        <v>57</v>
      </c>
      <c r="Q218" s="63">
        <f t="shared" si="7"/>
        <v>4</v>
      </c>
      <c r="R218" s="63">
        <f>'overzicht alle wegen'!L217</f>
        <v>53</v>
      </c>
      <c r="S218" s="62" t="s">
        <v>30</v>
      </c>
      <c r="T218" s="62"/>
      <c r="U218" s="62"/>
      <c r="V218" s="62"/>
      <c r="W218" s="62"/>
      <c r="X218" s="62"/>
      <c r="Y218" s="62"/>
    </row>
    <row r="219" spans="1:25" x14ac:dyDescent="0.2">
      <c r="A219" s="11">
        <v>87</v>
      </c>
      <c r="B219" s="12" t="str">
        <f>'N207 50km'!A217</f>
        <v>Z166_B</v>
      </c>
      <c r="C219" s="12" t="str">
        <f>'N207 50km'!B217</f>
        <v>Zuidkade 166</v>
      </c>
      <c r="D219" s="12" t="str" cm="1">
        <f t="array" ref="D219:E219">_xlfn.TEXTSPLIT(C219," ")</f>
        <v>Zuidkade</v>
      </c>
      <c r="E219" s="12" t="str">
        <v>166</v>
      </c>
      <c r="F219" s="12"/>
      <c r="G219" s="12"/>
      <c r="H219" s="12"/>
      <c r="I219" s="12" t="s">
        <v>29</v>
      </c>
      <c r="J219" s="12"/>
      <c r="K219" s="12"/>
      <c r="L219" s="12"/>
      <c r="M219" s="12"/>
      <c r="N219" s="11">
        <f>'N207 50km'!C217</f>
        <v>4.5</v>
      </c>
      <c r="O219" s="11">
        <f>IF('N207'!D217="--",6,'N207'!D217)</f>
        <v>58.2</v>
      </c>
      <c r="P219" s="11">
        <f t="shared" si="6"/>
        <v>58</v>
      </c>
      <c r="Q219" s="11">
        <f t="shared" si="7"/>
        <v>2</v>
      </c>
      <c r="R219" s="11">
        <f>'overzicht alle wegen'!L218</f>
        <v>56</v>
      </c>
      <c r="S219" s="12" t="s">
        <v>30</v>
      </c>
      <c r="T219" s="12"/>
      <c r="U219" s="12"/>
      <c r="V219" s="12"/>
      <c r="W219" s="12"/>
      <c r="X219" s="12"/>
      <c r="Y219" s="12"/>
    </row>
    <row r="220" spans="1:25" x14ac:dyDescent="0.2">
      <c r="A220" s="11"/>
      <c r="B220" s="12" t="str">
        <f>'N207 50km'!A218</f>
        <v>Z166_A</v>
      </c>
      <c r="C220" s="12" t="str">
        <f>'N207 50km'!B218</f>
        <v>Zuidkade 166</v>
      </c>
      <c r="D220" s="12" t="str" cm="1">
        <f t="array" ref="D220:E220">_xlfn.TEXTSPLIT(C220," ")</f>
        <v>Zuidkade</v>
      </c>
      <c r="E220" s="12" t="str">
        <v>166</v>
      </c>
      <c r="F220" s="12"/>
      <c r="G220" s="12"/>
      <c r="H220" s="12"/>
      <c r="I220" s="12" t="s">
        <v>29</v>
      </c>
      <c r="J220" s="12"/>
      <c r="K220" s="12"/>
      <c r="L220" s="12"/>
      <c r="M220" s="12"/>
      <c r="N220" s="11">
        <f>'N207 50km'!C218</f>
        <v>1.5</v>
      </c>
      <c r="O220" s="11">
        <f>IF('N207'!D218="--",6,'N207'!D218)</f>
        <v>56.9</v>
      </c>
      <c r="P220" s="11">
        <f t="shared" si="6"/>
        <v>57</v>
      </c>
      <c r="Q220" s="11">
        <f t="shared" si="7"/>
        <v>4</v>
      </c>
      <c r="R220" s="11">
        <f>'overzicht alle wegen'!L219</f>
        <v>53</v>
      </c>
      <c r="S220" s="12" t="s">
        <v>30</v>
      </c>
      <c r="T220" s="12"/>
      <c r="U220" s="12"/>
      <c r="V220" s="12"/>
      <c r="W220" s="12"/>
      <c r="X220" s="12"/>
      <c r="Y220" s="12"/>
    </row>
    <row r="221" spans="1:25" s="64" customFormat="1" x14ac:dyDescent="0.2">
      <c r="A221" s="63">
        <v>88</v>
      </c>
      <c r="B221" s="62" t="str">
        <f>'N207 50km'!A219</f>
        <v>Z163_B</v>
      </c>
      <c r="C221" s="62" t="str">
        <f>'N207 50km'!B219</f>
        <v>Zuidkade 163</v>
      </c>
      <c r="D221" s="62" t="str" cm="1">
        <f t="array" ref="D221:E221">_xlfn.TEXTSPLIT(C221," ")</f>
        <v>Zuidkade</v>
      </c>
      <c r="E221" s="62" t="str">
        <v>163</v>
      </c>
      <c r="F221" s="62"/>
      <c r="G221" s="62"/>
      <c r="H221" s="62"/>
      <c r="I221" s="62" t="s">
        <v>29</v>
      </c>
      <c r="J221" s="62"/>
      <c r="K221" s="62"/>
      <c r="L221" s="62"/>
      <c r="M221" s="62"/>
      <c r="N221" s="63">
        <f>'N207 50km'!C219</f>
        <v>4.5</v>
      </c>
      <c r="O221" s="63">
        <f>IF('N207'!D219="--",6,'N207'!D219)</f>
        <v>58.1</v>
      </c>
      <c r="P221" s="63">
        <f t="shared" si="6"/>
        <v>58</v>
      </c>
      <c r="Q221" s="63">
        <f t="shared" si="7"/>
        <v>2</v>
      </c>
      <c r="R221" s="63">
        <f>'overzicht alle wegen'!L220</f>
        <v>56</v>
      </c>
      <c r="S221" s="62" t="s">
        <v>30</v>
      </c>
      <c r="T221" s="62"/>
      <c r="U221" s="62"/>
      <c r="V221" s="62"/>
      <c r="W221" s="62"/>
      <c r="X221" s="62"/>
      <c r="Y221" s="62"/>
    </row>
    <row r="222" spans="1:25" s="64" customFormat="1" x14ac:dyDescent="0.2">
      <c r="A222" s="63"/>
      <c r="B222" s="62" t="str">
        <f>'N207 50km'!A220</f>
        <v>Z163_A</v>
      </c>
      <c r="C222" s="62" t="str">
        <f>'N207 50km'!B220</f>
        <v>Zuidkade 163</v>
      </c>
      <c r="D222" s="62" t="str" cm="1">
        <f t="array" ref="D222:E222">_xlfn.TEXTSPLIT(C222," ")</f>
        <v>Zuidkade</v>
      </c>
      <c r="E222" s="62" t="str">
        <v>163</v>
      </c>
      <c r="F222" s="62"/>
      <c r="G222" s="62"/>
      <c r="H222" s="62"/>
      <c r="I222" s="62" t="s">
        <v>29</v>
      </c>
      <c r="J222" s="62"/>
      <c r="K222" s="62"/>
      <c r="L222" s="62"/>
      <c r="M222" s="62"/>
      <c r="N222" s="63">
        <f>'N207 50km'!C220</f>
        <v>1.5</v>
      </c>
      <c r="O222" s="63">
        <f>IF('N207'!D220="--",6,'N207'!D220)</f>
        <v>56.8</v>
      </c>
      <c r="P222" s="63">
        <f t="shared" si="6"/>
        <v>57</v>
      </c>
      <c r="Q222" s="63">
        <f t="shared" si="7"/>
        <v>4</v>
      </c>
      <c r="R222" s="63">
        <f>'overzicht alle wegen'!L221</f>
        <v>53</v>
      </c>
      <c r="S222" s="62" t="s">
        <v>30</v>
      </c>
      <c r="T222" s="62"/>
      <c r="U222" s="62"/>
      <c r="V222" s="62"/>
      <c r="W222" s="62"/>
      <c r="X222" s="62"/>
      <c r="Y222" s="62"/>
    </row>
    <row r="223" spans="1:25" x14ac:dyDescent="0.2">
      <c r="A223" s="11">
        <v>89</v>
      </c>
      <c r="B223" s="12" t="str">
        <f>'N207 50km'!A221</f>
        <v>Z158_B</v>
      </c>
      <c r="C223" s="12" t="str">
        <f>'N207 50km'!B221</f>
        <v>Zuidkade 158</v>
      </c>
      <c r="D223" s="12" t="str" cm="1">
        <f t="array" ref="D223:E223">_xlfn.TEXTSPLIT(C223," ")</f>
        <v>Zuidkade</v>
      </c>
      <c r="E223" s="12" t="str">
        <v>158</v>
      </c>
      <c r="F223" s="12"/>
      <c r="G223" s="12"/>
      <c r="H223" s="12"/>
      <c r="I223" s="12" t="s">
        <v>29</v>
      </c>
      <c r="J223" s="12"/>
      <c r="K223" s="12"/>
      <c r="L223" s="12"/>
      <c r="M223" s="12"/>
      <c r="N223" s="11">
        <f>'N207 50km'!C221</f>
        <v>4.5</v>
      </c>
      <c r="O223" s="11">
        <f>IF('N207'!D221="--",6,'N207'!D221)</f>
        <v>58.1</v>
      </c>
      <c r="P223" s="11">
        <f t="shared" si="6"/>
        <v>58</v>
      </c>
      <c r="Q223" s="11">
        <f t="shared" si="7"/>
        <v>2</v>
      </c>
      <c r="R223" s="11">
        <f>'overzicht alle wegen'!L222</f>
        <v>56</v>
      </c>
      <c r="S223" s="12" t="s">
        <v>30</v>
      </c>
      <c r="T223" s="12"/>
      <c r="U223" s="12"/>
      <c r="V223" s="12"/>
      <c r="W223" s="12"/>
      <c r="X223" s="12"/>
      <c r="Y223" s="12"/>
    </row>
    <row r="224" spans="1:25" x14ac:dyDescent="0.2">
      <c r="A224" s="11"/>
      <c r="B224" s="12" t="str">
        <f>'N207 50km'!A222</f>
        <v>Z158_A</v>
      </c>
      <c r="C224" s="12" t="str">
        <f>'N207 50km'!B222</f>
        <v>Zuidkade 158</v>
      </c>
      <c r="D224" s="12" t="str" cm="1">
        <f t="array" ref="D224:E224">_xlfn.TEXTSPLIT(C224," ")</f>
        <v>Zuidkade</v>
      </c>
      <c r="E224" s="12" t="str">
        <v>158</v>
      </c>
      <c r="F224" s="12"/>
      <c r="G224" s="12"/>
      <c r="H224" s="12"/>
      <c r="I224" s="12" t="s">
        <v>29</v>
      </c>
      <c r="J224" s="12"/>
      <c r="K224" s="12"/>
      <c r="L224" s="12"/>
      <c r="M224" s="12"/>
      <c r="N224" s="11">
        <f>'N207 50km'!C222</f>
        <v>1.5</v>
      </c>
      <c r="O224" s="11">
        <f>IF('N207'!D222="--",6,'N207'!D222)</f>
        <v>56.8</v>
      </c>
      <c r="P224" s="11">
        <f t="shared" si="6"/>
        <v>57</v>
      </c>
      <c r="Q224" s="11">
        <f t="shared" si="7"/>
        <v>4</v>
      </c>
      <c r="R224" s="11">
        <f>'overzicht alle wegen'!L223</f>
        <v>53</v>
      </c>
      <c r="S224" s="12" t="s">
        <v>30</v>
      </c>
      <c r="T224" s="12"/>
      <c r="U224" s="12"/>
      <c r="V224" s="12"/>
      <c r="W224" s="12"/>
      <c r="X224" s="12"/>
      <c r="Y224" s="12"/>
    </row>
    <row r="225" spans="1:25" s="64" customFormat="1" x14ac:dyDescent="0.2">
      <c r="A225" s="63">
        <v>90</v>
      </c>
      <c r="B225" s="62" t="str">
        <f>'N207 50km'!A223</f>
        <v>Z155_B</v>
      </c>
      <c r="C225" s="62" t="str">
        <f>'N207 50km'!B223</f>
        <v>Zuidkade 155</v>
      </c>
      <c r="D225" s="62" t="str" cm="1">
        <f t="array" ref="D225:E225">_xlfn.TEXTSPLIT(C225," ")</f>
        <v>Zuidkade</v>
      </c>
      <c r="E225" s="62" t="str">
        <v>155</v>
      </c>
      <c r="F225" s="62"/>
      <c r="G225" s="62"/>
      <c r="H225" s="62"/>
      <c r="I225" s="62" t="s">
        <v>29</v>
      </c>
      <c r="J225" s="62"/>
      <c r="K225" s="62"/>
      <c r="L225" s="62"/>
      <c r="M225" s="62"/>
      <c r="N225" s="63">
        <f>'N207 50km'!C223</f>
        <v>4.5</v>
      </c>
      <c r="O225" s="63">
        <f>IF('N207'!D223="--",6,'N207'!D223)</f>
        <v>58.2</v>
      </c>
      <c r="P225" s="63">
        <f t="shared" si="6"/>
        <v>58</v>
      </c>
      <c r="Q225" s="63">
        <f t="shared" si="7"/>
        <v>2</v>
      </c>
      <c r="R225" s="63">
        <f>'overzicht alle wegen'!L224</f>
        <v>56</v>
      </c>
      <c r="S225" s="62" t="s">
        <v>30</v>
      </c>
      <c r="T225" s="62"/>
      <c r="U225" s="62"/>
      <c r="V225" s="62"/>
      <c r="W225" s="62"/>
      <c r="X225" s="62"/>
      <c r="Y225" s="62"/>
    </row>
    <row r="226" spans="1:25" s="64" customFormat="1" x14ac:dyDescent="0.2">
      <c r="A226" s="63"/>
      <c r="B226" s="62" t="str">
        <f>'N207 50km'!A224</f>
        <v>Z155_A</v>
      </c>
      <c r="C226" s="62" t="str">
        <f>'N207 50km'!B224</f>
        <v>Zuidkade 155</v>
      </c>
      <c r="D226" s="62" t="str" cm="1">
        <f t="array" ref="D226:E226">_xlfn.TEXTSPLIT(C226," ")</f>
        <v>Zuidkade</v>
      </c>
      <c r="E226" s="62" t="str">
        <v>155</v>
      </c>
      <c r="F226" s="62"/>
      <c r="G226" s="62"/>
      <c r="H226" s="62"/>
      <c r="I226" s="62" t="s">
        <v>29</v>
      </c>
      <c r="J226" s="62"/>
      <c r="K226" s="62"/>
      <c r="L226" s="62"/>
      <c r="M226" s="62"/>
      <c r="N226" s="63">
        <f>'N207 50km'!C224</f>
        <v>1.5</v>
      </c>
      <c r="O226" s="63">
        <f>IF('N207'!D224="--",6,'N207'!D224)</f>
        <v>56.9</v>
      </c>
      <c r="P226" s="63">
        <f t="shared" si="6"/>
        <v>57</v>
      </c>
      <c r="Q226" s="63">
        <f t="shared" si="7"/>
        <v>4</v>
      </c>
      <c r="R226" s="63">
        <f>'overzicht alle wegen'!L225</f>
        <v>53</v>
      </c>
      <c r="S226" s="62" t="s">
        <v>30</v>
      </c>
      <c r="T226" s="62"/>
      <c r="U226" s="62"/>
      <c r="V226" s="62"/>
      <c r="W226" s="62"/>
      <c r="X226" s="62"/>
      <c r="Y226" s="62"/>
    </row>
    <row r="227" spans="1:25" x14ac:dyDescent="0.2">
      <c r="A227" s="11">
        <v>91</v>
      </c>
      <c r="B227" s="12" t="str">
        <f>'N207 50km'!A225</f>
        <v>Z144_C</v>
      </c>
      <c r="C227" s="12" t="str">
        <f>'N207 50km'!B225</f>
        <v>Zuidkade 144 bov garage</v>
      </c>
      <c r="D227" s="12" t="str" cm="1">
        <f t="array" ref="D227:G227">_xlfn.TEXTSPLIT(C227," ")</f>
        <v>Zuidkade</v>
      </c>
      <c r="E227" s="12" t="str">
        <v>144</v>
      </c>
      <c r="F227" s="12" t="str">
        <v>bov</v>
      </c>
      <c r="G227" s="12" t="str">
        <v>garage</v>
      </c>
      <c r="H227" s="12"/>
      <c r="I227" s="12" t="s">
        <v>29</v>
      </c>
      <c r="J227" s="12"/>
      <c r="K227" s="12"/>
      <c r="L227" s="12"/>
      <c r="M227" s="12"/>
      <c r="N227" s="11">
        <f>'N207 50km'!C225</f>
        <v>7.5</v>
      </c>
      <c r="O227" s="11">
        <f>IF('N207'!D225="--",6,'N207'!D225)</f>
        <v>58.3</v>
      </c>
      <c r="P227" s="11">
        <f t="shared" si="6"/>
        <v>58</v>
      </c>
      <c r="Q227" s="11">
        <f t="shared" si="7"/>
        <v>2</v>
      </c>
      <c r="R227" s="11">
        <f>'overzicht alle wegen'!L226</f>
        <v>56</v>
      </c>
      <c r="S227" s="12" t="s">
        <v>30</v>
      </c>
      <c r="T227" s="12"/>
      <c r="U227" s="12"/>
      <c r="V227" s="12"/>
      <c r="W227" s="12"/>
      <c r="X227" s="12"/>
      <c r="Y227" s="12"/>
    </row>
    <row r="228" spans="1:25" x14ac:dyDescent="0.2">
      <c r="A228" s="11"/>
      <c r="B228" s="12" t="str">
        <f>'N207 50km'!A226</f>
        <v>Z144_B</v>
      </c>
      <c r="C228" s="12" t="str">
        <f>'N207 50km'!B226</f>
        <v>Zuidkade 144 bov garage</v>
      </c>
      <c r="D228" s="12" t="str" cm="1">
        <f t="array" ref="D228:G228">_xlfn.TEXTSPLIT(C228," ")</f>
        <v>Zuidkade</v>
      </c>
      <c r="E228" s="12" t="str">
        <v>144</v>
      </c>
      <c r="F228" s="12" t="str">
        <v>bov</v>
      </c>
      <c r="G228" s="12" t="str">
        <v>garage</v>
      </c>
      <c r="H228" s="12"/>
      <c r="I228" s="12" t="s">
        <v>29</v>
      </c>
      <c r="J228" s="12"/>
      <c r="K228" s="12"/>
      <c r="L228" s="12"/>
      <c r="M228" s="12"/>
      <c r="N228" s="11">
        <f>'N207 50km'!C226</f>
        <v>4.5</v>
      </c>
      <c r="O228" s="11">
        <f>IF('N207'!D226="--",6,'N207'!D226)</f>
        <v>57.6</v>
      </c>
      <c r="P228" s="11">
        <f t="shared" si="6"/>
        <v>58</v>
      </c>
      <c r="Q228" s="11">
        <f t="shared" si="7"/>
        <v>2</v>
      </c>
      <c r="R228" s="11">
        <f>'overzicht alle wegen'!L227</f>
        <v>56</v>
      </c>
      <c r="S228" s="12" t="s">
        <v>30</v>
      </c>
      <c r="T228" s="12"/>
      <c r="U228" s="12"/>
      <c r="V228" s="12"/>
      <c r="W228" s="12"/>
      <c r="X228" s="12"/>
      <c r="Y228" s="12"/>
    </row>
    <row r="229" spans="1:25" x14ac:dyDescent="0.2">
      <c r="A229" s="11"/>
      <c r="B229" s="12" t="str">
        <f>'N207 50km'!A227</f>
        <v>Z144_B</v>
      </c>
      <c r="C229" s="12" t="str">
        <f>'N207 50km'!B227</f>
        <v>Zuidkade 144</v>
      </c>
      <c r="D229" s="12" t="str" cm="1">
        <f t="array" ref="D229:E229">_xlfn.TEXTSPLIT(C229," ")</f>
        <v>Zuidkade</v>
      </c>
      <c r="E229" s="12" t="str">
        <v>144</v>
      </c>
      <c r="F229" s="12"/>
      <c r="G229" s="12"/>
      <c r="H229" s="12"/>
      <c r="I229" s="12" t="s">
        <v>29</v>
      </c>
      <c r="J229" s="12"/>
      <c r="K229" s="12"/>
      <c r="L229" s="12"/>
      <c r="M229" s="12"/>
      <c r="N229" s="11">
        <f>'N207 50km'!C227</f>
        <v>4.5</v>
      </c>
      <c r="O229" s="11">
        <f>IF('N207'!D227="--",6,'N207'!D227)</f>
        <v>58</v>
      </c>
      <c r="P229" s="11">
        <f t="shared" si="6"/>
        <v>58</v>
      </c>
      <c r="Q229" s="11">
        <f t="shared" si="7"/>
        <v>2</v>
      </c>
      <c r="R229" s="11">
        <f>'overzicht alle wegen'!L228</f>
        <v>56</v>
      </c>
      <c r="S229" s="12" t="s">
        <v>30</v>
      </c>
      <c r="T229" s="12"/>
      <c r="U229" s="12"/>
      <c r="V229" s="12"/>
      <c r="W229" s="12"/>
      <c r="X229" s="12"/>
      <c r="Y229" s="12"/>
    </row>
    <row r="230" spans="1:25" x14ac:dyDescent="0.2">
      <c r="A230" s="11"/>
      <c r="B230" s="12" t="str">
        <f>'N207 50km'!A228</f>
        <v>Z144_A</v>
      </c>
      <c r="C230" s="12" t="str">
        <f>'N207 50km'!B228</f>
        <v>Zuidkade 144 bov garage</v>
      </c>
      <c r="D230" s="12" t="str" cm="1">
        <f t="array" ref="D230:G230">_xlfn.TEXTSPLIT(C230," ")</f>
        <v>Zuidkade</v>
      </c>
      <c r="E230" s="12" t="str">
        <v>144</v>
      </c>
      <c r="F230" s="12" t="str">
        <v>bov</v>
      </c>
      <c r="G230" s="12" t="str">
        <v>garage</v>
      </c>
      <c r="H230" s="12"/>
      <c r="I230" s="12" t="s">
        <v>29</v>
      </c>
      <c r="J230" s="12"/>
      <c r="K230" s="12"/>
      <c r="L230" s="12"/>
      <c r="M230" s="12"/>
      <c r="N230" s="11">
        <f>'N207 50km'!C228</f>
        <v>1.5</v>
      </c>
      <c r="O230" s="11">
        <f>IF('N207'!D228="--",6,'N207'!D228)</f>
        <v>56.4</v>
      </c>
      <c r="P230" s="11">
        <f t="shared" si="6"/>
        <v>56</v>
      </c>
      <c r="Q230" s="11">
        <f t="shared" si="7"/>
        <v>3</v>
      </c>
      <c r="R230" s="11">
        <f>'overzicht alle wegen'!L229</f>
        <v>53</v>
      </c>
      <c r="S230" s="12" t="s">
        <v>30</v>
      </c>
      <c r="T230" s="12"/>
      <c r="U230" s="12"/>
      <c r="V230" s="12"/>
      <c r="W230" s="12"/>
      <c r="X230" s="12"/>
      <c r="Y230" s="12"/>
    </row>
    <row r="231" spans="1:25" x14ac:dyDescent="0.2">
      <c r="A231" s="11"/>
      <c r="B231" s="12" t="str">
        <f>'N207 50km'!A229</f>
        <v>Z144_A</v>
      </c>
      <c r="C231" s="12" t="str">
        <f>'N207 50km'!B229</f>
        <v>Zuidkade 144</v>
      </c>
      <c r="D231" s="12" t="str" cm="1">
        <f t="array" ref="D231:E231">_xlfn.TEXTSPLIT(C231," ")</f>
        <v>Zuidkade</v>
      </c>
      <c r="E231" s="12" t="str">
        <v>144</v>
      </c>
      <c r="F231" s="12"/>
      <c r="G231" s="12"/>
      <c r="H231" s="12"/>
      <c r="I231" s="12" t="s">
        <v>29</v>
      </c>
      <c r="J231" s="12"/>
      <c r="K231" s="12"/>
      <c r="L231" s="12"/>
      <c r="M231" s="12"/>
      <c r="N231" s="11">
        <f>'N207 50km'!C229</f>
        <v>1.5</v>
      </c>
      <c r="O231" s="11">
        <f>IF('N207'!D229="--",6,'N207'!D229)</f>
        <v>56.8</v>
      </c>
      <c r="P231" s="11">
        <f t="shared" si="6"/>
        <v>57</v>
      </c>
      <c r="Q231" s="11">
        <f t="shared" si="7"/>
        <v>4</v>
      </c>
      <c r="R231" s="11">
        <f>'overzicht alle wegen'!L230</f>
        <v>53</v>
      </c>
      <c r="S231" s="12" t="s">
        <v>30</v>
      </c>
      <c r="T231" s="12"/>
      <c r="U231" s="12"/>
      <c r="V231" s="12"/>
      <c r="W231" s="12"/>
      <c r="X231" s="12"/>
      <c r="Y231" s="12"/>
    </row>
    <row r="232" spans="1:25" s="64" customFormat="1" x14ac:dyDescent="0.2">
      <c r="A232" s="63">
        <v>92</v>
      </c>
      <c r="B232" s="62" t="str">
        <f>'N207 50km'!A230</f>
        <v>Z143_C</v>
      </c>
      <c r="C232" s="62" t="str">
        <f>'N207 50km'!B230</f>
        <v>Zuidkade 143 zijgevel</v>
      </c>
      <c r="D232" s="62" t="str" cm="1">
        <f t="array" ref="D232:F232">_xlfn.TEXTSPLIT(C232," ")</f>
        <v>Zuidkade</v>
      </c>
      <c r="E232" s="62" t="str">
        <v>143</v>
      </c>
      <c r="F232" s="62" t="str">
        <v>zijgevel</v>
      </c>
      <c r="G232" s="62"/>
      <c r="H232" s="62"/>
      <c r="I232" s="62" t="s">
        <v>29</v>
      </c>
      <c r="J232" s="62"/>
      <c r="K232" s="62"/>
      <c r="L232" s="62"/>
      <c r="M232" s="62"/>
      <c r="N232" s="63">
        <f>'N207 50km'!C230</f>
        <v>7.5</v>
      </c>
      <c r="O232" s="63">
        <f>IF('N207'!D230="--",6,'N207'!D230)</f>
        <v>56.5</v>
      </c>
      <c r="P232" s="63">
        <f t="shared" si="6"/>
        <v>56</v>
      </c>
      <c r="Q232" s="63">
        <f t="shared" si="7"/>
        <v>3</v>
      </c>
      <c r="R232" s="63">
        <f>'overzicht alle wegen'!L231</f>
        <v>53</v>
      </c>
      <c r="S232" s="62" t="s">
        <v>30</v>
      </c>
      <c r="T232" s="62"/>
      <c r="U232" s="62"/>
      <c r="V232" s="62"/>
      <c r="W232" s="62"/>
      <c r="X232" s="62"/>
      <c r="Y232" s="62"/>
    </row>
    <row r="233" spans="1:25" s="64" customFormat="1" x14ac:dyDescent="0.2">
      <c r="A233" s="63"/>
      <c r="B233" s="62" t="str">
        <f>'N207 50km'!A231</f>
        <v>Z143_B</v>
      </c>
      <c r="C233" s="62" t="str">
        <f>'N207 50km'!B231</f>
        <v>Zuidkade 143 zijgevel</v>
      </c>
      <c r="D233" s="62" t="str" cm="1">
        <f t="array" ref="D233:F233">_xlfn.TEXTSPLIT(C233," ")</f>
        <v>Zuidkade</v>
      </c>
      <c r="E233" s="62" t="str">
        <v>143</v>
      </c>
      <c r="F233" s="62" t="str">
        <v>zijgevel</v>
      </c>
      <c r="G233" s="62"/>
      <c r="H233" s="62"/>
      <c r="I233" s="62" t="s">
        <v>29</v>
      </c>
      <c r="J233" s="62"/>
      <c r="K233" s="62"/>
      <c r="L233" s="62"/>
      <c r="M233" s="62"/>
      <c r="N233" s="63">
        <f>'N207 50km'!C231</f>
        <v>4.5</v>
      </c>
      <c r="O233" s="63">
        <f>IF('N207'!D231="--",6,'N207'!D231)</f>
        <v>55.7</v>
      </c>
      <c r="P233" s="63">
        <f t="shared" si="6"/>
        <v>56</v>
      </c>
      <c r="Q233" s="63">
        <f t="shared" si="7"/>
        <v>3</v>
      </c>
      <c r="R233" s="63">
        <f>'overzicht alle wegen'!L232</f>
        <v>53</v>
      </c>
      <c r="S233" s="62" t="s">
        <v>30</v>
      </c>
      <c r="T233" s="62"/>
      <c r="U233" s="62"/>
      <c r="V233" s="62"/>
      <c r="W233" s="62"/>
      <c r="X233" s="62"/>
      <c r="Y233" s="62"/>
    </row>
    <row r="234" spans="1:25" s="64" customFormat="1" x14ac:dyDescent="0.2">
      <c r="A234" s="63"/>
      <c r="B234" s="62" t="str">
        <f>'N207 50km'!A232</f>
        <v>Z143_B</v>
      </c>
      <c r="C234" s="62" t="str">
        <f>'N207 50km'!B232</f>
        <v>Zuidkade 143</v>
      </c>
      <c r="D234" s="62" t="str" cm="1">
        <f t="array" ref="D234:E234">_xlfn.TEXTSPLIT(C234," ")</f>
        <v>Zuidkade</v>
      </c>
      <c r="E234" s="62" t="str">
        <v>143</v>
      </c>
      <c r="F234" s="62"/>
      <c r="G234" s="62"/>
      <c r="H234" s="62"/>
      <c r="I234" s="62" t="s">
        <v>29</v>
      </c>
      <c r="J234" s="62"/>
      <c r="K234" s="62"/>
      <c r="L234" s="62"/>
      <c r="M234" s="62"/>
      <c r="N234" s="63">
        <f>'N207 50km'!C232</f>
        <v>4.5</v>
      </c>
      <c r="O234" s="63">
        <f>IF('N207'!D232="--",6,'N207'!D232)</f>
        <v>58</v>
      </c>
      <c r="P234" s="63">
        <f t="shared" si="6"/>
        <v>58</v>
      </c>
      <c r="Q234" s="63">
        <f t="shared" si="7"/>
        <v>2</v>
      </c>
      <c r="R234" s="63">
        <f>'overzicht alle wegen'!L233</f>
        <v>56</v>
      </c>
      <c r="S234" s="62" t="s">
        <v>30</v>
      </c>
      <c r="T234" s="62"/>
      <c r="U234" s="62"/>
      <c r="V234" s="62"/>
      <c r="W234" s="62"/>
      <c r="X234" s="62"/>
      <c r="Y234" s="62"/>
    </row>
    <row r="235" spans="1:25" s="64" customFormat="1" x14ac:dyDescent="0.2">
      <c r="A235" s="63"/>
      <c r="B235" s="62" t="str">
        <f>'N207 50km'!A233</f>
        <v>Z143_A</v>
      </c>
      <c r="C235" s="62" t="str">
        <f>'N207 50km'!B233</f>
        <v>Zuidkade 143 zijgevel</v>
      </c>
      <c r="D235" s="62" t="str" cm="1">
        <f t="array" ref="D235:F235">_xlfn.TEXTSPLIT(C235," ")</f>
        <v>Zuidkade</v>
      </c>
      <c r="E235" s="62" t="str">
        <v>143</v>
      </c>
      <c r="F235" s="62" t="str">
        <v>zijgevel</v>
      </c>
      <c r="G235" s="62"/>
      <c r="H235" s="62"/>
      <c r="I235" s="62" t="s">
        <v>29</v>
      </c>
      <c r="J235" s="62"/>
      <c r="K235" s="62"/>
      <c r="L235" s="62"/>
      <c r="M235" s="62"/>
      <c r="N235" s="63">
        <f>'N207 50km'!C233</f>
        <v>1.5</v>
      </c>
      <c r="O235" s="63">
        <f>IF('N207'!D233="--",6,'N207'!D233)</f>
        <v>54.4</v>
      </c>
      <c r="P235" s="63">
        <f t="shared" si="6"/>
        <v>54</v>
      </c>
      <c r="Q235" s="63">
        <f t="shared" si="7"/>
        <v>2</v>
      </c>
      <c r="R235" s="63">
        <f>'overzicht alle wegen'!L234</f>
        <v>52</v>
      </c>
      <c r="S235" s="62" t="s">
        <v>30</v>
      </c>
      <c r="T235" s="62"/>
      <c r="U235" s="62"/>
      <c r="V235" s="62"/>
      <c r="W235" s="62"/>
      <c r="X235" s="62"/>
      <c r="Y235" s="62"/>
    </row>
    <row r="236" spans="1:25" s="64" customFormat="1" x14ac:dyDescent="0.2">
      <c r="A236" s="63"/>
      <c r="B236" s="62" t="str">
        <f>'N207 50km'!A234</f>
        <v>Z143_A</v>
      </c>
      <c r="C236" s="62" t="str">
        <f>'N207 50km'!B234</f>
        <v>Zuidkade 143</v>
      </c>
      <c r="D236" s="62" t="str" cm="1">
        <f t="array" ref="D236:E236">_xlfn.TEXTSPLIT(C236," ")</f>
        <v>Zuidkade</v>
      </c>
      <c r="E236" s="62" t="str">
        <v>143</v>
      </c>
      <c r="F236" s="62"/>
      <c r="G236" s="62"/>
      <c r="H236" s="62"/>
      <c r="I236" s="62" t="s">
        <v>29</v>
      </c>
      <c r="J236" s="62"/>
      <c r="K236" s="62"/>
      <c r="L236" s="62"/>
      <c r="M236" s="62"/>
      <c r="N236" s="63">
        <f>'N207 50km'!C234</f>
        <v>1.5</v>
      </c>
      <c r="O236" s="63">
        <f>IF('N207'!D234="--",6,'N207'!D234)</f>
        <v>56.8</v>
      </c>
      <c r="P236" s="63">
        <f t="shared" si="6"/>
        <v>57</v>
      </c>
      <c r="Q236" s="63">
        <f t="shared" si="7"/>
        <v>4</v>
      </c>
      <c r="R236" s="63">
        <f>'overzicht alle wegen'!L235</f>
        <v>53</v>
      </c>
      <c r="S236" s="62" t="s">
        <v>30</v>
      </c>
      <c r="T236" s="62"/>
      <c r="U236" s="62"/>
      <c r="V236" s="62"/>
      <c r="W236" s="62"/>
      <c r="X236" s="62"/>
      <c r="Y236" s="62"/>
    </row>
    <row r="237" spans="1:25" x14ac:dyDescent="0.2">
      <c r="A237" s="11">
        <v>93</v>
      </c>
      <c r="B237" s="12" t="str">
        <f>'N207 50km'!A235</f>
        <v>Z140_B</v>
      </c>
      <c r="C237" s="12" t="str">
        <f>'N207 50km'!B235</f>
        <v>Zuidkade 140</v>
      </c>
      <c r="D237" s="12" t="str" cm="1">
        <f t="array" ref="D237:E237">_xlfn.TEXTSPLIT(C237," ")</f>
        <v>Zuidkade</v>
      </c>
      <c r="E237" s="12" t="str">
        <v>140</v>
      </c>
      <c r="F237" s="12"/>
      <c r="G237" s="12"/>
      <c r="H237" s="12"/>
      <c r="I237" s="12" t="s">
        <v>29</v>
      </c>
      <c r="J237" s="12"/>
      <c r="K237" s="12"/>
      <c r="L237" s="12"/>
      <c r="M237" s="12"/>
      <c r="N237" s="11">
        <f>'N207 50km'!C235</f>
        <v>4.5</v>
      </c>
      <c r="O237" s="11">
        <f>IF('N207'!D235="--",6,'N207'!D235)</f>
        <v>58</v>
      </c>
      <c r="P237" s="11">
        <f t="shared" si="6"/>
        <v>58</v>
      </c>
      <c r="Q237" s="11">
        <f t="shared" si="7"/>
        <v>2</v>
      </c>
      <c r="R237" s="11">
        <f>'overzicht alle wegen'!L236</f>
        <v>56</v>
      </c>
      <c r="S237" s="12" t="s">
        <v>30</v>
      </c>
      <c r="T237" s="12"/>
      <c r="U237" s="12"/>
      <c r="V237" s="12"/>
      <c r="W237" s="12"/>
      <c r="X237" s="12"/>
      <c r="Y237" s="12"/>
    </row>
    <row r="238" spans="1:25" x14ac:dyDescent="0.2">
      <c r="A238" s="11"/>
      <c r="B238" s="12" t="str">
        <f>'N207 50km'!A236</f>
        <v>Z140_A</v>
      </c>
      <c r="C238" s="12" t="str">
        <f>'N207 50km'!B236</f>
        <v>Zuidkade 140</v>
      </c>
      <c r="D238" s="12" t="str" cm="1">
        <f t="array" ref="D238:E238">_xlfn.TEXTSPLIT(C238," ")</f>
        <v>Zuidkade</v>
      </c>
      <c r="E238" s="12" t="str">
        <v>140</v>
      </c>
      <c r="F238" s="12"/>
      <c r="G238" s="12"/>
      <c r="H238" s="12"/>
      <c r="I238" s="12" t="s">
        <v>29</v>
      </c>
      <c r="J238" s="12"/>
      <c r="K238" s="12"/>
      <c r="L238" s="12"/>
      <c r="M238" s="12"/>
      <c r="N238" s="11">
        <f>'N207 50km'!C236</f>
        <v>1.5</v>
      </c>
      <c r="O238" s="11">
        <f>IF('N207'!D236="--",6,'N207'!D236)</f>
        <v>56.8</v>
      </c>
      <c r="P238" s="11">
        <f t="shared" si="6"/>
        <v>57</v>
      </c>
      <c r="Q238" s="11">
        <f t="shared" si="7"/>
        <v>4</v>
      </c>
      <c r="R238" s="11">
        <f>'overzicht alle wegen'!L237</f>
        <v>53</v>
      </c>
      <c r="S238" s="12" t="s">
        <v>30</v>
      </c>
      <c r="T238" s="12"/>
      <c r="U238" s="12"/>
      <c r="V238" s="12"/>
      <c r="W238" s="12"/>
      <c r="X238" s="12"/>
      <c r="Y238" s="12"/>
    </row>
    <row r="239" spans="1:25" s="64" customFormat="1" x14ac:dyDescent="0.2">
      <c r="A239" s="63">
        <v>94</v>
      </c>
      <c r="B239" s="62" t="str">
        <f>'N207 50km'!A237</f>
        <v>Z13_C</v>
      </c>
      <c r="C239" s="62" t="str">
        <f>'N207 50km'!B237</f>
        <v>Zuidkade 13</v>
      </c>
      <c r="D239" s="62" t="str" cm="1">
        <f t="array" ref="D239:E239">_xlfn.TEXTSPLIT(C239," ")</f>
        <v>Zuidkade</v>
      </c>
      <c r="E239" s="62" t="str">
        <v>13</v>
      </c>
      <c r="F239" s="62"/>
      <c r="G239" s="62"/>
      <c r="H239" s="62"/>
      <c r="I239" s="62" t="s">
        <v>29</v>
      </c>
      <c r="J239" s="62"/>
      <c r="K239" s="62"/>
      <c r="L239" s="62"/>
      <c r="M239" s="62"/>
      <c r="N239" s="63">
        <f>'N207 50km'!C237</f>
        <v>7.5</v>
      </c>
      <c r="O239" s="63">
        <f>IF('N207'!D237="--",6,'N207'!D237)</f>
        <v>59.8</v>
      </c>
      <c r="P239" s="63">
        <f t="shared" si="6"/>
        <v>60</v>
      </c>
      <c r="Q239" s="63">
        <f t="shared" si="7"/>
        <v>5</v>
      </c>
      <c r="R239" s="63">
        <f>'overzicht alle wegen'!L238</f>
        <v>55</v>
      </c>
      <c r="S239" s="62" t="s">
        <v>30</v>
      </c>
      <c r="T239" s="62"/>
      <c r="U239" s="62"/>
      <c r="V239" s="62"/>
      <c r="W239" s="62"/>
      <c r="X239" s="62"/>
      <c r="Y239" s="62"/>
    </row>
    <row r="240" spans="1:25" s="64" customFormat="1" x14ac:dyDescent="0.2">
      <c r="A240" s="63"/>
      <c r="B240" s="62" t="str">
        <f>'N207 50km'!A238</f>
        <v>Z13_B</v>
      </c>
      <c r="C240" s="62" t="str">
        <f>'N207 50km'!B238</f>
        <v>Zuidkade 13</v>
      </c>
      <c r="D240" s="62" t="str" cm="1">
        <f t="array" ref="D240:E240">_xlfn.TEXTSPLIT(C240," ")</f>
        <v>Zuidkade</v>
      </c>
      <c r="E240" s="62" t="str">
        <v>13</v>
      </c>
      <c r="F240" s="62"/>
      <c r="G240" s="62"/>
      <c r="H240" s="62"/>
      <c r="I240" s="62" t="s">
        <v>29</v>
      </c>
      <c r="J240" s="62"/>
      <c r="K240" s="62"/>
      <c r="L240" s="62"/>
      <c r="M240" s="62"/>
      <c r="N240" s="63">
        <f>'N207 50km'!C238</f>
        <v>4.5</v>
      </c>
      <c r="O240" s="63">
        <f>IF('N207'!D238="--",6,'N207'!D238)</f>
        <v>59.5</v>
      </c>
      <c r="P240" s="63">
        <f t="shared" si="6"/>
        <v>60</v>
      </c>
      <c r="Q240" s="63">
        <f t="shared" si="7"/>
        <v>5</v>
      </c>
      <c r="R240" s="63">
        <f>'overzicht alle wegen'!L239</f>
        <v>55</v>
      </c>
      <c r="S240" s="62" t="s">
        <v>30</v>
      </c>
      <c r="T240" s="62"/>
      <c r="U240" s="62"/>
      <c r="V240" s="62"/>
      <c r="W240" s="62"/>
      <c r="X240" s="62"/>
      <c r="Y240" s="62"/>
    </row>
    <row r="241" spans="1:25" s="64" customFormat="1" x14ac:dyDescent="0.2">
      <c r="A241" s="63"/>
      <c r="B241" s="62" t="str">
        <f>'N207 50km'!A239</f>
        <v>Z13_A</v>
      </c>
      <c r="C241" s="62" t="str">
        <f>'N207 50km'!B239</f>
        <v>Zuidkade 13</v>
      </c>
      <c r="D241" s="62" t="str" cm="1">
        <f t="array" ref="D241:E241">_xlfn.TEXTSPLIT(C241," ")</f>
        <v>Zuidkade</v>
      </c>
      <c r="E241" s="62" t="str">
        <v>13</v>
      </c>
      <c r="F241" s="62"/>
      <c r="G241" s="62"/>
      <c r="H241" s="62"/>
      <c r="I241" s="62" t="s">
        <v>29</v>
      </c>
      <c r="J241" s="62"/>
      <c r="K241" s="62"/>
      <c r="L241" s="62"/>
      <c r="M241" s="62"/>
      <c r="N241" s="63">
        <f>'N207 50km'!C239</f>
        <v>1.5</v>
      </c>
      <c r="O241" s="63">
        <f>IF('N207'!D239="--",6,'N207'!D239)</f>
        <v>58.1</v>
      </c>
      <c r="P241" s="63">
        <f t="shared" si="6"/>
        <v>58</v>
      </c>
      <c r="Q241" s="63">
        <f t="shared" si="7"/>
        <v>5</v>
      </c>
      <c r="R241" s="63">
        <f>'overzicht alle wegen'!L240</f>
        <v>53</v>
      </c>
      <c r="S241" s="62" t="s">
        <v>30</v>
      </c>
      <c r="T241" s="62"/>
      <c r="U241" s="62"/>
      <c r="V241" s="62"/>
      <c r="W241" s="62"/>
      <c r="X241" s="62"/>
      <c r="Y241" s="62"/>
    </row>
    <row r="242" spans="1:25" x14ac:dyDescent="0.2">
      <c r="A242" s="11">
        <v>95</v>
      </c>
      <c r="B242" s="12" t="str">
        <f>'N207 50km'!A240</f>
        <v>Z138_B</v>
      </c>
      <c r="C242" s="12" t="str">
        <f>'N207 50km'!B240</f>
        <v>Zuidkade 138</v>
      </c>
      <c r="D242" s="12" t="str" cm="1">
        <f t="array" ref="D242:E242">_xlfn.TEXTSPLIT(C242," ")</f>
        <v>Zuidkade</v>
      </c>
      <c r="E242" s="12" t="str">
        <v>138</v>
      </c>
      <c r="F242" s="12"/>
      <c r="G242" s="12"/>
      <c r="H242" s="12"/>
      <c r="I242" s="12" t="s">
        <v>29</v>
      </c>
      <c r="J242" s="12"/>
      <c r="K242" s="12"/>
      <c r="L242" s="12"/>
      <c r="M242" s="12"/>
      <c r="N242" s="11">
        <f>'N207 50km'!C240</f>
        <v>4.5</v>
      </c>
      <c r="O242" s="11">
        <f>IF('N207'!D240="--",6,'N207'!D240)</f>
        <v>58</v>
      </c>
      <c r="P242" s="11">
        <f t="shared" si="6"/>
        <v>58</v>
      </c>
      <c r="Q242" s="11">
        <f t="shared" si="7"/>
        <v>2</v>
      </c>
      <c r="R242" s="11">
        <f>'overzicht alle wegen'!L241</f>
        <v>56</v>
      </c>
      <c r="S242" s="12" t="s">
        <v>30</v>
      </c>
      <c r="T242" s="12"/>
      <c r="U242" s="12"/>
      <c r="V242" s="12"/>
      <c r="W242" s="12"/>
      <c r="X242" s="12"/>
      <c r="Y242" s="12"/>
    </row>
    <row r="243" spans="1:25" x14ac:dyDescent="0.2">
      <c r="A243" s="11"/>
      <c r="B243" s="12" t="str">
        <f>'N207 50km'!A241</f>
        <v>Z138_A</v>
      </c>
      <c r="C243" s="12" t="str">
        <f>'N207 50km'!B241</f>
        <v>Zuidkade 138</v>
      </c>
      <c r="D243" s="12" t="str" cm="1">
        <f t="array" ref="D243:E243">_xlfn.TEXTSPLIT(C243," ")</f>
        <v>Zuidkade</v>
      </c>
      <c r="E243" s="12" t="str">
        <v>138</v>
      </c>
      <c r="F243" s="12"/>
      <c r="G243" s="12"/>
      <c r="H243" s="12"/>
      <c r="I243" s="12" t="s">
        <v>29</v>
      </c>
      <c r="J243" s="12"/>
      <c r="K243" s="12"/>
      <c r="L243" s="12"/>
      <c r="M243" s="12"/>
      <c r="N243" s="11">
        <f>'N207 50km'!C241</f>
        <v>1.5</v>
      </c>
      <c r="O243" s="11">
        <f>IF('N207'!D241="--",6,'N207'!D241)</f>
        <v>56.8</v>
      </c>
      <c r="P243" s="11">
        <f t="shared" si="6"/>
        <v>57</v>
      </c>
      <c r="Q243" s="11">
        <f t="shared" si="7"/>
        <v>4</v>
      </c>
      <c r="R243" s="11">
        <f>'overzicht alle wegen'!L242</f>
        <v>53</v>
      </c>
      <c r="S243" s="12" t="s">
        <v>30</v>
      </c>
      <c r="T243" s="12"/>
      <c r="U243" s="12"/>
      <c r="V243" s="12"/>
      <c r="W243" s="12"/>
      <c r="X243" s="12"/>
      <c r="Y243" s="12"/>
    </row>
    <row r="244" spans="1:25" s="64" customFormat="1" x14ac:dyDescent="0.2">
      <c r="A244" s="63">
        <v>96</v>
      </c>
      <c r="B244" s="62" t="str">
        <f>'N207 50km'!A242</f>
        <v>Z137_B</v>
      </c>
      <c r="C244" s="62" t="str">
        <f>'N207 50km'!B242</f>
        <v>Zuidkade 137</v>
      </c>
      <c r="D244" s="62" t="str" cm="1">
        <f t="array" ref="D244:E244">_xlfn.TEXTSPLIT(C244," ")</f>
        <v>Zuidkade</v>
      </c>
      <c r="E244" s="62" t="str">
        <v>137</v>
      </c>
      <c r="F244" s="62"/>
      <c r="G244" s="62"/>
      <c r="H244" s="62"/>
      <c r="I244" s="62" t="s">
        <v>29</v>
      </c>
      <c r="J244" s="62"/>
      <c r="K244" s="62"/>
      <c r="L244" s="62"/>
      <c r="M244" s="62"/>
      <c r="N244" s="63">
        <f>'N207 50km'!C242</f>
        <v>4.5</v>
      </c>
      <c r="O244" s="63">
        <f>IF('N207'!D242="--",6,'N207'!D242)</f>
        <v>57.9</v>
      </c>
      <c r="P244" s="63">
        <f t="shared" si="6"/>
        <v>58</v>
      </c>
      <c r="Q244" s="63">
        <f t="shared" si="7"/>
        <v>2</v>
      </c>
      <c r="R244" s="63">
        <f>'overzicht alle wegen'!L243</f>
        <v>56</v>
      </c>
      <c r="S244" s="62" t="s">
        <v>30</v>
      </c>
      <c r="T244" s="62"/>
      <c r="U244" s="62"/>
      <c r="V244" s="62"/>
      <c r="W244" s="62"/>
      <c r="X244" s="62"/>
      <c r="Y244" s="62"/>
    </row>
    <row r="245" spans="1:25" s="64" customFormat="1" x14ac:dyDescent="0.2">
      <c r="A245" s="63"/>
      <c r="B245" s="62" t="str">
        <f>'N207 50km'!A243</f>
        <v>Z137_A</v>
      </c>
      <c r="C245" s="62" t="str">
        <f>'N207 50km'!B243</f>
        <v>Zuidkade 137</v>
      </c>
      <c r="D245" s="62" t="str" cm="1">
        <f t="array" ref="D245:E245">_xlfn.TEXTSPLIT(C245," ")</f>
        <v>Zuidkade</v>
      </c>
      <c r="E245" s="62" t="str">
        <v>137</v>
      </c>
      <c r="F245" s="62"/>
      <c r="G245" s="62"/>
      <c r="H245" s="62"/>
      <c r="I245" s="62" t="s">
        <v>29</v>
      </c>
      <c r="J245" s="62"/>
      <c r="K245" s="62"/>
      <c r="L245" s="62"/>
      <c r="M245" s="62"/>
      <c r="N245" s="63">
        <f>'N207 50km'!C243</f>
        <v>1.5</v>
      </c>
      <c r="O245" s="63">
        <f>IF('N207'!D243="--",6,'N207'!D243)</f>
        <v>56.7</v>
      </c>
      <c r="P245" s="63">
        <f t="shared" si="6"/>
        <v>57</v>
      </c>
      <c r="Q245" s="63">
        <f t="shared" si="7"/>
        <v>4</v>
      </c>
      <c r="R245" s="63">
        <f>'overzicht alle wegen'!L244</f>
        <v>53</v>
      </c>
      <c r="S245" s="62" t="s">
        <v>30</v>
      </c>
      <c r="T245" s="62"/>
      <c r="U245" s="62"/>
      <c r="V245" s="62"/>
      <c r="W245" s="62"/>
      <c r="X245" s="62"/>
      <c r="Y245" s="62"/>
    </row>
    <row r="246" spans="1:25" x14ac:dyDescent="0.2">
      <c r="A246" s="11">
        <v>97</v>
      </c>
      <c r="B246" s="12" t="str">
        <f>'N207 50km'!A244</f>
        <v>Z12_C</v>
      </c>
      <c r="C246" s="12" t="str">
        <f>'N207 50km'!B244</f>
        <v>Zuidkade 12</v>
      </c>
      <c r="D246" s="12" t="str" cm="1">
        <f t="array" ref="D246:E246">_xlfn.TEXTSPLIT(C246," ")</f>
        <v>Zuidkade</v>
      </c>
      <c r="E246" s="12" t="str">
        <v>12</v>
      </c>
      <c r="F246" s="12"/>
      <c r="G246" s="12"/>
      <c r="H246" s="12"/>
      <c r="I246" s="12" t="s">
        <v>29</v>
      </c>
      <c r="J246" s="12"/>
      <c r="K246" s="12"/>
      <c r="L246" s="12"/>
      <c r="M246" s="12"/>
      <c r="N246" s="11">
        <f>'N207 50km'!C244</f>
        <v>7.5</v>
      </c>
      <c r="O246" s="11">
        <f>IF('N207'!D244="--",6,'N207'!D244)</f>
        <v>60.4</v>
      </c>
      <c r="P246" s="11">
        <f t="shared" si="6"/>
        <v>60</v>
      </c>
      <c r="Q246" s="11">
        <f t="shared" si="7"/>
        <v>5</v>
      </c>
      <c r="R246" s="11">
        <f>'overzicht alle wegen'!L245</f>
        <v>55</v>
      </c>
      <c r="S246" s="12" t="s">
        <v>30</v>
      </c>
      <c r="T246" s="12"/>
      <c r="U246" s="12"/>
      <c r="V246" s="12"/>
      <c r="W246" s="12"/>
      <c r="X246" s="12"/>
      <c r="Y246" s="12"/>
    </row>
    <row r="247" spans="1:25" x14ac:dyDescent="0.2">
      <c r="A247" s="11"/>
      <c r="B247" s="12" t="str">
        <f>'N207 50km'!A245</f>
        <v>Z12_B</v>
      </c>
      <c r="C247" s="12" t="str">
        <f>'N207 50km'!B245</f>
        <v>Zuidkade 12</v>
      </c>
      <c r="D247" s="12" t="str" cm="1">
        <f t="array" ref="D247:E247">_xlfn.TEXTSPLIT(C247," ")</f>
        <v>Zuidkade</v>
      </c>
      <c r="E247" s="12" t="str">
        <v>12</v>
      </c>
      <c r="F247" s="12"/>
      <c r="G247" s="12"/>
      <c r="H247" s="12"/>
      <c r="I247" s="12" t="s">
        <v>29</v>
      </c>
      <c r="J247" s="12"/>
      <c r="K247" s="12"/>
      <c r="L247" s="12"/>
      <c r="M247" s="12"/>
      <c r="N247" s="11">
        <f>'N207 50km'!C245</f>
        <v>4.5</v>
      </c>
      <c r="O247" s="11">
        <f>IF('N207'!D245="--",6,'N207'!D245)</f>
        <v>60.1</v>
      </c>
      <c r="P247" s="11">
        <f t="shared" si="6"/>
        <v>60</v>
      </c>
      <c r="Q247" s="11">
        <f t="shared" si="7"/>
        <v>5</v>
      </c>
      <c r="R247" s="11">
        <f>'overzicht alle wegen'!L246</f>
        <v>55</v>
      </c>
      <c r="S247" s="12" t="s">
        <v>30</v>
      </c>
      <c r="T247" s="12"/>
      <c r="U247" s="12"/>
      <c r="V247" s="12"/>
      <c r="W247" s="12"/>
      <c r="X247" s="12"/>
      <c r="Y247" s="12"/>
    </row>
    <row r="248" spans="1:25" x14ac:dyDescent="0.2">
      <c r="A248" s="11"/>
      <c r="B248" s="12" t="str">
        <f>'N207 50km'!A246</f>
        <v>Z12_A</v>
      </c>
      <c r="C248" s="12" t="str">
        <f>'N207 50km'!B246</f>
        <v>Zuidkade 12</v>
      </c>
      <c r="D248" s="12" t="str" cm="1">
        <f t="array" ref="D248:E248">_xlfn.TEXTSPLIT(C248," ")</f>
        <v>Zuidkade</v>
      </c>
      <c r="E248" s="12" t="str">
        <v>12</v>
      </c>
      <c r="F248" s="12"/>
      <c r="G248" s="12"/>
      <c r="H248" s="12"/>
      <c r="I248" s="12" t="s">
        <v>29</v>
      </c>
      <c r="J248" s="12"/>
      <c r="K248" s="12"/>
      <c r="L248" s="12"/>
      <c r="M248" s="12"/>
      <c r="N248" s="11">
        <f>'N207 50km'!C246</f>
        <v>1.5</v>
      </c>
      <c r="O248" s="11">
        <f>IF('N207'!D246="--",6,'N207'!D246)</f>
        <v>58.7</v>
      </c>
      <c r="P248" s="11">
        <f t="shared" si="6"/>
        <v>59</v>
      </c>
      <c r="Q248" s="11">
        <f t="shared" si="7"/>
        <v>5</v>
      </c>
      <c r="R248" s="11">
        <f>'overzicht alle wegen'!L247</f>
        <v>54</v>
      </c>
      <c r="S248" s="12" t="s">
        <v>30</v>
      </c>
      <c r="T248" s="12"/>
      <c r="U248" s="12"/>
      <c r="V248" s="12"/>
      <c r="W248" s="12"/>
      <c r="X248" s="12"/>
      <c r="Y248" s="12"/>
    </row>
    <row r="249" spans="1:25" s="64" customFormat="1" x14ac:dyDescent="0.2">
      <c r="A249" s="63">
        <v>98</v>
      </c>
      <c r="B249" s="62" t="str">
        <f>'N207 50km'!A247</f>
        <v>Z11_C</v>
      </c>
      <c r="C249" s="62" t="str">
        <f>'N207 50km'!B247</f>
        <v>Zuidkade 11A , 11B en 11C</v>
      </c>
      <c r="D249" s="62" t="e" cm="1" vm="1">
        <f t="array" aca="1" ref="D249" ca="1">_xlfn.TEXTSPLIT(C249," ")</f>
        <v>#VALUE!</v>
      </c>
      <c r="E249" s="62"/>
      <c r="F249" s="62"/>
      <c r="G249" s="62"/>
      <c r="H249" s="62"/>
      <c r="I249" s="62" t="s">
        <v>29</v>
      </c>
      <c r="J249" s="62"/>
      <c r="K249" s="62"/>
      <c r="L249" s="62"/>
      <c r="M249" s="62"/>
      <c r="N249" s="63">
        <f>'N207 50km'!C247</f>
        <v>7.5</v>
      </c>
      <c r="O249" s="63">
        <f>IF('N207'!D247="--",6,'N207'!D247)</f>
        <v>60.5</v>
      </c>
      <c r="P249" s="63">
        <f t="shared" si="6"/>
        <v>60</v>
      </c>
      <c r="Q249" s="63">
        <f t="shared" si="7"/>
        <v>5</v>
      </c>
      <c r="R249" s="63">
        <f>'overzicht alle wegen'!L248</f>
        <v>55</v>
      </c>
      <c r="S249" s="62" t="s">
        <v>30</v>
      </c>
      <c r="T249" s="62"/>
      <c r="U249" s="62"/>
      <c r="V249" s="62"/>
      <c r="W249" s="62"/>
      <c r="X249" s="62"/>
      <c r="Y249" s="62"/>
    </row>
    <row r="250" spans="1:25" s="64" customFormat="1" x14ac:dyDescent="0.2">
      <c r="A250" s="63"/>
      <c r="B250" s="62" t="str">
        <f>'N207 50km'!A248</f>
        <v>Z11_B</v>
      </c>
      <c r="C250" s="62" t="str">
        <f>'N207 50km'!B248</f>
        <v>Zuidkade 11A , 11B en 11C</v>
      </c>
      <c r="D250" s="62" t="e" cm="1" vm="1">
        <f t="array" aca="1" ref="D250" ca="1">_xlfn.TEXTSPLIT(C250," ")</f>
        <v>#VALUE!</v>
      </c>
      <c r="E250" s="62"/>
      <c r="F250" s="62"/>
      <c r="G250" s="62"/>
      <c r="H250" s="62"/>
      <c r="I250" s="62" t="s">
        <v>29</v>
      </c>
      <c r="J250" s="62"/>
      <c r="K250" s="62"/>
      <c r="L250" s="62"/>
      <c r="M250" s="62"/>
      <c r="N250" s="63">
        <f>'N207 50km'!C248</f>
        <v>4.5</v>
      </c>
      <c r="O250" s="63">
        <f>IF('N207'!D248="--",6,'N207'!D248)</f>
        <v>60.2</v>
      </c>
      <c r="P250" s="63">
        <f t="shared" si="6"/>
        <v>60</v>
      </c>
      <c r="Q250" s="63">
        <f t="shared" si="7"/>
        <v>5</v>
      </c>
      <c r="R250" s="63">
        <f>'overzicht alle wegen'!L249</f>
        <v>55</v>
      </c>
      <c r="S250" s="62" t="s">
        <v>30</v>
      </c>
      <c r="T250" s="62"/>
      <c r="U250" s="62"/>
      <c r="V250" s="62"/>
      <c r="W250" s="62"/>
      <c r="X250" s="62"/>
      <c r="Y250" s="62"/>
    </row>
    <row r="251" spans="1:25" s="64" customFormat="1" x14ac:dyDescent="0.2">
      <c r="A251" s="63"/>
      <c r="B251" s="62" t="str">
        <f>'N207 50km'!A249</f>
        <v>Z11_A</v>
      </c>
      <c r="C251" s="62" t="str">
        <f>'N207 50km'!B249</f>
        <v>Zuidkade 11A , 11B en 11C</v>
      </c>
      <c r="D251" s="62" t="e" cm="1" vm="1">
        <f t="array" aca="1" ref="D251" ca="1">_xlfn.TEXTSPLIT(C251," ")</f>
        <v>#VALUE!</v>
      </c>
      <c r="E251" s="62"/>
      <c r="F251" s="62"/>
      <c r="G251" s="62"/>
      <c r="H251" s="62"/>
      <c r="I251" s="62" t="s">
        <v>29</v>
      </c>
      <c r="J251" s="62"/>
      <c r="K251" s="62"/>
      <c r="L251" s="62"/>
      <c r="M251" s="62"/>
      <c r="N251" s="63">
        <f>'N207 50km'!C249</f>
        <v>1.5</v>
      </c>
      <c r="O251" s="63">
        <f>IF('N207'!D249="--",6,'N207'!D249)</f>
        <v>58.9</v>
      </c>
      <c r="P251" s="63">
        <f t="shared" si="6"/>
        <v>59</v>
      </c>
      <c r="Q251" s="63">
        <f t="shared" si="7"/>
        <v>5</v>
      </c>
      <c r="R251" s="63">
        <f>'overzicht alle wegen'!L250</f>
        <v>54</v>
      </c>
      <c r="S251" s="62" t="s">
        <v>30</v>
      </c>
      <c r="T251" s="62"/>
      <c r="U251" s="62"/>
      <c r="V251" s="62"/>
      <c r="W251" s="62"/>
      <c r="X251" s="62"/>
      <c r="Y251" s="62"/>
    </row>
    <row r="252" spans="1:25" x14ac:dyDescent="0.2">
      <c r="A252" s="11">
        <v>99</v>
      </c>
      <c r="B252" s="12" t="str">
        <f>'N207 50km'!A250</f>
        <v>Z10_C</v>
      </c>
      <c r="C252" s="12" t="str">
        <f>'N207 50km'!B250</f>
        <v>Zuidkade 10</v>
      </c>
      <c r="D252" s="12" t="str" cm="1">
        <f t="array" ref="D252:E252">_xlfn.TEXTSPLIT(C252," ")</f>
        <v>Zuidkade</v>
      </c>
      <c r="E252" s="12" t="str">
        <v>10</v>
      </c>
      <c r="F252" s="12"/>
      <c r="G252" s="12"/>
      <c r="H252" s="12"/>
      <c r="I252" s="12" t="s">
        <v>29</v>
      </c>
      <c r="J252" s="12"/>
      <c r="K252" s="12"/>
      <c r="L252" s="12"/>
      <c r="M252" s="12"/>
      <c r="N252" s="11">
        <f>'N207 50km'!C250</f>
        <v>7.5</v>
      </c>
      <c r="O252" s="11">
        <f>IF('N207'!D250="--",6,'N207'!D250)</f>
        <v>60.6</v>
      </c>
      <c r="P252" s="11">
        <f t="shared" si="6"/>
        <v>61</v>
      </c>
      <c r="Q252" s="11">
        <f t="shared" si="7"/>
        <v>6</v>
      </c>
      <c r="R252" s="11">
        <f>'overzicht alle wegen'!L251</f>
        <v>55</v>
      </c>
      <c r="S252" s="12" t="s">
        <v>30</v>
      </c>
      <c r="T252" s="12"/>
      <c r="U252" s="12"/>
      <c r="V252" s="12"/>
      <c r="W252" s="12"/>
      <c r="X252" s="12"/>
      <c r="Y252" s="12"/>
    </row>
    <row r="253" spans="1:25" x14ac:dyDescent="0.2">
      <c r="A253" s="11"/>
      <c r="B253" s="12" t="str">
        <f>'N207 50km'!A251</f>
        <v>Z10_B</v>
      </c>
      <c r="C253" s="12" t="str">
        <f>'N207 50km'!B251</f>
        <v>Zuidkade 10</v>
      </c>
      <c r="D253" s="12" t="str" cm="1">
        <f t="array" ref="D253:E253">_xlfn.TEXTSPLIT(C253," ")</f>
        <v>Zuidkade</v>
      </c>
      <c r="E253" s="12" t="str">
        <v>10</v>
      </c>
      <c r="F253" s="12"/>
      <c r="G253" s="12"/>
      <c r="H253" s="12"/>
      <c r="I253" s="12" t="s">
        <v>29</v>
      </c>
      <c r="J253" s="12"/>
      <c r="K253" s="12"/>
      <c r="L253" s="12"/>
      <c r="M253" s="12"/>
      <c r="N253" s="11">
        <f>'N207 50km'!C251</f>
        <v>4.5</v>
      </c>
      <c r="O253" s="11">
        <f>IF('N207'!D251="--",6,'N207'!D251)</f>
        <v>60.2</v>
      </c>
      <c r="P253" s="11">
        <f t="shared" si="6"/>
        <v>60</v>
      </c>
      <c r="Q253" s="11">
        <f t="shared" si="7"/>
        <v>5</v>
      </c>
      <c r="R253" s="11">
        <f>'overzicht alle wegen'!L252</f>
        <v>55</v>
      </c>
      <c r="S253" s="12" t="s">
        <v>30</v>
      </c>
      <c r="T253" s="12"/>
      <c r="U253" s="12"/>
      <c r="V253" s="12"/>
      <c r="W253" s="12"/>
      <c r="X253" s="12"/>
      <c r="Y253" s="12"/>
    </row>
    <row r="254" spans="1:25" x14ac:dyDescent="0.2">
      <c r="A254" s="11"/>
      <c r="B254" s="12" t="str">
        <f>'N207 50km'!A252</f>
        <v>Z10_A</v>
      </c>
      <c r="C254" s="12" t="str">
        <f>'N207 50km'!B252</f>
        <v>Zuidkade 10</v>
      </c>
      <c r="D254" s="12" t="str" cm="1">
        <f t="array" ref="D254:E254">_xlfn.TEXTSPLIT(C254," ")</f>
        <v>Zuidkade</v>
      </c>
      <c r="E254" s="12" t="str">
        <v>10</v>
      </c>
      <c r="F254" s="12"/>
      <c r="G254" s="12"/>
      <c r="H254" s="12"/>
      <c r="I254" s="12" t="s">
        <v>29</v>
      </c>
      <c r="J254" s="12"/>
      <c r="K254" s="12"/>
      <c r="L254" s="12"/>
      <c r="M254" s="12"/>
      <c r="N254" s="11">
        <f>'N207 50km'!C252</f>
        <v>1.5</v>
      </c>
      <c r="O254" s="11">
        <f>IF('N207'!D252="--",6,'N207'!D252)</f>
        <v>58.9</v>
      </c>
      <c r="P254" s="11">
        <f t="shared" si="6"/>
        <v>59</v>
      </c>
      <c r="Q254" s="11">
        <f t="shared" si="7"/>
        <v>5</v>
      </c>
      <c r="R254" s="11">
        <f>'overzicht alle wegen'!L253</f>
        <v>54</v>
      </c>
      <c r="S254" s="12" t="s">
        <v>30</v>
      </c>
      <c r="T254" s="12"/>
      <c r="U254" s="12"/>
      <c r="V254" s="12"/>
      <c r="W254" s="12"/>
      <c r="X254" s="12"/>
      <c r="Y254" s="12"/>
    </row>
    <row r="255" spans="1:25" s="64" customFormat="1" x14ac:dyDescent="0.2">
      <c r="A255" s="63">
        <v>100</v>
      </c>
      <c r="B255" s="62" t="str">
        <f>'N207 50km'!A253</f>
        <v>N95_B</v>
      </c>
      <c r="C255" s="62" t="str">
        <f>'N207 50km'!B253</f>
        <v xml:space="preserve">Noordkade 95 </v>
      </c>
      <c r="D255" s="64" t="s">
        <v>462</v>
      </c>
      <c r="E255" s="62" t="s">
        <v>463</v>
      </c>
      <c r="F255" s="62"/>
      <c r="G255" s="62"/>
      <c r="H255" s="62"/>
      <c r="I255" s="62" t="s">
        <v>29</v>
      </c>
      <c r="J255" s="62"/>
      <c r="K255" s="62"/>
      <c r="L255" s="62"/>
      <c r="M255" s="62"/>
      <c r="N255" s="63">
        <f>'N207 50km'!C253</f>
        <v>4.5</v>
      </c>
      <c r="O255" s="63">
        <f>IF('N207'!D253="--",6,'N207'!D253)</f>
        <v>58.1</v>
      </c>
      <c r="P255" s="63">
        <f t="shared" si="6"/>
        <v>58</v>
      </c>
      <c r="Q255" s="63">
        <f t="shared" si="7"/>
        <v>2</v>
      </c>
      <c r="R255" s="63">
        <f>'overzicht alle wegen'!L254</f>
        <v>56</v>
      </c>
      <c r="S255" s="62" t="s">
        <v>30</v>
      </c>
      <c r="T255" s="62"/>
      <c r="U255" s="62"/>
      <c r="V255" s="62"/>
      <c r="W255" s="62"/>
      <c r="X255" s="62"/>
      <c r="Y255" s="62"/>
    </row>
    <row r="256" spans="1:25" s="64" customFormat="1" x14ac:dyDescent="0.2">
      <c r="A256" s="63"/>
      <c r="B256" s="62" t="str">
        <f>'N207 50km'!A254</f>
        <v>N95_A</v>
      </c>
      <c r="C256" s="62" t="str">
        <f>'N207 50km'!B254</f>
        <v xml:space="preserve">Noordkade 95 </v>
      </c>
      <c r="D256" s="64" t="s">
        <v>462</v>
      </c>
      <c r="E256" s="62" t="s">
        <v>463</v>
      </c>
      <c r="F256" s="62"/>
      <c r="G256" s="62"/>
      <c r="H256" s="62"/>
      <c r="I256" s="62" t="s">
        <v>29</v>
      </c>
      <c r="J256" s="62"/>
      <c r="K256" s="62"/>
      <c r="L256" s="62"/>
      <c r="M256" s="62"/>
      <c r="N256" s="63">
        <f>'N207 50km'!C254</f>
        <v>1.5</v>
      </c>
      <c r="O256" s="63">
        <f>IF('N207'!D254="--",6,'N207'!D254)</f>
        <v>56.4</v>
      </c>
      <c r="P256" s="63">
        <f t="shared" si="6"/>
        <v>56</v>
      </c>
      <c r="Q256" s="63">
        <f t="shared" si="7"/>
        <v>3</v>
      </c>
      <c r="R256" s="63">
        <f>'overzicht alle wegen'!L255</f>
        <v>53</v>
      </c>
      <c r="S256" s="62" t="s">
        <v>30</v>
      </c>
      <c r="T256" s="62"/>
      <c r="U256" s="62"/>
      <c r="V256" s="62"/>
      <c r="W256" s="62"/>
      <c r="X256" s="62"/>
      <c r="Y256" s="62"/>
    </row>
    <row r="257" spans="1:25" x14ac:dyDescent="0.2">
      <c r="A257" s="11">
        <v>101</v>
      </c>
      <c r="B257" s="12" t="str">
        <f>'N207 50km'!A255</f>
        <v>N83_B</v>
      </c>
      <c r="C257" s="12" t="str">
        <f>'N207 50km'!B255</f>
        <v>Noordkade 83</v>
      </c>
      <c r="D257" s="12" t="str" cm="1">
        <f t="array" ref="D257:E257">_xlfn.TEXTSPLIT(C257," ")</f>
        <v>Noordkade</v>
      </c>
      <c r="E257" s="12" t="str">
        <v>83</v>
      </c>
      <c r="F257" s="12"/>
      <c r="G257" s="12"/>
      <c r="H257" s="12"/>
      <c r="I257" s="12" t="s">
        <v>29</v>
      </c>
      <c r="J257" s="12"/>
      <c r="K257" s="12"/>
      <c r="L257" s="12"/>
      <c r="M257" s="12"/>
      <c r="N257" s="11">
        <f>'N207 50km'!C255</f>
        <v>4.5</v>
      </c>
      <c r="O257" s="11">
        <f>IF('N207'!D255="--",6,'N207'!D255)</f>
        <v>58.4</v>
      </c>
      <c r="P257" s="11">
        <f t="shared" si="6"/>
        <v>58</v>
      </c>
      <c r="Q257" s="11">
        <f t="shared" si="7"/>
        <v>2</v>
      </c>
      <c r="R257" s="11">
        <f>'overzicht alle wegen'!L256</f>
        <v>56</v>
      </c>
      <c r="S257" s="12" t="s">
        <v>30</v>
      </c>
      <c r="T257" s="12"/>
      <c r="U257" s="12"/>
      <c r="V257" s="12"/>
      <c r="W257" s="12"/>
      <c r="X257" s="12"/>
      <c r="Y257" s="12"/>
    </row>
    <row r="258" spans="1:25" x14ac:dyDescent="0.2">
      <c r="A258" s="11"/>
      <c r="B258" s="12" t="str">
        <f>'N207 50km'!A256</f>
        <v>N83_A</v>
      </c>
      <c r="C258" s="12" t="str">
        <f>'N207 50km'!B256</f>
        <v>Noordkade 83</v>
      </c>
      <c r="D258" s="12" t="str" cm="1">
        <f t="array" ref="D258:E258">_xlfn.TEXTSPLIT(C258," ")</f>
        <v>Noordkade</v>
      </c>
      <c r="E258" s="12" t="str">
        <v>83</v>
      </c>
      <c r="F258" s="12"/>
      <c r="G258" s="12"/>
      <c r="H258" s="12"/>
      <c r="I258" s="12" t="s">
        <v>29</v>
      </c>
      <c r="J258" s="12"/>
      <c r="K258" s="12"/>
      <c r="L258" s="12"/>
      <c r="M258" s="12"/>
      <c r="N258" s="11">
        <f>'N207 50km'!C256</f>
        <v>1.5</v>
      </c>
      <c r="O258" s="11">
        <f>IF('N207'!D256="--",6,'N207'!D256)</f>
        <v>56.6</v>
      </c>
      <c r="P258" s="11">
        <f t="shared" si="6"/>
        <v>57</v>
      </c>
      <c r="Q258" s="11">
        <f t="shared" si="7"/>
        <v>4</v>
      </c>
      <c r="R258" s="11">
        <f>'overzicht alle wegen'!L257</f>
        <v>53</v>
      </c>
      <c r="S258" s="12" t="s">
        <v>30</v>
      </c>
      <c r="T258" s="12"/>
      <c r="U258" s="12"/>
      <c r="V258" s="12"/>
      <c r="W258" s="12"/>
      <c r="X258" s="12"/>
      <c r="Y258" s="12"/>
    </row>
    <row r="259" spans="1:25" s="64" customFormat="1" x14ac:dyDescent="0.2">
      <c r="A259" s="63">
        <v>102</v>
      </c>
      <c r="B259" s="62" t="str">
        <f>'N207 50km'!A257</f>
        <v>N71_B</v>
      </c>
      <c r="C259" s="62" t="str">
        <f>'N207 50km'!B257</f>
        <v>Noordkade 71</v>
      </c>
      <c r="D259" s="62" t="str" cm="1">
        <f t="array" ref="D259:E259">_xlfn.TEXTSPLIT(C259," ")</f>
        <v>Noordkade</v>
      </c>
      <c r="E259" s="62" t="str">
        <v>71</v>
      </c>
      <c r="F259" s="62"/>
      <c r="G259" s="62"/>
      <c r="H259" s="62"/>
      <c r="I259" s="62" t="s">
        <v>29</v>
      </c>
      <c r="J259" s="62"/>
      <c r="K259" s="62"/>
      <c r="L259" s="62"/>
      <c r="M259" s="62"/>
      <c r="N259" s="63">
        <f>'N207 50km'!C257</f>
        <v>4.5</v>
      </c>
      <c r="O259" s="63">
        <f>IF('N207'!D257="--",6,'N207'!D257)</f>
        <v>59.5</v>
      </c>
      <c r="P259" s="63">
        <f t="shared" si="6"/>
        <v>60</v>
      </c>
      <c r="Q259" s="63">
        <f t="shared" si="7"/>
        <v>3</v>
      </c>
      <c r="R259" s="63">
        <f>'overzicht alle wegen'!L258</f>
        <v>57</v>
      </c>
      <c r="S259" s="62" t="s">
        <v>30</v>
      </c>
      <c r="T259" s="62"/>
      <c r="U259" s="62"/>
      <c r="V259" s="62"/>
      <c r="W259" s="62"/>
      <c r="X259" s="62"/>
      <c r="Y259" s="62"/>
    </row>
    <row r="260" spans="1:25" s="64" customFormat="1" x14ac:dyDescent="0.2">
      <c r="A260" s="63"/>
      <c r="B260" s="62" t="str">
        <f>'N207 50km'!A258</f>
        <v>N71_A</v>
      </c>
      <c r="C260" s="62" t="str">
        <f>'N207 50km'!B258</f>
        <v>Noordkade 71</v>
      </c>
      <c r="D260" s="62" t="str" cm="1">
        <f t="array" ref="D260:E260">_xlfn.TEXTSPLIT(C260," ")</f>
        <v>Noordkade</v>
      </c>
      <c r="E260" s="62" t="str">
        <v>71</v>
      </c>
      <c r="F260" s="62"/>
      <c r="G260" s="62"/>
      <c r="H260" s="62"/>
      <c r="I260" s="62" t="s">
        <v>29</v>
      </c>
      <c r="J260" s="62"/>
      <c r="K260" s="62"/>
      <c r="L260" s="62"/>
      <c r="M260" s="62"/>
      <c r="N260" s="63">
        <f>'N207 50km'!C258</f>
        <v>1.5</v>
      </c>
      <c r="O260" s="63">
        <f>IF('N207'!D258="--",6,'N207'!D258)</f>
        <v>58</v>
      </c>
      <c r="P260" s="63">
        <f t="shared" si="6"/>
        <v>58</v>
      </c>
      <c r="Q260" s="63">
        <f t="shared" si="7"/>
        <v>2</v>
      </c>
      <c r="R260" s="63">
        <f>'overzicht alle wegen'!L259</f>
        <v>56</v>
      </c>
      <c r="S260" s="62" t="s">
        <v>30</v>
      </c>
      <c r="T260" s="62"/>
      <c r="U260" s="62"/>
      <c r="V260" s="62"/>
      <c r="W260" s="62"/>
      <c r="X260" s="62"/>
      <c r="Y260" s="62"/>
    </row>
    <row r="261" spans="1:25" x14ac:dyDescent="0.2">
      <c r="A261" s="11">
        <v>103</v>
      </c>
      <c r="B261" s="12" t="str">
        <f>'N207 50km'!A259</f>
        <v>N69_B</v>
      </c>
      <c r="C261" s="12" t="str">
        <f>'N207 50km'!B259</f>
        <v>Noordkade 69</v>
      </c>
      <c r="D261" s="12" t="str" cm="1">
        <f t="array" ref="D261:E261">_xlfn.TEXTSPLIT(C261," ")</f>
        <v>Noordkade</v>
      </c>
      <c r="E261" s="12" t="str">
        <v>69</v>
      </c>
      <c r="F261" s="12"/>
      <c r="G261" s="12"/>
      <c r="H261" s="12"/>
      <c r="I261" s="12" t="s">
        <v>29</v>
      </c>
      <c r="J261" s="12"/>
      <c r="K261" s="12"/>
      <c r="L261" s="12"/>
      <c r="M261" s="12"/>
      <c r="N261" s="11">
        <f>'N207 50km'!C259</f>
        <v>4.5</v>
      </c>
      <c r="O261" s="11">
        <f>IF('N207'!D259="--",6,'N207'!D259)</f>
        <v>59.6</v>
      </c>
      <c r="P261" s="11">
        <f t="shared" si="6"/>
        <v>60</v>
      </c>
      <c r="Q261" s="11">
        <f t="shared" si="7"/>
        <v>2</v>
      </c>
      <c r="R261" s="11">
        <f>'overzicht alle wegen'!L260</f>
        <v>58</v>
      </c>
      <c r="S261" s="12" t="s">
        <v>30</v>
      </c>
      <c r="T261" s="12"/>
      <c r="U261" s="12"/>
      <c r="V261" s="12"/>
      <c r="W261" s="12"/>
      <c r="X261" s="12"/>
      <c r="Y261" s="12"/>
    </row>
    <row r="262" spans="1:25" x14ac:dyDescent="0.2">
      <c r="A262" s="11"/>
      <c r="B262" s="12" t="str">
        <f>'N207 50km'!A260</f>
        <v>N69_A</v>
      </c>
      <c r="C262" s="12" t="str">
        <f>'N207 50km'!B260</f>
        <v>Noordkade 69</v>
      </c>
      <c r="D262" s="12" t="str" cm="1">
        <f t="array" ref="D262:E262">_xlfn.TEXTSPLIT(C262," ")</f>
        <v>Noordkade</v>
      </c>
      <c r="E262" s="12" t="str">
        <v>69</v>
      </c>
      <c r="F262" s="12"/>
      <c r="G262" s="12"/>
      <c r="H262" s="12"/>
      <c r="I262" s="12" t="s">
        <v>29</v>
      </c>
      <c r="J262" s="12"/>
      <c r="K262" s="12"/>
      <c r="L262" s="12"/>
      <c r="M262" s="12"/>
      <c r="N262" s="11">
        <f>'N207 50km'!C260</f>
        <v>1.5</v>
      </c>
      <c r="O262" s="11">
        <f>IF('N207'!D260="--",6,'N207'!D260)</f>
        <v>58.1</v>
      </c>
      <c r="P262" s="11">
        <f t="shared" si="6"/>
        <v>58</v>
      </c>
      <c r="Q262" s="11">
        <f t="shared" si="7"/>
        <v>2</v>
      </c>
      <c r="R262" s="11">
        <f>'overzicht alle wegen'!L261</f>
        <v>56</v>
      </c>
      <c r="S262" s="12" t="s">
        <v>30</v>
      </c>
      <c r="T262" s="12"/>
      <c r="U262" s="12"/>
      <c r="V262" s="12"/>
      <c r="W262" s="12"/>
      <c r="X262" s="12"/>
      <c r="Y262" s="12"/>
    </row>
    <row r="263" spans="1:25" s="64" customFormat="1" x14ac:dyDescent="0.2">
      <c r="A263" s="63">
        <v>104</v>
      </c>
      <c r="B263" s="62" t="str">
        <f>'N207 50km'!A261</f>
        <v>N57_B</v>
      </c>
      <c r="C263" s="62" t="str">
        <f>'N207 50km'!B261</f>
        <v>Noordkade 57</v>
      </c>
      <c r="D263" s="62" t="str" cm="1">
        <f t="array" ref="D263:E263">_xlfn.TEXTSPLIT(C263," ")</f>
        <v>Noordkade</v>
      </c>
      <c r="E263" s="62" t="str">
        <v>57</v>
      </c>
      <c r="F263" s="62"/>
      <c r="G263" s="62"/>
      <c r="H263" s="62"/>
      <c r="I263" s="62" t="s">
        <v>29</v>
      </c>
      <c r="J263" s="62"/>
      <c r="K263" s="62"/>
      <c r="L263" s="62"/>
      <c r="M263" s="62"/>
      <c r="N263" s="63">
        <f>'N207 50km'!C261</f>
        <v>4.5</v>
      </c>
      <c r="O263" s="63">
        <f>IF('N207'!D261="--",6,'N207'!D261)</f>
        <v>59.3</v>
      </c>
      <c r="P263" s="63">
        <f t="shared" ref="P263:P326" si="8">IF(MOD(O263,1)=0.5,INT(O263)+MOD(INT(O263),2),ROUND(O263,0))</f>
        <v>59</v>
      </c>
      <c r="Q263" s="63">
        <f t="shared" ref="Q263:Q326" si="9">P263-R263</f>
        <v>2</v>
      </c>
      <c r="R263" s="63">
        <f>'overzicht alle wegen'!L262</f>
        <v>57</v>
      </c>
      <c r="S263" s="62" t="s">
        <v>30</v>
      </c>
      <c r="T263" s="62"/>
      <c r="U263" s="62"/>
      <c r="V263" s="62"/>
      <c r="W263" s="62"/>
      <c r="X263" s="62"/>
      <c r="Y263" s="62"/>
    </row>
    <row r="264" spans="1:25" s="64" customFormat="1" x14ac:dyDescent="0.2">
      <c r="A264" s="63"/>
      <c r="B264" s="62" t="str">
        <f>'N207 50km'!A262</f>
        <v>N57_A</v>
      </c>
      <c r="C264" s="62" t="str">
        <f>'N207 50km'!B262</f>
        <v>Noordkade 57</v>
      </c>
      <c r="D264" s="62" t="str" cm="1">
        <f t="array" ref="D264:E264">_xlfn.TEXTSPLIT(C264," ")</f>
        <v>Noordkade</v>
      </c>
      <c r="E264" s="62" t="str">
        <v>57</v>
      </c>
      <c r="F264" s="62"/>
      <c r="G264" s="62"/>
      <c r="H264" s="62"/>
      <c r="I264" s="62" t="s">
        <v>29</v>
      </c>
      <c r="J264" s="62"/>
      <c r="K264" s="62"/>
      <c r="L264" s="62"/>
      <c r="M264" s="62"/>
      <c r="N264" s="63">
        <f>'N207 50km'!C262</f>
        <v>1.5</v>
      </c>
      <c r="O264" s="63">
        <f>IF('N207'!D262="--",6,'N207'!D262)</f>
        <v>57.8</v>
      </c>
      <c r="P264" s="63">
        <f t="shared" si="8"/>
        <v>58</v>
      </c>
      <c r="Q264" s="63">
        <f t="shared" si="9"/>
        <v>2</v>
      </c>
      <c r="R264" s="63">
        <f>'overzicht alle wegen'!L263</f>
        <v>56</v>
      </c>
      <c r="S264" s="62" t="s">
        <v>30</v>
      </c>
      <c r="T264" s="62"/>
      <c r="U264" s="62"/>
      <c r="V264" s="62"/>
      <c r="W264" s="62"/>
      <c r="X264" s="62"/>
      <c r="Y264" s="62"/>
    </row>
    <row r="265" spans="1:25" x14ac:dyDescent="0.2">
      <c r="A265" s="11">
        <v>105</v>
      </c>
      <c r="B265" s="12" t="str">
        <f>'N207 50km'!A263</f>
        <v>N55_B</v>
      </c>
      <c r="C265" s="12" t="str">
        <f>'N207 50km'!B263</f>
        <v>Noordkade 55</v>
      </c>
      <c r="D265" s="12" t="str" cm="1">
        <f t="array" ref="D265:E265">_xlfn.TEXTSPLIT(C265," ")</f>
        <v>Noordkade</v>
      </c>
      <c r="E265" s="12" t="str">
        <v>55</v>
      </c>
      <c r="F265" s="12"/>
      <c r="G265" s="12"/>
      <c r="H265" s="12"/>
      <c r="I265" s="12" t="s">
        <v>29</v>
      </c>
      <c r="J265" s="12"/>
      <c r="K265" s="12"/>
      <c r="L265" s="12"/>
      <c r="M265" s="12"/>
      <c r="N265" s="11">
        <f>'N207 50km'!C263</f>
        <v>4.5</v>
      </c>
      <c r="O265" s="11">
        <f>IF('N207'!D263="--",6,'N207'!D263)</f>
        <v>59.3</v>
      </c>
      <c r="P265" s="11">
        <f t="shared" si="8"/>
        <v>59</v>
      </c>
      <c r="Q265" s="11">
        <f t="shared" si="9"/>
        <v>2</v>
      </c>
      <c r="R265" s="11">
        <f>'overzicht alle wegen'!L264</f>
        <v>57</v>
      </c>
      <c r="S265" s="12" t="s">
        <v>30</v>
      </c>
      <c r="T265" s="12"/>
      <c r="U265" s="12"/>
      <c r="V265" s="12"/>
      <c r="W265" s="12"/>
      <c r="X265" s="12"/>
      <c r="Y265" s="12"/>
    </row>
    <row r="266" spans="1:25" x14ac:dyDescent="0.2">
      <c r="A266" s="11"/>
      <c r="B266" s="12" t="str">
        <f>'N207 50km'!A264</f>
        <v>N55_A</v>
      </c>
      <c r="C266" s="12" t="str">
        <f>'N207 50km'!B264</f>
        <v>Noordkade 55</v>
      </c>
      <c r="D266" s="12" t="str" cm="1">
        <f t="array" ref="D266:E266">_xlfn.TEXTSPLIT(C266," ")</f>
        <v>Noordkade</v>
      </c>
      <c r="E266" s="12" t="str">
        <v>55</v>
      </c>
      <c r="F266" s="12"/>
      <c r="G266" s="12"/>
      <c r="H266" s="12"/>
      <c r="I266" s="12" t="s">
        <v>29</v>
      </c>
      <c r="J266" s="12"/>
      <c r="K266" s="12"/>
      <c r="L266" s="12"/>
      <c r="M266" s="12"/>
      <c r="N266" s="11">
        <f>'N207 50km'!C264</f>
        <v>1.5</v>
      </c>
      <c r="O266" s="11">
        <f>IF('N207'!D264="--",6,'N207'!D264)</f>
        <v>57.8</v>
      </c>
      <c r="P266" s="11">
        <f t="shared" si="8"/>
        <v>58</v>
      </c>
      <c r="Q266" s="11">
        <f t="shared" si="9"/>
        <v>2</v>
      </c>
      <c r="R266" s="11">
        <f>'overzicht alle wegen'!L265</f>
        <v>56</v>
      </c>
      <c r="S266" s="12" t="s">
        <v>30</v>
      </c>
      <c r="T266" s="12"/>
      <c r="U266" s="12"/>
      <c r="V266" s="12"/>
      <c r="W266" s="12"/>
      <c r="X266" s="12"/>
      <c r="Y266" s="12"/>
    </row>
    <row r="267" spans="1:25" s="64" customFormat="1" x14ac:dyDescent="0.2">
      <c r="A267" s="63">
        <v>106</v>
      </c>
      <c r="B267" s="62" t="str">
        <f>'N207 50km'!A265</f>
        <v>N53_B</v>
      </c>
      <c r="C267" s="62" t="str">
        <f>'N207 50km'!B265</f>
        <v>Noordkade 53</v>
      </c>
      <c r="D267" s="62" t="str" cm="1">
        <f t="array" ref="D267:E267">_xlfn.TEXTSPLIT(C267," ")</f>
        <v>Noordkade</v>
      </c>
      <c r="E267" s="62" t="str">
        <v>53</v>
      </c>
      <c r="F267" s="62"/>
      <c r="G267" s="62"/>
      <c r="H267" s="62"/>
      <c r="I267" s="62" t="s">
        <v>29</v>
      </c>
      <c r="J267" s="62"/>
      <c r="K267" s="62"/>
      <c r="L267" s="62"/>
      <c r="M267" s="62"/>
      <c r="N267" s="63">
        <f>'N207 50km'!C265</f>
        <v>4.5</v>
      </c>
      <c r="O267" s="63">
        <f>IF('N207'!D265="--",6,'N207'!D265)</f>
        <v>58.5</v>
      </c>
      <c r="P267" s="63">
        <f t="shared" si="8"/>
        <v>58</v>
      </c>
      <c r="Q267" s="63">
        <f t="shared" si="9"/>
        <v>2</v>
      </c>
      <c r="R267" s="63">
        <f>'overzicht alle wegen'!L266</f>
        <v>56</v>
      </c>
      <c r="S267" s="62" t="s">
        <v>30</v>
      </c>
      <c r="T267" s="62"/>
      <c r="U267" s="62"/>
      <c r="V267" s="62"/>
      <c r="W267" s="62"/>
      <c r="X267" s="62"/>
      <c r="Y267" s="62"/>
    </row>
    <row r="268" spans="1:25" s="64" customFormat="1" x14ac:dyDescent="0.2">
      <c r="A268" s="63"/>
      <c r="B268" s="62" t="str">
        <f>'N207 50km'!A266</f>
        <v>N53_A</v>
      </c>
      <c r="C268" s="62" t="str">
        <f>'N207 50km'!B266</f>
        <v>Noordkade 53</v>
      </c>
      <c r="D268" s="62" t="str" cm="1">
        <f t="array" ref="D268:E268">_xlfn.TEXTSPLIT(C268," ")</f>
        <v>Noordkade</v>
      </c>
      <c r="E268" s="62" t="str">
        <v>53</v>
      </c>
      <c r="F268" s="62"/>
      <c r="G268" s="62"/>
      <c r="H268" s="62"/>
      <c r="I268" s="62" t="s">
        <v>29</v>
      </c>
      <c r="J268" s="62"/>
      <c r="K268" s="62"/>
      <c r="L268" s="62"/>
      <c r="M268" s="62"/>
      <c r="N268" s="63">
        <f>'N207 50km'!C266</f>
        <v>1.5</v>
      </c>
      <c r="O268" s="63">
        <f>IF('N207'!D266="--",6,'N207'!D266)</f>
        <v>56.8</v>
      </c>
      <c r="P268" s="63">
        <f t="shared" si="8"/>
        <v>57</v>
      </c>
      <c r="Q268" s="63">
        <f t="shared" si="9"/>
        <v>4</v>
      </c>
      <c r="R268" s="63">
        <f>'overzicht alle wegen'!L267</f>
        <v>53</v>
      </c>
      <c r="S268" s="62" t="s">
        <v>30</v>
      </c>
      <c r="T268" s="62"/>
      <c r="U268" s="62"/>
      <c r="V268" s="62"/>
      <c r="W268" s="62"/>
      <c r="X268" s="62"/>
      <c r="Y268" s="62"/>
    </row>
    <row r="269" spans="1:25" x14ac:dyDescent="0.2">
      <c r="A269" s="11">
        <v>107</v>
      </c>
      <c r="B269" s="12" t="str">
        <f>'N207 50km'!A267</f>
        <v>N51_B</v>
      </c>
      <c r="C269" s="12" t="str">
        <f>'N207 50km'!B267</f>
        <v>Noordkade 51</v>
      </c>
      <c r="D269" s="12" t="str" cm="1">
        <f t="array" ref="D269:E269">_xlfn.TEXTSPLIT(C269," ")</f>
        <v>Noordkade</v>
      </c>
      <c r="E269" s="12" t="str">
        <v>51</v>
      </c>
      <c r="F269" s="12"/>
      <c r="G269" s="12"/>
      <c r="H269" s="12"/>
      <c r="I269" s="12" t="s">
        <v>29</v>
      </c>
      <c r="J269" s="12"/>
      <c r="K269" s="12"/>
      <c r="L269" s="12"/>
      <c r="M269" s="12"/>
      <c r="N269" s="11">
        <f>'N207 50km'!C267</f>
        <v>4.5</v>
      </c>
      <c r="O269" s="11">
        <f>IF('N207'!D267="--",6,'N207'!D267)</f>
        <v>59.5</v>
      </c>
      <c r="P269" s="11">
        <f t="shared" si="8"/>
        <v>60</v>
      </c>
      <c r="Q269" s="11">
        <f t="shared" si="9"/>
        <v>3</v>
      </c>
      <c r="R269" s="11">
        <f>'overzicht alle wegen'!L268</f>
        <v>57</v>
      </c>
      <c r="S269" s="12" t="s">
        <v>30</v>
      </c>
      <c r="T269" s="12"/>
      <c r="U269" s="12"/>
      <c r="V269" s="12"/>
      <c r="W269" s="12"/>
      <c r="X269" s="12"/>
      <c r="Y269" s="12"/>
    </row>
    <row r="270" spans="1:25" x14ac:dyDescent="0.2">
      <c r="A270" s="11"/>
      <c r="B270" s="12" t="str">
        <f>'N207 50km'!A268</f>
        <v>N51_A</v>
      </c>
      <c r="C270" s="12" t="str">
        <f>'N207 50km'!B268</f>
        <v>Noordkade 51</v>
      </c>
      <c r="D270" s="12" t="str" cm="1">
        <f t="array" ref="D270:E270">_xlfn.TEXTSPLIT(C270," ")</f>
        <v>Noordkade</v>
      </c>
      <c r="E270" s="12" t="str">
        <v>51</v>
      </c>
      <c r="F270" s="12"/>
      <c r="G270" s="12"/>
      <c r="H270" s="12"/>
      <c r="I270" s="12" t="s">
        <v>29</v>
      </c>
      <c r="J270" s="12"/>
      <c r="K270" s="12"/>
      <c r="L270" s="12"/>
      <c r="M270" s="12"/>
      <c r="N270" s="11">
        <f>'N207 50km'!C268</f>
        <v>1.5</v>
      </c>
      <c r="O270" s="11">
        <f>IF('N207'!D268="--",6,'N207'!D268)</f>
        <v>57.9</v>
      </c>
      <c r="P270" s="11">
        <f t="shared" si="8"/>
        <v>58</v>
      </c>
      <c r="Q270" s="11">
        <f t="shared" si="9"/>
        <v>2</v>
      </c>
      <c r="R270" s="11">
        <f>'overzicht alle wegen'!L269</f>
        <v>56</v>
      </c>
      <c r="S270" s="12" t="s">
        <v>30</v>
      </c>
      <c r="T270" s="12"/>
      <c r="U270" s="12"/>
      <c r="V270" s="12"/>
      <c r="W270" s="12"/>
      <c r="X270" s="12"/>
      <c r="Y270" s="12"/>
    </row>
    <row r="271" spans="1:25" s="64" customFormat="1" x14ac:dyDescent="0.2">
      <c r="A271" s="63">
        <v>108</v>
      </c>
      <c r="B271" s="62" t="str">
        <f>'N207 50km'!A269</f>
        <v>N45_B</v>
      </c>
      <c r="C271" s="62" t="str">
        <f>'N207 50km'!B269</f>
        <v>Noordkade 45</v>
      </c>
      <c r="D271" s="62" t="str" cm="1">
        <f t="array" ref="D271:E271">_xlfn.TEXTSPLIT(C271," ")</f>
        <v>Noordkade</v>
      </c>
      <c r="E271" s="62" t="str">
        <v>45</v>
      </c>
      <c r="F271" s="62"/>
      <c r="G271" s="62"/>
      <c r="H271" s="62"/>
      <c r="I271" s="62" t="s">
        <v>29</v>
      </c>
      <c r="J271" s="62"/>
      <c r="K271" s="62"/>
      <c r="L271" s="62"/>
      <c r="M271" s="62"/>
      <c r="N271" s="63">
        <f>'N207 50km'!C269</f>
        <v>4.5</v>
      </c>
      <c r="O271" s="63">
        <f>IF('N207'!D269="--",6,'N207'!D269)</f>
        <v>58.4</v>
      </c>
      <c r="P271" s="63">
        <f t="shared" si="8"/>
        <v>58</v>
      </c>
      <c r="Q271" s="63">
        <f t="shared" si="9"/>
        <v>2</v>
      </c>
      <c r="R271" s="63">
        <f>'overzicht alle wegen'!L270</f>
        <v>56</v>
      </c>
      <c r="S271" s="62" t="s">
        <v>30</v>
      </c>
      <c r="T271" s="62"/>
      <c r="U271" s="62"/>
      <c r="V271" s="62"/>
      <c r="W271" s="62"/>
      <c r="X271" s="62"/>
      <c r="Y271" s="62"/>
    </row>
    <row r="272" spans="1:25" s="64" customFormat="1" x14ac:dyDescent="0.2">
      <c r="A272" s="63"/>
      <c r="B272" s="62" t="str">
        <f>'N207 50km'!A270</f>
        <v>N45_A</v>
      </c>
      <c r="C272" s="62" t="str">
        <f>'N207 50km'!B270</f>
        <v>Noordkade 45</v>
      </c>
      <c r="D272" s="62" t="str" cm="1">
        <f t="array" ref="D272:E272">_xlfn.TEXTSPLIT(C272," ")</f>
        <v>Noordkade</v>
      </c>
      <c r="E272" s="62" t="str">
        <v>45</v>
      </c>
      <c r="F272" s="62"/>
      <c r="G272" s="62"/>
      <c r="H272" s="62"/>
      <c r="I272" s="62" t="s">
        <v>29</v>
      </c>
      <c r="J272" s="62"/>
      <c r="K272" s="62"/>
      <c r="L272" s="62"/>
      <c r="M272" s="62"/>
      <c r="N272" s="63">
        <f>'N207 50km'!C270</f>
        <v>1.5</v>
      </c>
      <c r="O272" s="63">
        <f>IF('N207'!D270="--",6,'N207'!D270)</f>
        <v>56.6</v>
      </c>
      <c r="P272" s="63">
        <f t="shared" si="8"/>
        <v>57</v>
      </c>
      <c r="Q272" s="63">
        <f t="shared" si="9"/>
        <v>4</v>
      </c>
      <c r="R272" s="63">
        <f>'overzicht alle wegen'!L271</f>
        <v>53</v>
      </c>
      <c r="S272" s="62" t="s">
        <v>30</v>
      </c>
      <c r="T272" s="62"/>
      <c r="U272" s="62"/>
      <c r="V272" s="62"/>
      <c r="W272" s="62"/>
      <c r="X272" s="62"/>
      <c r="Y272" s="62"/>
    </row>
    <row r="273" spans="1:25" x14ac:dyDescent="0.2">
      <c r="A273" s="11">
        <v>109</v>
      </c>
      <c r="B273" s="12" t="str">
        <f>'N207 50km'!A271</f>
        <v>N41_B</v>
      </c>
      <c r="C273" s="12" t="str">
        <f>'N207 50km'!B271</f>
        <v>Noordkade 41</v>
      </c>
      <c r="D273" s="12" t="str" cm="1">
        <f t="array" ref="D273:E273">_xlfn.TEXTSPLIT(C273," ")</f>
        <v>Noordkade</v>
      </c>
      <c r="E273" s="12" t="str">
        <v>41</v>
      </c>
      <c r="F273" s="12"/>
      <c r="G273" s="12"/>
      <c r="H273" s="12"/>
      <c r="I273" s="12" t="s">
        <v>29</v>
      </c>
      <c r="J273" s="12"/>
      <c r="K273" s="12"/>
      <c r="L273" s="12"/>
      <c r="M273" s="12"/>
      <c r="N273" s="11">
        <f>'N207 50km'!C271</f>
        <v>4.5</v>
      </c>
      <c r="O273" s="11">
        <f>IF('N207'!D271="--",6,'N207'!D271)</f>
        <v>59.7</v>
      </c>
      <c r="P273" s="11">
        <f t="shared" si="8"/>
        <v>60</v>
      </c>
      <c r="Q273" s="11">
        <f t="shared" si="9"/>
        <v>2</v>
      </c>
      <c r="R273" s="11">
        <f>'overzicht alle wegen'!L272</f>
        <v>58</v>
      </c>
      <c r="S273" s="12" t="s">
        <v>30</v>
      </c>
      <c r="T273" s="12"/>
      <c r="U273" s="12"/>
      <c r="V273" s="12"/>
      <c r="W273" s="12"/>
      <c r="X273" s="12"/>
      <c r="Y273" s="12"/>
    </row>
    <row r="274" spans="1:25" x14ac:dyDescent="0.2">
      <c r="A274" s="11"/>
      <c r="B274" s="12" t="str">
        <f>'N207 50km'!A272</f>
        <v>N41_A</v>
      </c>
      <c r="C274" s="12" t="str">
        <f>'N207 50km'!B272</f>
        <v>Noordkade 41</v>
      </c>
      <c r="D274" s="12" t="str" cm="1">
        <f t="array" ref="D274:E274">_xlfn.TEXTSPLIT(C274," ")</f>
        <v>Noordkade</v>
      </c>
      <c r="E274" s="12" t="str">
        <v>41</v>
      </c>
      <c r="F274" s="12"/>
      <c r="G274" s="12"/>
      <c r="H274" s="12"/>
      <c r="I274" s="12" t="s">
        <v>29</v>
      </c>
      <c r="J274" s="12"/>
      <c r="K274" s="12"/>
      <c r="L274" s="12"/>
      <c r="M274" s="12"/>
      <c r="N274" s="11">
        <f>'N207 50km'!C272</f>
        <v>1.5</v>
      </c>
      <c r="O274" s="11">
        <f>IF('N207'!D272="--",6,'N207'!D272)</f>
        <v>58.2</v>
      </c>
      <c r="P274" s="11">
        <f t="shared" si="8"/>
        <v>58</v>
      </c>
      <c r="Q274" s="11">
        <f t="shared" si="9"/>
        <v>2</v>
      </c>
      <c r="R274" s="11">
        <f>'overzicht alle wegen'!L273</f>
        <v>56</v>
      </c>
      <c r="S274" s="12" t="s">
        <v>30</v>
      </c>
      <c r="T274" s="12"/>
      <c r="U274" s="12"/>
      <c r="V274" s="12"/>
      <c r="W274" s="12"/>
      <c r="X274" s="12"/>
      <c r="Y274" s="12"/>
    </row>
    <row r="275" spans="1:25" s="64" customFormat="1" x14ac:dyDescent="0.2">
      <c r="A275" s="63">
        <v>110</v>
      </c>
      <c r="B275" s="62" t="str">
        <f>'N207 50km'!A273</f>
        <v>N39_B</v>
      </c>
      <c r="C275" s="62" t="str">
        <f>'N207 50km'!B273</f>
        <v>Noordkade 39</v>
      </c>
      <c r="D275" s="62" t="str" cm="1">
        <f t="array" ref="D275:E275">_xlfn.TEXTSPLIT(C275," ")</f>
        <v>Noordkade</v>
      </c>
      <c r="E275" s="62" t="str">
        <v>39</v>
      </c>
      <c r="F275" s="62"/>
      <c r="G275" s="62"/>
      <c r="H275" s="62"/>
      <c r="I275" s="62" t="s">
        <v>29</v>
      </c>
      <c r="J275" s="62"/>
      <c r="K275" s="62"/>
      <c r="L275" s="62"/>
      <c r="M275" s="62"/>
      <c r="N275" s="63">
        <f>'N207 50km'!C273</f>
        <v>4.5</v>
      </c>
      <c r="O275" s="63">
        <f>IF('N207'!D273="--",6,'N207'!D273)</f>
        <v>59.7</v>
      </c>
      <c r="P275" s="63">
        <f t="shared" si="8"/>
        <v>60</v>
      </c>
      <c r="Q275" s="63">
        <f t="shared" si="9"/>
        <v>2</v>
      </c>
      <c r="R275" s="63">
        <f>'overzicht alle wegen'!L274</f>
        <v>58</v>
      </c>
      <c r="S275" s="62" t="s">
        <v>30</v>
      </c>
      <c r="T275" s="62"/>
      <c r="U275" s="62"/>
      <c r="V275" s="62"/>
      <c r="W275" s="62"/>
      <c r="X275" s="62"/>
      <c r="Y275" s="62"/>
    </row>
    <row r="276" spans="1:25" s="64" customFormat="1" x14ac:dyDescent="0.2">
      <c r="A276" s="63"/>
      <c r="B276" s="62" t="str">
        <f>'N207 50km'!A274</f>
        <v>N39_A</v>
      </c>
      <c r="C276" s="62" t="str">
        <f>'N207 50km'!B274</f>
        <v>Noordkade 39</v>
      </c>
      <c r="D276" s="62" t="str" cm="1">
        <f t="array" ref="D276:E276">_xlfn.TEXTSPLIT(C276," ")</f>
        <v>Noordkade</v>
      </c>
      <c r="E276" s="62" t="str">
        <v>39</v>
      </c>
      <c r="F276" s="62"/>
      <c r="G276" s="62"/>
      <c r="H276" s="62"/>
      <c r="I276" s="62" t="s">
        <v>29</v>
      </c>
      <c r="J276" s="62"/>
      <c r="K276" s="62"/>
      <c r="L276" s="62"/>
      <c r="M276" s="62"/>
      <c r="N276" s="63">
        <f>'N207 50km'!C274</f>
        <v>1.5</v>
      </c>
      <c r="O276" s="63">
        <f>IF('N207'!D274="--",6,'N207'!D274)</f>
        <v>58.2</v>
      </c>
      <c r="P276" s="63">
        <f t="shared" si="8"/>
        <v>58</v>
      </c>
      <c r="Q276" s="63">
        <f t="shared" si="9"/>
        <v>2</v>
      </c>
      <c r="R276" s="63">
        <f>'overzicht alle wegen'!L275</f>
        <v>56</v>
      </c>
      <c r="S276" s="62" t="s">
        <v>30</v>
      </c>
      <c r="T276" s="62"/>
      <c r="U276" s="62"/>
      <c r="V276" s="62"/>
      <c r="W276" s="62"/>
      <c r="X276" s="62"/>
      <c r="Y276" s="62"/>
    </row>
    <row r="277" spans="1:25" x14ac:dyDescent="0.2">
      <c r="A277" s="11">
        <v>111</v>
      </c>
      <c r="B277" s="12" t="str">
        <f>'N207 50km'!A275</f>
        <v>N31_C</v>
      </c>
      <c r="C277" s="12" t="str">
        <f>'N207 50km'!B275</f>
        <v>Noordkade 31</v>
      </c>
      <c r="D277" s="12" t="str" cm="1">
        <f t="array" ref="D277:E277">_xlfn.TEXTSPLIT(C277," ")</f>
        <v>Noordkade</v>
      </c>
      <c r="E277" s="12" t="str">
        <v>31</v>
      </c>
      <c r="F277" s="12"/>
      <c r="G277" s="12"/>
      <c r="H277" s="12"/>
      <c r="I277" s="12" t="s">
        <v>29</v>
      </c>
      <c r="J277" s="12"/>
      <c r="K277" s="12"/>
      <c r="L277" s="12"/>
      <c r="M277" s="12"/>
      <c r="N277" s="11">
        <f>'N207 50km'!C275</f>
        <v>7.5</v>
      </c>
      <c r="O277" s="11">
        <f>IF('N207'!D275="--",6,'N207'!D275)</f>
        <v>60.1</v>
      </c>
      <c r="P277" s="11">
        <f t="shared" si="8"/>
        <v>60</v>
      </c>
      <c r="Q277" s="11">
        <f t="shared" si="9"/>
        <v>2</v>
      </c>
      <c r="R277" s="11">
        <f>'overzicht alle wegen'!L276</f>
        <v>58</v>
      </c>
      <c r="S277" s="12" t="s">
        <v>30</v>
      </c>
      <c r="T277" s="12"/>
      <c r="U277" s="12"/>
      <c r="V277" s="12"/>
      <c r="W277" s="12"/>
      <c r="X277" s="12"/>
      <c r="Y277" s="12"/>
    </row>
    <row r="278" spans="1:25" x14ac:dyDescent="0.2">
      <c r="A278" s="11"/>
      <c r="B278" s="12" t="str">
        <f>'N207 50km'!A276</f>
        <v>N31_B</v>
      </c>
      <c r="C278" s="12" t="str">
        <f>'N207 50km'!B276</f>
        <v>Noordkade 31</v>
      </c>
      <c r="D278" s="12" t="str" cm="1">
        <f t="array" ref="D278:E278">_xlfn.TEXTSPLIT(C278," ")</f>
        <v>Noordkade</v>
      </c>
      <c r="E278" s="12" t="str">
        <v>31</v>
      </c>
      <c r="F278" s="12"/>
      <c r="G278" s="12"/>
      <c r="H278" s="12"/>
      <c r="I278" s="12" t="s">
        <v>29</v>
      </c>
      <c r="J278" s="12"/>
      <c r="K278" s="12"/>
      <c r="L278" s="12"/>
      <c r="M278" s="12"/>
      <c r="N278" s="11">
        <f>'N207 50km'!C276</f>
        <v>4.5</v>
      </c>
      <c r="O278" s="11">
        <f>IF('N207'!D276="--",6,'N207'!D276)</f>
        <v>59.8</v>
      </c>
      <c r="P278" s="11">
        <f t="shared" si="8"/>
        <v>60</v>
      </c>
      <c r="Q278" s="11">
        <f t="shared" si="9"/>
        <v>2</v>
      </c>
      <c r="R278" s="11">
        <f>'overzicht alle wegen'!L277</f>
        <v>58</v>
      </c>
      <c r="S278" s="12" t="s">
        <v>30</v>
      </c>
      <c r="T278" s="12"/>
      <c r="U278" s="12"/>
      <c r="V278" s="12"/>
      <c r="W278" s="12"/>
      <c r="X278" s="12"/>
      <c r="Y278" s="12"/>
    </row>
    <row r="279" spans="1:25" x14ac:dyDescent="0.2">
      <c r="A279" s="11"/>
      <c r="B279" s="12" t="str">
        <f>'N207 50km'!A277</f>
        <v>N31_A</v>
      </c>
      <c r="C279" s="12" t="str">
        <f>'N207 50km'!B277</f>
        <v>Noordkade 31</v>
      </c>
      <c r="D279" s="12" t="str" cm="1">
        <f t="array" ref="D279:E279">_xlfn.TEXTSPLIT(C279," ")</f>
        <v>Noordkade</v>
      </c>
      <c r="E279" s="12" t="str">
        <v>31</v>
      </c>
      <c r="F279" s="12"/>
      <c r="G279" s="12"/>
      <c r="H279" s="12"/>
      <c r="I279" s="12" t="s">
        <v>29</v>
      </c>
      <c r="J279" s="12"/>
      <c r="K279" s="12"/>
      <c r="L279" s="12"/>
      <c r="M279" s="12"/>
      <c r="N279" s="11">
        <f>'N207 50km'!C277</f>
        <v>1.5</v>
      </c>
      <c r="O279" s="11">
        <f>IF('N207'!D277="--",6,'N207'!D277)</f>
        <v>58.3</v>
      </c>
      <c r="P279" s="11">
        <f t="shared" si="8"/>
        <v>58</v>
      </c>
      <c r="Q279" s="11">
        <f t="shared" si="9"/>
        <v>2</v>
      </c>
      <c r="R279" s="11">
        <f>'overzicht alle wegen'!L278</f>
        <v>56</v>
      </c>
      <c r="S279" s="12" t="s">
        <v>30</v>
      </c>
      <c r="T279" s="12"/>
      <c r="U279" s="12"/>
      <c r="V279" s="12"/>
      <c r="W279" s="12"/>
      <c r="X279" s="12"/>
      <c r="Y279" s="12"/>
    </row>
    <row r="280" spans="1:25" s="64" customFormat="1" x14ac:dyDescent="0.2">
      <c r="A280" s="63">
        <v>112</v>
      </c>
      <c r="B280" s="62" t="str">
        <f>'N207 50km'!A278</f>
        <v>N265_B</v>
      </c>
      <c r="C280" s="62" t="str">
        <f>'N207 50km'!B278</f>
        <v>Noordkade 265</v>
      </c>
      <c r="D280" s="62" t="str" cm="1">
        <f t="array" ref="D280:E280">_xlfn.TEXTSPLIT(C280," ")</f>
        <v>Noordkade</v>
      </c>
      <c r="E280" s="62" t="str">
        <v>265</v>
      </c>
      <c r="F280" s="62"/>
      <c r="G280" s="62"/>
      <c r="H280" s="62"/>
      <c r="I280" s="62" t="s">
        <v>29</v>
      </c>
      <c r="J280" s="62"/>
      <c r="K280" s="62"/>
      <c r="L280" s="62"/>
      <c r="M280" s="62"/>
      <c r="N280" s="63">
        <f>'N207 50km'!C278</f>
        <v>4.5</v>
      </c>
      <c r="O280" s="63">
        <f>IF('N207'!D278="--",6,'N207'!D278)</f>
        <v>58.5</v>
      </c>
      <c r="P280" s="63">
        <f t="shared" si="8"/>
        <v>58</v>
      </c>
      <c r="Q280" s="63">
        <f t="shared" si="9"/>
        <v>2</v>
      </c>
      <c r="R280" s="63">
        <f>'overzicht alle wegen'!L279</f>
        <v>56</v>
      </c>
      <c r="S280" s="62" t="s">
        <v>30</v>
      </c>
      <c r="T280" s="62"/>
      <c r="U280" s="62"/>
      <c r="V280" s="62"/>
      <c r="W280" s="62"/>
      <c r="X280" s="62"/>
      <c r="Y280" s="62"/>
    </row>
    <row r="281" spans="1:25" s="64" customFormat="1" x14ac:dyDescent="0.2">
      <c r="A281" s="63"/>
      <c r="B281" s="62" t="str">
        <f>'N207 50km'!A279</f>
        <v>N265_A</v>
      </c>
      <c r="C281" s="62" t="str">
        <f>'N207 50km'!B279</f>
        <v>Noordkade 265</v>
      </c>
      <c r="D281" s="62" t="str" cm="1">
        <f t="array" ref="D281:E281">_xlfn.TEXTSPLIT(C281," ")</f>
        <v>Noordkade</v>
      </c>
      <c r="E281" s="62" t="str">
        <v>265</v>
      </c>
      <c r="F281" s="62"/>
      <c r="G281" s="62"/>
      <c r="H281" s="62"/>
      <c r="I281" s="62" t="s">
        <v>29</v>
      </c>
      <c r="J281" s="62"/>
      <c r="K281" s="62"/>
      <c r="L281" s="62"/>
      <c r="M281" s="62"/>
      <c r="N281" s="63">
        <f>'N207 50km'!C279</f>
        <v>1.5</v>
      </c>
      <c r="O281" s="63">
        <f>IF('N207'!D279="--",6,'N207'!D279)</f>
        <v>56.8</v>
      </c>
      <c r="P281" s="63">
        <f t="shared" si="8"/>
        <v>57</v>
      </c>
      <c r="Q281" s="63">
        <f t="shared" si="9"/>
        <v>4</v>
      </c>
      <c r="R281" s="63">
        <f>'overzicht alle wegen'!L280</f>
        <v>53</v>
      </c>
      <c r="S281" s="62" t="s">
        <v>30</v>
      </c>
      <c r="T281" s="62"/>
      <c r="U281" s="62"/>
      <c r="V281" s="62"/>
      <c r="W281" s="62"/>
      <c r="X281" s="62"/>
      <c r="Y281" s="62"/>
    </row>
    <row r="282" spans="1:25" x14ac:dyDescent="0.2">
      <c r="A282" s="11">
        <v>113</v>
      </c>
      <c r="B282" s="12" t="str">
        <f>'N207 50km'!A280</f>
        <v>N263_B</v>
      </c>
      <c r="C282" s="12" t="str">
        <f>'N207 50km'!B280</f>
        <v>Noordkade 263</v>
      </c>
      <c r="D282" s="12" t="str" cm="1">
        <f t="array" ref="D282:E282">_xlfn.TEXTSPLIT(C282," ")</f>
        <v>Noordkade</v>
      </c>
      <c r="E282" s="12" t="str">
        <v>263</v>
      </c>
      <c r="F282" s="12"/>
      <c r="G282" s="12"/>
      <c r="H282" s="12"/>
      <c r="I282" s="12" t="s">
        <v>29</v>
      </c>
      <c r="J282" s="12"/>
      <c r="K282" s="12"/>
      <c r="L282" s="12"/>
      <c r="M282" s="12"/>
      <c r="N282" s="11">
        <f>'N207 50km'!C280</f>
        <v>4.5</v>
      </c>
      <c r="O282" s="11">
        <f>IF('N207'!D280="--",6,'N207'!D280)</f>
        <v>58.6</v>
      </c>
      <c r="P282" s="11">
        <f t="shared" si="8"/>
        <v>59</v>
      </c>
      <c r="Q282" s="11">
        <f t="shared" si="9"/>
        <v>2</v>
      </c>
      <c r="R282" s="11">
        <f>'overzicht alle wegen'!L281</f>
        <v>57</v>
      </c>
      <c r="S282" s="12" t="s">
        <v>30</v>
      </c>
      <c r="T282" s="12"/>
      <c r="U282" s="12"/>
      <c r="V282" s="12"/>
      <c r="W282" s="12"/>
      <c r="X282" s="12"/>
      <c r="Y282" s="12"/>
    </row>
    <row r="283" spans="1:25" x14ac:dyDescent="0.2">
      <c r="A283" s="11"/>
      <c r="B283" s="12" t="str">
        <f>'N207 50km'!A281</f>
        <v>N263_A</v>
      </c>
      <c r="C283" s="12" t="str">
        <f>'N207 50km'!B281</f>
        <v>Noordkade 263</v>
      </c>
      <c r="D283" s="12" t="str" cm="1">
        <f t="array" ref="D283:E283">_xlfn.TEXTSPLIT(C283," ")</f>
        <v>Noordkade</v>
      </c>
      <c r="E283" s="12" t="str">
        <v>263</v>
      </c>
      <c r="F283" s="12"/>
      <c r="G283" s="12"/>
      <c r="H283" s="12"/>
      <c r="I283" s="12" t="s">
        <v>29</v>
      </c>
      <c r="J283" s="12"/>
      <c r="K283" s="12"/>
      <c r="L283" s="12"/>
      <c r="M283" s="12"/>
      <c r="N283" s="11">
        <f>'N207 50km'!C281</f>
        <v>1.5</v>
      </c>
      <c r="O283" s="11">
        <f>IF('N207'!D281="--",6,'N207'!D281)</f>
        <v>56.9</v>
      </c>
      <c r="P283" s="11">
        <f t="shared" si="8"/>
        <v>57</v>
      </c>
      <c r="Q283" s="11">
        <f t="shared" si="9"/>
        <v>4</v>
      </c>
      <c r="R283" s="11">
        <f>'overzicht alle wegen'!L282</f>
        <v>53</v>
      </c>
      <c r="S283" s="12" t="s">
        <v>30</v>
      </c>
      <c r="T283" s="12"/>
      <c r="U283" s="12"/>
      <c r="V283" s="12"/>
      <c r="W283" s="12"/>
      <c r="X283" s="12"/>
      <c r="Y283" s="12"/>
    </row>
    <row r="284" spans="1:25" s="64" customFormat="1" x14ac:dyDescent="0.2">
      <c r="A284" s="63">
        <v>114</v>
      </c>
      <c r="B284" s="62" t="str">
        <f>'N207 50km'!A282</f>
        <v>N261_B</v>
      </c>
      <c r="C284" s="62" t="str">
        <f>'N207 50km'!B282</f>
        <v>Noordkade 261</v>
      </c>
      <c r="D284" s="62" t="str" cm="1">
        <f t="array" ref="D284:E284">_xlfn.TEXTSPLIT(C284," ")</f>
        <v>Noordkade</v>
      </c>
      <c r="E284" s="62" t="str">
        <v>261</v>
      </c>
      <c r="F284" s="62"/>
      <c r="G284" s="62"/>
      <c r="H284" s="62"/>
      <c r="I284" s="62" t="s">
        <v>29</v>
      </c>
      <c r="J284" s="62"/>
      <c r="K284" s="62"/>
      <c r="L284" s="62"/>
      <c r="M284" s="62"/>
      <c r="N284" s="63">
        <f>'N207 50km'!C282</f>
        <v>4.5</v>
      </c>
      <c r="O284" s="63">
        <f>IF('N207'!D282="--",6,'N207'!D282)</f>
        <v>58.4</v>
      </c>
      <c r="P284" s="63">
        <f t="shared" si="8"/>
        <v>58</v>
      </c>
      <c r="Q284" s="63">
        <f t="shared" si="9"/>
        <v>2</v>
      </c>
      <c r="R284" s="63">
        <f>'overzicht alle wegen'!L283</f>
        <v>56</v>
      </c>
      <c r="S284" s="62" t="s">
        <v>30</v>
      </c>
      <c r="T284" s="62"/>
      <c r="U284" s="62"/>
      <c r="V284" s="62"/>
      <c r="W284" s="62"/>
      <c r="X284" s="62"/>
      <c r="Y284" s="62"/>
    </row>
    <row r="285" spans="1:25" s="64" customFormat="1" x14ac:dyDescent="0.2">
      <c r="A285" s="63"/>
      <c r="B285" s="62" t="str">
        <f>'N207 50km'!A283</f>
        <v>N261_A</v>
      </c>
      <c r="C285" s="62" t="str">
        <f>'N207 50km'!B283</f>
        <v>Noordkade 261</v>
      </c>
      <c r="D285" s="62" t="str" cm="1">
        <f t="array" ref="D285:E285">_xlfn.TEXTSPLIT(C285," ")</f>
        <v>Noordkade</v>
      </c>
      <c r="E285" s="62" t="str">
        <v>261</v>
      </c>
      <c r="F285" s="62"/>
      <c r="G285" s="62"/>
      <c r="H285" s="62"/>
      <c r="I285" s="62" t="s">
        <v>29</v>
      </c>
      <c r="J285" s="62"/>
      <c r="K285" s="62"/>
      <c r="L285" s="62"/>
      <c r="M285" s="62"/>
      <c r="N285" s="63">
        <f>'N207 50km'!C283</f>
        <v>1.5</v>
      </c>
      <c r="O285" s="63">
        <f>IF('N207'!D283="--",6,'N207'!D283)</f>
        <v>56.7</v>
      </c>
      <c r="P285" s="63">
        <f t="shared" si="8"/>
        <v>57</v>
      </c>
      <c r="Q285" s="63">
        <f t="shared" si="9"/>
        <v>4</v>
      </c>
      <c r="R285" s="63">
        <f>'overzicht alle wegen'!L284</f>
        <v>53</v>
      </c>
      <c r="S285" s="62" t="s">
        <v>30</v>
      </c>
      <c r="T285" s="62"/>
      <c r="U285" s="62"/>
      <c r="V285" s="62"/>
      <c r="W285" s="62"/>
      <c r="X285" s="62"/>
      <c r="Y285" s="62"/>
    </row>
    <row r="286" spans="1:25" x14ac:dyDescent="0.2">
      <c r="A286" s="11">
        <v>115</v>
      </c>
      <c r="B286" s="12" t="str">
        <f>'N207 50km'!A284</f>
        <v>N259_B</v>
      </c>
      <c r="C286" s="12" t="str">
        <f>'N207 50km'!B284</f>
        <v>Noordkade 259</v>
      </c>
      <c r="D286" s="12" t="str" cm="1">
        <f t="array" ref="D286:E286">_xlfn.TEXTSPLIT(C286," ")</f>
        <v>Noordkade</v>
      </c>
      <c r="E286" s="12" t="str">
        <v>259</v>
      </c>
      <c r="F286" s="12"/>
      <c r="G286" s="12"/>
      <c r="H286" s="12"/>
      <c r="I286" s="12" t="s">
        <v>29</v>
      </c>
      <c r="J286" s="12"/>
      <c r="K286" s="12"/>
      <c r="L286" s="12"/>
      <c r="M286" s="12"/>
      <c r="N286" s="11">
        <f>'N207 50km'!C284</f>
        <v>4.5</v>
      </c>
      <c r="O286" s="11">
        <f>IF('N207'!D284="--",6,'N207'!D284)</f>
        <v>59</v>
      </c>
      <c r="P286" s="11">
        <f t="shared" si="8"/>
        <v>59</v>
      </c>
      <c r="Q286" s="11">
        <f t="shared" si="9"/>
        <v>2</v>
      </c>
      <c r="R286" s="11">
        <f>'overzicht alle wegen'!L285</f>
        <v>57</v>
      </c>
      <c r="S286" s="12" t="s">
        <v>30</v>
      </c>
      <c r="T286" s="12"/>
      <c r="U286" s="12"/>
      <c r="V286" s="12"/>
      <c r="W286" s="12"/>
      <c r="X286" s="12"/>
      <c r="Y286" s="12"/>
    </row>
    <row r="287" spans="1:25" x14ac:dyDescent="0.2">
      <c r="A287" s="11"/>
      <c r="B287" s="12" t="str">
        <f>'N207 50km'!A285</f>
        <v>N259_A</v>
      </c>
      <c r="C287" s="12" t="str">
        <f>'N207 50km'!B285</f>
        <v>Noordkade 259</v>
      </c>
      <c r="D287" s="12" t="str" cm="1">
        <f t="array" ref="D287:E287">_xlfn.TEXTSPLIT(C287," ")</f>
        <v>Noordkade</v>
      </c>
      <c r="E287" s="12" t="str">
        <v>259</v>
      </c>
      <c r="F287" s="12"/>
      <c r="G287" s="12"/>
      <c r="H287" s="12"/>
      <c r="I287" s="12" t="s">
        <v>29</v>
      </c>
      <c r="J287" s="12"/>
      <c r="K287" s="12"/>
      <c r="L287" s="12"/>
      <c r="M287" s="12"/>
      <c r="N287" s="11">
        <f>'N207 50km'!C285</f>
        <v>1.5</v>
      </c>
      <c r="O287" s="11">
        <f>IF('N207'!D285="--",6,'N207'!D285)</f>
        <v>57.3</v>
      </c>
      <c r="P287" s="11">
        <f t="shared" si="8"/>
        <v>57</v>
      </c>
      <c r="Q287" s="11">
        <f t="shared" si="9"/>
        <v>4</v>
      </c>
      <c r="R287" s="11">
        <f>'overzicht alle wegen'!L286</f>
        <v>53</v>
      </c>
      <c r="S287" s="12" t="s">
        <v>30</v>
      </c>
      <c r="T287" s="12"/>
      <c r="U287" s="12"/>
      <c r="V287" s="12"/>
      <c r="W287" s="12"/>
      <c r="X287" s="12"/>
      <c r="Y287" s="12"/>
    </row>
    <row r="288" spans="1:25" s="64" customFormat="1" x14ac:dyDescent="0.2">
      <c r="A288" s="63">
        <v>116</v>
      </c>
      <c r="B288" s="62" t="str">
        <f>'N207 50km'!A286</f>
        <v>N257_B</v>
      </c>
      <c r="C288" s="62" t="str">
        <f>'N207 50km'!B286</f>
        <v>Noordkade 257</v>
      </c>
      <c r="D288" s="62" t="str" cm="1">
        <f t="array" ref="D288:E288">_xlfn.TEXTSPLIT(C288," ")</f>
        <v>Noordkade</v>
      </c>
      <c r="E288" s="62" t="str">
        <v>257</v>
      </c>
      <c r="F288" s="62"/>
      <c r="G288" s="62"/>
      <c r="H288" s="62"/>
      <c r="I288" s="62" t="s">
        <v>29</v>
      </c>
      <c r="J288" s="62"/>
      <c r="K288" s="62"/>
      <c r="L288" s="62"/>
      <c r="M288" s="62"/>
      <c r="N288" s="63">
        <f>'N207 50km'!C286</f>
        <v>4.5</v>
      </c>
      <c r="O288" s="63">
        <f>IF('N207'!D286="--",6,'N207'!D286)</f>
        <v>58.9</v>
      </c>
      <c r="P288" s="63">
        <f t="shared" si="8"/>
        <v>59</v>
      </c>
      <c r="Q288" s="63">
        <f t="shared" si="9"/>
        <v>2</v>
      </c>
      <c r="R288" s="63">
        <f>'overzicht alle wegen'!L287</f>
        <v>57</v>
      </c>
      <c r="S288" s="62" t="s">
        <v>30</v>
      </c>
      <c r="T288" s="62"/>
      <c r="U288" s="62"/>
      <c r="V288" s="62"/>
      <c r="W288" s="62"/>
      <c r="X288" s="62"/>
      <c r="Y288" s="62"/>
    </row>
    <row r="289" spans="1:25" s="64" customFormat="1" x14ac:dyDescent="0.2">
      <c r="A289" s="63"/>
      <c r="B289" s="62" t="str">
        <f>'N207 50km'!A287</f>
        <v>N257_A</v>
      </c>
      <c r="C289" s="62" t="str">
        <f>'N207 50km'!B287</f>
        <v>Noordkade 257</v>
      </c>
      <c r="D289" s="62" t="str" cm="1">
        <f t="array" ref="D289:E289">_xlfn.TEXTSPLIT(C289," ")</f>
        <v>Noordkade</v>
      </c>
      <c r="E289" s="62" t="str">
        <v>257</v>
      </c>
      <c r="F289" s="62"/>
      <c r="G289" s="62"/>
      <c r="H289" s="62"/>
      <c r="I289" s="62" t="s">
        <v>29</v>
      </c>
      <c r="J289" s="62"/>
      <c r="K289" s="62"/>
      <c r="L289" s="62"/>
      <c r="M289" s="62"/>
      <c r="N289" s="63">
        <f>'N207 50km'!C287</f>
        <v>1.5</v>
      </c>
      <c r="O289" s="63">
        <f>IF('N207'!D287="--",6,'N207'!D287)</f>
        <v>57.2</v>
      </c>
      <c r="P289" s="63">
        <f t="shared" si="8"/>
        <v>57</v>
      </c>
      <c r="Q289" s="63">
        <f t="shared" si="9"/>
        <v>4</v>
      </c>
      <c r="R289" s="63">
        <f>'overzicht alle wegen'!L288</f>
        <v>53</v>
      </c>
      <c r="S289" s="62" t="s">
        <v>30</v>
      </c>
      <c r="T289" s="62"/>
      <c r="U289" s="62"/>
      <c r="V289" s="62"/>
      <c r="W289" s="62"/>
      <c r="X289" s="62"/>
      <c r="Y289" s="62"/>
    </row>
    <row r="290" spans="1:25" x14ac:dyDescent="0.2">
      <c r="A290" s="11">
        <v>117</v>
      </c>
      <c r="B290" s="12" t="str">
        <f>'N207 50km'!A288</f>
        <v>N255_B</v>
      </c>
      <c r="C290" s="12" t="str">
        <f>'N207 50km'!B288</f>
        <v>Noordkade 255</v>
      </c>
      <c r="D290" s="12" t="str" cm="1">
        <f t="array" ref="D290:E290">_xlfn.TEXTSPLIT(C290," ")</f>
        <v>Noordkade</v>
      </c>
      <c r="E290" s="12" t="str">
        <v>255</v>
      </c>
      <c r="F290" s="12"/>
      <c r="G290" s="12"/>
      <c r="H290" s="12"/>
      <c r="I290" s="12" t="s">
        <v>29</v>
      </c>
      <c r="J290" s="12"/>
      <c r="K290" s="12"/>
      <c r="L290" s="12"/>
      <c r="M290" s="12"/>
      <c r="N290" s="11">
        <f>'N207 50km'!C288</f>
        <v>4.5</v>
      </c>
      <c r="O290" s="11">
        <f>IF('N207'!D288="--",6,'N207'!D288)</f>
        <v>58.8</v>
      </c>
      <c r="P290" s="11">
        <f t="shared" si="8"/>
        <v>59</v>
      </c>
      <c r="Q290" s="11">
        <f t="shared" si="9"/>
        <v>2</v>
      </c>
      <c r="R290" s="11">
        <f>'overzicht alle wegen'!L289</f>
        <v>57</v>
      </c>
      <c r="S290" s="12" t="s">
        <v>30</v>
      </c>
      <c r="T290" s="12"/>
      <c r="U290" s="12"/>
      <c r="V290" s="12"/>
      <c r="W290" s="12"/>
      <c r="X290" s="12"/>
      <c r="Y290" s="12"/>
    </row>
    <row r="291" spans="1:25" x14ac:dyDescent="0.2">
      <c r="A291" s="11"/>
      <c r="B291" s="12" t="str">
        <f>'N207 50km'!A289</f>
        <v>N255_A</v>
      </c>
      <c r="C291" s="12" t="str">
        <f>'N207 50km'!B289</f>
        <v>Noordkade 255</v>
      </c>
      <c r="D291" s="12" t="str" cm="1">
        <f t="array" ref="D291:E291">_xlfn.TEXTSPLIT(C291," ")</f>
        <v>Noordkade</v>
      </c>
      <c r="E291" s="12" t="str">
        <v>255</v>
      </c>
      <c r="F291" s="12"/>
      <c r="G291" s="12"/>
      <c r="H291" s="12"/>
      <c r="I291" s="12" t="s">
        <v>29</v>
      </c>
      <c r="J291" s="12"/>
      <c r="K291" s="12"/>
      <c r="L291" s="12"/>
      <c r="M291" s="12"/>
      <c r="N291" s="11">
        <f>'N207 50km'!C289</f>
        <v>1.5</v>
      </c>
      <c r="O291" s="11">
        <f>IF('N207'!D289="--",6,'N207'!D289)</f>
        <v>57.2</v>
      </c>
      <c r="P291" s="11">
        <f t="shared" si="8"/>
        <v>57</v>
      </c>
      <c r="Q291" s="11">
        <f t="shared" si="9"/>
        <v>4</v>
      </c>
      <c r="R291" s="11">
        <f>'overzicht alle wegen'!L290</f>
        <v>53</v>
      </c>
      <c r="S291" s="12" t="s">
        <v>30</v>
      </c>
      <c r="T291" s="12"/>
      <c r="U291" s="12"/>
      <c r="V291" s="12"/>
      <c r="W291" s="12"/>
      <c r="X291" s="12"/>
      <c r="Y291" s="12"/>
    </row>
    <row r="292" spans="1:25" s="64" customFormat="1" x14ac:dyDescent="0.2">
      <c r="A292" s="63">
        <v>118</v>
      </c>
      <c r="B292" s="62" t="str">
        <f>'N207 50km'!A290</f>
        <v>N251_B</v>
      </c>
      <c r="C292" s="62" t="str">
        <f>'N207 50km'!B290</f>
        <v>Noordkade 251</v>
      </c>
      <c r="D292" s="62" t="str" cm="1">
        <f t="array" ref="D292:E292">_xlfn.TEXTSPLIT(C292," ")</f>
        <v>Noordkade</v>
      </c>
      <c r="E292" s="62" t="str">
        <v>251</v>
      </c>
      <c r="F292" s="62"/>
      <c r="G292" s="62"/>
      <c r="H292" s="62"/>
      <c r="I292" s="62" t="s">
        <v>29</v>
      </c>
      <c r="J292" s="62"/>
      <c r="K292" s="62"/>
      <c r="L292" s="62"/>
      <c r="M292" s="62"/>
      <c r="N292" s="63">
        <f>'N207 50km'!C290</f>
        <v>4.5</v>
      </c>
      <c r="O292" s="63">
        <f>IF('N207'!D290="--",6,'N207'!D290)</f>
        <v>59.6</v>
      </c>
      <c r="P292" s="63">
        <f t="shared" si="8"/>
        <v>60</v>
      </c>
      <c r="Q292" s="63">
        <f t="shared" si="9"/>
        <v>2</v>
      </c>
      <c r="R292" s="63">
        <f>'overzicht alle wegen'!L291</f>
        <v>58</v>
      </c>
      <c r="S292" s="62" t="s">
        <v>30</v>
      </c>
      <c r="T292" s="62"/>
      <c r="U292" s="62"/>
      <c r="V292" s="62"/>
      <c r="W292" s="62"/>
      <c r="X292" s="62"/>
      <c r="Y292" s="62"/>
    </row>
    <row r="293" spans="1:25" s="64" customFormat="1" x14ac:dyDescent="0.2">
      <c r="A293" s="63"/>
      <c r="B293" s="62" t="str">
        <f>'N207 50km'!A291</f>
        <v>N251_A</v>
      </c>
      <c r="C293" s="62" t="str">
        <f>'N207 50km'!B291</f>
        <v>Noordkade 251</v>
      </c>
      <c r="D293" s="62" t="str" cm="1">
        <f t="array" ref="D293:E293">_xlfn.TEXTSPLIT(C293," ")</f>
        <v>Noordkade</v>
      </c>
      <c r="E293" s="62" t="str">
        <v>251</v>
      </c>
      <c r="F293" s="62"/>
      <c r="G293" s="62"/>
      <c r="H293" s="62"/>
      <c r="I293" s="62" t="s">
        <v>29</v>
      </c>
      <c r="J293" s="62"/>
      <c r="K293" s="62"/>
      <c r="L293" s="62"/>
      <c r="M293" s="62"/>
      <c r="N293" s="63">
        <f>'N207 50km'!C291</f>
        <v>1.5</v>
      </c>
      <c r="O293" s="63">
        <f>IF('N207'!D291="--",6,'N207'!D291)</f>
        <v>57.9</v>
      </c>
      <c r="P293" s="63">
        <f t="shared" si="8"/>
        <v>58</v>
      </c>
      <c r="Q293" s="63">
        <f t="shared" si="9"/>
        <v>2</v>
      </c>
      <c r="R293" s="63">
        <f>'overzicht alle wegen'!L292</f>
        <v>56</v>
      </c>
      <c r="S293" s="62" t="s">
        <v>30</v>
      </c>
      <c r="T293" s="62"/>
      <c r="U293" s="62"/>
      <c r="V293" s="62"/>
      <c r="W293" s="62"/>
      <c r="X293" s="62"/>
      <c r="Y293" s="62"/>
    </row>
    <row r="294" spans="1:25" x14ac:dyDescent="0.2">
      <c r="A294" s="11">
        <v>119</v>
      </c>
      <c r="B294" s="12" t="str">
        <f>'N207 50km'!A292</f>
        <v>N249_B</v>
      </c>
      <c r="C294" s="12" t="str">
        <f>'N207 50km'!B292</f>
        <v>Noordkade 249</v>
      </c>
      <c r="D294" s="12" t="str" cm="1">
        <f t="array" ref="D294:E294">_xlfn.TEXTSPLIT(C294," ")</f>
        <v>Noordkade</v>
      </c>
      <c r="E294" s="12" t="str">
        <v>249</v>
      </c>
      <c r="F294" s="12"/>
      <c r="G294" s="12"/>
      <c r="H294" s="12"/>
      <c r="I294" s="12" t="s">
        <v>29</v>
      </c>
      <c r="J294" s="12"/>
      <c r="K294" s="12"/>
      <c r="L294" s="12"/>
      <c r="M294" s="12"/>
      <c r="N294" s="11">
        <f>'N207 50km'!C292</f>
        <v>4.5</v>
      </c>
      <c r="O294" s="11">
        <f>IF('N207'!D292="--",6,'N207'!D292)</f>
        <v>59.5</v>
      </c>
      <c r="P294" s="11">
        <f t="shared" si="8"/>
        <v>60</v>
      </c>
      <c r="Q294" s="11">
        <f t="shared" si="9"/>
        <v>2</v>
      </c>
      <c r="R294" s="11">
        <f>'overzicht alle wegen'!L293</f>
        <v>58</v>
      </c>
      <c r="S294" s="12" t="s">
        <v>30</v>
      </c>
      <c r="T294" s="12"/>
      <c r="U294" s="12"/>
      <c r="V294" s="12"/>
      <c r="W294" s="12"/>
      <c r="X294" s="12"/>
      <c r="Y294" s="12"/>
    </row>
    <row r="295" spans="1:25" x14ac:dyDescent="0.2">
      <c r="A295" s="11"/>
      <c r="B295" s="12" t="str">
        <f>'N207 50km'!A293</f>
        <v>N249_A</v>
      </c>
      <c r="C295" s="12" t="str">
        <f>'N207 50km'!B293</f>
        <v>Noordkade 249</v>
      </c>
      <c r="D295" s="12" t="str" cm="1">
        <f t="array" ref="D295:E295">_xlfn.TEXTSPLIT(C295," ")</f>
        <v>Noordkade</v>
      </c>
      <c r="E295" s="12" t="str">
        <v>249</v>
      </c>
      <c r="F295" s="12"/>
      <c r="G295" s="12"/>
      <c r="H295" s="12"/>
      <c r="I295" s="12" t="s">
        <v>29</v>
      </c>
      <c r="J295" s="12"/>
      <c r="K295" s="12"/>
      <c r="L295" s="12"/>
      <c r="M295" s="12"/>
      <c r="N295" s="11">
        <f>'N207 50km'!C293</f>
        <v>1.5</v>
      </c>
      <c r="O295" s="11">
        <f>IF('N207'!D293="--",6,'N207'!D293)</f>
        <v>57.9</v>
      </c>
      <c r="P295" s="11">
        <f t="shared" si="8"/>
        <v>58</v>
      </c>
      <c r="Q295" s="11">
        <f t="shared" si="9"/>
        <v>2</v>
      </c>
      <c r="R295" s="11">
        <f>'overzicht alle wegen'!L294</f>
        <v>56</v>
      </c>
      <c r="S295" s="12" t="s">
        <v>30</v>
      </c>
      <c r="T295" s="12"/>
      <c r="U295" s="12"/>
      <c r="V295" s="12"/>
      <c r="W295" s="12"/>
      <c r="X295" s="12"/>
      <c r="Y295" s="12"/>
    </row>
    <row r="296" spans="1:25" s="64" customFormat="1" x14ac:dyDescent="0.2">
      <c r="A296" s="63">
        <v>120</v>
      </c>
      <c r="B296" s="62" t="str">
        <f>'N207 50km'!A294</f>
        <v>N245_B</v>
      </c>
      <c r="C296" s="62" t="str">
        <f>'N207 50km'!B294</f>
        <v>Noordkade 245</v>
      </c>
      <c r="D296" s="62" t="str" cm="1">
        <f t="array" ref="D296:E296">_xlfn.TEXTSPLIT(C296," ")</f>
        <v>Noordkade</v>
      </c>
      <c r="E296" s="62" t="str">
        <v>245</v>
      </c>
      <c r="F296" s="62"/>
      <c r="G296" s="62"/>
      <c r="H296" s="62"/>
      <c r="I296" s="62" t="s">
        <v>29</v>
      </c>
      <c r="J296" s="62"/>
      <c r="K296" s="62"/>
      <c r="L296" s="62"/>
      <c r="M296" s="62"/>
      <c r="N296" s="63">
        <f>'N207 50km'!C294</f>
        <v>4.5</v>
      </c>
      <c r="O296" s="63">
        <f>IF('N207'!D294="--",6,'N207'!D294)</f>
        <v>59.1</v>
      </c>
      <c r="P296" s="63">
        <f t="shared" si="8"/>
        <v>59</v>
      </c>
      <c r="Q296" s="63">
        <f t="shared" si="9"/>
        <v>2</v>
      </c>
      <c r="R296" s="63">
        <f>'overzicht alle wegen'!L295</f>
        <v>57</v>
      </c>
      <c r="S296" s="62" t="s">
        <v>30</v>
      </c>
      <c r="T296" s="62"/>
      <c r="U296" s="62"/>
      <c r="V296" s="62"/>
      <c r="W296" s="62"/>
      <c r="X296" s="62"/>
      <c r="Y296" s="62"/>
    </row>
    <row r="297" spans="1:25" s="64" customFormat="1" x14ac:dyDescent="0.2">
      <c r="A297" s="63"/>
      <c r="B297" s="62" t="str">
        <f>'N207 50km'!A295</f>
        <v>N245_A</v>
      </c>
      <c r="C297" s="62" t="str">
        <f>'N207 50km'!B295</f>
        <v>Noordkade 245</v>
      </c>
      <c r="D297" s="62" t="str" cm="1">
        <f t="array" ref="D297:E297">_xlfn.TEXTSPLIT(C297," ")</f>
        <v>Noordkade</v>
      </c>
      <c r="E297" s="62" t="str">
        <v>245</v>
      </c>
      <c r="F297" s="62"/>
      <c r="G297" s="62"/>
      <c r="H297" s="62"/>
      <c r="I297" s="62" t="s">
        <v>29</v>
      </c>
      <c r="J297" s="62"/>
      <c r="K297" s="62"/>
      <c r="L297" s="62"/>
      <c r="M297" s="62"/>
      <c r="N297" s="63">
        <f>'N207 50km'!C295</f>
        <v>1.5</v>
      </c>
      <c r="O297" s="63">
        <f>IF('N207'!D295="--",6,'N207'!D295)</f>
        <v>57.3</v>
      </c>
      <c r="P297" s="63">
        <f t="shared" si="8"/>
        <v>57</v>
      </c>
      <c r="Q297" s="63">
        <f t="shared" si="9"/>
        <v>4</v>
      </c>
      <c r="R297" s="63">
        <f>'overzicht alle wegen'!L296</f>
        <v>53</v>
      </c>
      <c r="S297" s="62" t="s">
        <v>30</v>
      </c>
      <c r="T297" s="62"/>
      <c r="U297" s="62"/>
      <c r="V297" s="62"/>
      <c r="W297" s="62"/>
      <c r="X297" s="62"/>
      <c r="Y297" s="62"/>
    </row>
    <row r="298" spans="1:25" x14ac:dyDescent="0.2">
      <c r="A298" s="11">
        <v>121</v>
      </c>
      <c r="B298" s="12" t="str">
        <f>'N207 50km'!A296</f>
        <v>N243_B</v>
      </c>
      <c r="C298" s="12" t="str">
        <f>'N207 50km'!B296</f>
        <v>Noordkade 243</v>
      </c>
      <c r="D298" s="12" t="str" cm="1">
        <f t="array" ref="D298:E298">_xlfn.TEXTSPLIT(C298," ")</f>
        <v>Noordkade</v>
      </c>
      <c r="E298" s="12" t="str">
        <v>243</v>
      </c>
      <c r="F298" s="12"/>
      <c r="G298" s="12"/>
      <c r="H298" s="12"/>
      <c r="I298" s="12" t="s">
        <v>29</v>
      </c>
      <c r="J298" s="12"/>
      <c r="K298" s="12"/>
      <c r="L298" s="12"/>
      <c r="M298" s="12"/>
      <c r="N298" s="11">
        <f>'N207 50km'!C296</f>
        <v>4.5</v>
      </c>
      <c r="O298" s="11">
        <f>IF('N207'!D296="--",6,'N207'!D296)</f>
        <v>59</v>
      </c>
      <c r="P298" s="11">
        <f t="shared" si="8"/>
        <v>59</v>
      </c>
      <c r="Q298" s="11">
        <f t="shared" si="9"/>
        <v>2</v>
      </c>
      <c r="R298" s="11">
        <f>'overzicht alle wegen'!L297</f>
        <v>57</v>
      </c>
      <c r="S298" s="12" t="s">
        <v>30</v>
      </c>
      <c r="T298" s="12"/>
      <c r="U298" s="12"/>
      <c r="V298" s="12"/>
      <c r="W298" s="12"/>
      <c r="X298" s="12"/>
      <c r="Y298" s="12"/>
    </row>
    <row r="299" spans="1:25" x14ac:dyDescent="0.2">
      <c r="A299" s="11"/>
      <c r="B299" s="12" t="str">
        <f>'N207 50km'!A297</f>
        <v>N243_A</v>
      </c>
      <c r="C299" s="12" t="str">
        <f>'N207 50km'!B297</f>
        <v>Noordkade 243</v>
      </c>
      <c r="D299" s="12" t="str" cm="1">
        <f t="array" ref="D299:E299">_xlfn.TEXTSPLIT(C299," ")</f>
        <v>Noordkade</v>
      </c>
      <c r="E299" s="12" t="str">
        <v>243</v>
      </c>
      <c r="F299" s="12"/>
      <c r="G299" s="12"/>
      <c r="H299" s="12"/>
      <c r="I299" s="12" t="s">
        <v>29</v>
      </c>
      <c r="J299" s="12"/>
      <c r="K299" s="12"/>
      <c r="L299" s="12"/>
      <c r="M299" s="12"/>
      <c r="N299" s="11">
        <f>'N207 50km'!C297</f>
        <v>1.5</v>
      </c>
      <c r="O299" s="11">
        <f>IF('N207'!D297="--",6,'N207'!D297)</f>
        <v>57.2</v>
      </c>
      <c r="P299" s="11">
        <f t="shared" si="8"/>
        <v>57</v>
      </c>
      <c r="Q299" s="11">
        <f t="shared" si="9"/>
        <v>4</v>
      </c>
      <c r="R299" s="11">
        <f>'overzicht alle wegen'!L298</f>
        <v>53</v>
      </c>
      <c r="S299" s="12" t="s">
        <v>30</v>
      </c>
      <c r="T299" s="12"/>
      <c r="U299" s="12"/>
      <c r="V299" s="12"/>
      <c r="W299" s="12"/>
      <c r="X299" s="12"/>
      <c r="Y299" s="12"/>
    </row>
    <row r="300" spans="1:25" s="64" customFormat="1" x14ac:dyDescent="0.2">
      <c r="A300" s="63">
        <v>122</v>
      </c>
      <c r="B300" s="62" t="str">
        <f>'N207 50km'!A298</f>
        <v>N241_B</v>
      </c>
      <c r="C300" s="62" t="str">
        <f>'N207 50km'!B298</f>
        <v>Noordkade 241</v>
      </c>
      <c r="D300" s="62" t="str" cm="1">
        <f t="array" ref="D300:E300">_xlfn.TEXTSPLIT(C300," ")</f>
        <v>Noordkade</v>
      </c>
      <c r="E300" s="62" t="str">
        <v>241</v>
      </c>
      <c r="F300" s="62"/>
      <c r="G300" s="62"/>
      <c r="H300" s="62"/>
      <c r="I300" s="62" t="s">
        <v>29</v>
      </c>
      <c r="J300" s="62"/>
      <c r="K300" s="62"/>
      <c r="L300" s="62"/>
      <c r="M300" s="62"/>
      <c r="N300" s="63">
        <f>'N207 50km'!C298</f>
        <v>4.5</v>
      </c>
      <c r="O300" s="63">
        <f>IF('N207'!D298="--",6,'N207'!D298)</f>
        <v>59.4</v>
      </c>
      <c r="P300" s="63">
        <f t="shared" si="8"/>
        <v>59</v>
      </c>
      <c r="Q300" s="63">
        <f t="shared" si="9"/>
        <v>2</v>
      </c>
      <c r="R300" s="63">
        <f>'overzicht alle wegen'!L299</f>
        <v>57</v>
      </c>
      <c r="S300" s="62" t="s">
        <v>30</v>
      </c>
      <c r="T300" s="62"/>
      <c r="U300" s="62"/>
      <c r="V300" s="62"/>
      <c r="W300" s="62"/>
      <c r="X300" s="62"/>
      <c r="Y300" s="62"/>
    </row>
    <row r="301" spans="1:25" s="64" customFormat="1" x14ac:dyDescent="0.2">
      <c r="A301" s="63"/>
      <c r="B301" s="62" t="str">
        <f>'N207 50km'!A299</f>
        <v>N241_A</v>
      </c>
      <c r="C301" s="62" t="str">
        <f>'N207 50km'!B299</f>
        <v>Noordkade 241</v>
      </c>
      <c r="D301" s="62" t="str" cm="1">
        <f t="array" ref="D301:E301">_xlfn.TEXTSPLIT(C301," ")</f>
        <v>Noordkade</v>
      </c>
      <c r="E301" s="62" t="str">
        <v>241</v>
      </c>
      <c r="F301" s="62"/>
      <c r="G301" s="62"/>
      <c r="H301" s="62"/>
      <c r="I301" s="62" t="s">
        <v>29</v>
      </c>
      <c r="J301" s="62"/>
      <c r="K301" s="62"/>
      <c r="L301" s="62"/>
      <c r="M301" s="62"/>
      <c r="N301" s="63">
        <f>'N207 50km'!C299</f>
        <v>1.5</v>
      </c>
      <c r="O301" s="63">
        <f>IF('N207'!D299="--",6,'N207'!D299)</f>
        <v>57.8</v>
      </c>
      <c r="P301" s="63">
        <f t="shared" si="8"/>
        <v>58</v>
      </c>
      <c r="Q301" s="63">
        <f t="shared" si="9"/>
        <v>2</v>
      </c>
      <c r="R301" s="63">
        <f>'overzicht alle wegen'!L300</f>
        <v>56</v>
      </c>
      <c r="S301" s="62" t="s">
        <v>30</v>
      </c>
      <c r="T301" s="62"/>
      <c r="U301" s="62"/>
      <c r="V301" s="62"/>
      <c r="W301" s="62"/>
      <c r="X301" s="62"/>
      <c r="Y301" s="62"/>
    </row>
    <row r="302" spans="1:25" x14ac:dyDescent="0.2">
      <c r="A302" s="11">
        <v>123</v>
      </c>
      <c r="B302" s="12" t="str">
        <f>'N207 50km'!A300</f>
        <v>N207_A</v>
      </c>
      <c r="C302" s="12" t="str">
        <f>'N207 50km'!B300</f>
        <v>Noordkade 207</v>
      </c>
      <c r="D302" s="12" t="str" cm="1">
        <f t="array" ref="D302:E302">_xlfn.TEXTSPLIT(C302," ")</f>
        <v>Noordkade</v>
      </c>
      <c r="E302" s="12" t="str">
        <v>207</v>
      </c>
      <c r="F302" s="12"/>
      <c r="G302" s="12"/>
      <c r="H302" s="12"/>
      <c r="I302" s="12" t="s">
        <v>29</v>
      </c>
      <c r="J302" s="12"/>
      <c r="K302" s="12"/>
      <c r="L302" s="12"/>
      <c r="M302" s="12"/>
      <c r="N302" s="11">
        <f>'N207 50km'!C300</f>
        <v>1.5</v>
      </c>
      <c r="O302" s="11">
        <f>IF('N207'!D300="--",6,'N207'!D300)</f>
        <v>58.2</v>
      </c>
      <c r="P302" s="11">
        <f t="shared" si="8"/>
        <v>58</v>
      </c>
      <c r="Q302" s="11">
        <f t="shared" si="9"/>
        <v>2</v>
      </c>
      <c r="R302" s="11">
        <f>'overzicht alle wegen'!L301</f>
        <v>56</v>
      </c>
      <c r="S302" s="12" t="s">
        <v>30</v>
      </c>
      <c r="T302" s="12"/>
      <c r="U302" s="12"/>
      <c r="V302" s="12"/>
      <c r="W302" s="12"/>
      <c r="X302" s="12"/>
      <c r="Y302" s="12"/>
    </row>
    <row r="303" spans="1:25" s="64" customFormat="1" x14ac:dyDescent="0.2">
      <c r="A303" s="63">
        <v>124</v>
      </c>
      <c r="B303" s="62" t="str">
        <f>'N207 50km'!A301</f>
        <v>N203_A</v>
      </c>
      <c r="C303" s="62" t="str">
        <f>'N207 50km'!B301</f>
        <v>Noordkade 203</v>
      </c>
      <c r="D303" s="62" t="str" cm="1">
        <f t="array" ref="D303:E303">_xlfn.TEXTSPLIT(C303," ")</f>
        <v>Noordkade</v>
      </c>
      <c r="E303" s="62" t="str">
        <v>203</v>
      </c>
      <c r="F303" s="62"/>
      <c r="G303" s="62"/>
      <c r="H303" s="62"/>
      <c r="I303" s="62" t="s">
        <v>29</v>
      </c>
      <c r="J303" s="62"/>
      <c r="K303" s="62"/>
      <c r="L303" s="62"/>
      <c r="M303" s="62"/>
      <c r="N303" s="63">
        <f>'N207 50km'!C301</f>
        <v>1.5</v>
      </c>
      <c r="O303" s="63">
        <f>IF('N207'!D301="--",6,'N207'!D301)</f>
        <v>58.6</v>
      </c>
      <c r="P303" s="63">
        <f t="shared" si="8"/>
        <v>59</v>
      </c>
      <c r="Q303" s="63">
        <f t="shared" si="9"/>
        <v>2</v>
      </c>
      <c r="R303" s="63">
        <f>'overzicht alle wegen'!L302</f>
        <v>57</v>
      </c>
      <c r="S303" s="62" t="s">
        <v>30</v>
      </c>
      <c r="T303" s="62"/>
      <c r="U303" s="62"/>
      <c r="V303" s="62"/>
      <c r="W303" s="62"/>
      <c r="X303" s="62"/>
      <c r="Y303" s="62"/>
    </row>
    <row r="304" spans="1:25" x14ac:dyDescent="0.2">
      <c r="A304" s="11">
        <v>125</v>
      </c>
      <c r="B304" s="12" t="str">
        <f>'N207 50km'!A302</f>
        <v>N199_B</v>
      </c>
      <c r="C304" s="12" t="str">
        <f>'N207 50km'!B302</f>
        <v>Noordkade 199</v>
      </c>
      <c r="D304" s="12" t="str" cm="1">
        <f t="array" ref="D304:E304">_xlfn.TEXTSPLIT(C304," ")</f>
        <v>Noordkade</v>
      </c>
      <c r="E304" s="12" t="str">
        <v>199</v>
      </c>
      <c r="F304" s="12"/>
      <c r="G304" s="12"/>
      <c r="H304" s="12"/>
      <c r="I304" s="12" t="s">
        <v>29</v>
      </c>
      <c r="J304" s="12"/>
      <c r="K304" s="12"/>
      <c r="L304" s="12"/>
      <c r="M304" s="12"/>
      <c r="N304" s="11">
        <f>'N207 50km'!C302</f>
        <v>4.5</v>
      </c>
      <c r="O304" s="11">
        <f>IF('N207'!D302="--",6,'N207'!D302)</f>
        <v>59.4</v>
      </c>
      <c r="P304" s="11">
        <f t="shared" si="8"/>
        <v>59</v>
      </c>
      <c r="Q304" s="11">
        <f t="shared" si="9"/>
        <v>2</v>
      </c>
      <c r="R304" s="11">
        <f>'overzicht alle wegen'!L303</f>
        <v>57</v>
      </c>
      <c r="S304" s="12" t="s">
        <v>30</v>
      </c>
      <c r="T304" s="12"/>
      <c r="U304" s="12"/>
      <c r="V304" s="12"/>
      <c r="W304" s="12"/>
      <c r="X304" s="12"/>
      <c r="Y304" s="12"/>
    </row>
    <row r="305" spans="1:25" x14ac:dyDescent="0.2">
      <c r="A305" s="11"/>
      <c r="B305" s="12" t="str">
        <f>'N207 50km'!A303</f>
        <v>N199_A</v>
      </c>
      <c r="C305" s="12" t="str">
        <f>'N207 50km'!B303</f>
        <v>Noordkade 199</v>
      </c>
      <c r="D305" s="12" t="str" cm="1">
        <f t="array" ref="D305:E305">_xlfn.TEXTSPLIT(C305," ")</f>
        <v>Noordkade</v>
      </c>
      <c r="E305" s="12" t="str">
        <v>199</v>
      </c>
      <c r="F305" s="12"/>
      <c r="G305" s="12"/>
      <c r="H305" s="12"/>
      <c r="I305" s="12" t="s">
        <v>29</v>
      </c>
      <c r="J305" s="12"/>
      <c r="K305" s="12"/>
      <c r="L305" s="12"/>
      <c r="M305" s="12"/>
      <c r="N305" s="11">
        <f>'N207 50km'!C303</f>
        <v>1.5</v>
      </c>
      <c r="O305" s="11">
        <f>IF('N207'!D303="--",6,'N207'!D303)</f>
        <v>57.8</v>
      </c>
      <c r="P305" s="11">
        <f t="shared" si="8"/>
        <v>58</v>
      </c>
      <c r="Q305" s="11">
        <f t="shared" si="9"/>
        <v>2</v>
      </c>
      <c r="R305" s="11">
        <f>'overzicht alle wegen'!L304</f>
        <v>56</v>
      </c>
      <c r="S305" s="12" t="s">
        <v>30</v>
      </c>
      <c r="T305" s="12"/>
      <c r="U305" s="12"/>
      <c r="V305" s="12"/>
      <c r="W305" s="12"/>
      <c r="X305" s="12"/>
      <c r="Y305" s="12"/>
    </row>
    <row r="306" spans="1:25" s="64" customFormat="1" x14ac:dyDescent="0.2">
      <c r="A306" s="63">
        <v>126</v>
      </c>
      <c r="B306" s="62" t="str">
        <f>'N207 50km'!A304</f>
        <v>N197_A</v>
      </c>
      <c r="C306" s="62" t="str">
        <f>'N207 50km'!B304</f>
        <v>Noordkade 197</v>
      </c>
      <c r="D306" s="62" t="str" cm="1">
        <f t="array" ref="D306:E306">_xlfn.TEXTSPLIT(C306," ")</f>
        <v>Noordkade</v>
      </c>
      <c r="E306" s="62" t="str">
        <v>197</v>
      </c>
      <c r="F306" s="62"/>
      <c r="G306" s="62"/>
      <c r="H306" s="62"/>
      <c r="I306" s="62" t="s">
        <v>29</v>
      </c>
      <c r="J306" s="62"/>
      <c r="K306" s="62"/>
      <c r="L306" s="62"/>
      <c r="M306" s="62"/>
      <c r="N306" s="63">
        <f>'N207 50km'!C304</f>
        <v>1.5</v>
      </c>
      <c r="O306" s="63">
        <f>IF('N207'!D304="--",6,'N207'!D304)</f>
        <v>58.2</v>
      </c>
      <c r="P306" s="63">
        <f t="shared" si="8"/>
        <v>58</v>
      </c>
      <c r="Q306" s="63">
        <f t="shared" si="9"/>
        <v>2</v>
      </c>
      <c r="R306" s="63">
        <f>'overzicht alle wegen'!L305</f>
        <v>56</v>
      </c>
      <c r="S306" s="62" t="s">
        <v>30</v>
      </c>
      <c r="T306" s="62"/>
      <c r="U306" s="62"/>
      <c r="V306" s="62"/>
      <c r="W306" s="62"/>
      <c r="X306" s="62"/>
      <c r="Y306" s="62"/>
    </row>
    <row r="307" spans="1:25" x14ac:dyDescent="0.2">
      <c r="A307" s="11">
        <v>127</v>
      </c>
      <c r="B307" s="12" t="str">
        <f>'N207 50km'!A305</f>
        <v>N189_B</v>
      </c>
      <c r="C307" s="12" t="str">
        <f>'N207 50km'!B305</f>
        <v>Noordkade 189</v>
      </c>
      <c r="D307" s="12" t="str" cm="1">
        <f t="array" ref="D307:E307">_xlfn.TEXTSPLIT(C307," ")</f>
        <v>Noordkade</v>
      </c>
      <c r="E307" s="12" t="str">
        <v>189</v>
      </c>
      <c r="F307" s="12"/>
      <c r="G307" s="12"/>
      <c r="H307" s="12"/>
      <c r="I307" s="12" t="s">
        <v>29</v>
      </c>
      <c r="J307" s="12"/>
      <c r="K307" s="12"/>
      <c r="L307" s="12"/>
      <c r="M307" s="12"/>
      <c r="N307" s="11">
        <f>'N207 50km'!C305</f>
        <v>4.5</v>
      </c>
      <c r="O307" s="11">
        <f>IF('N207'!D305="--",6,'N207'!D305)</f>
        <v>59.2</v>
      </c>
      <c r="P307" s="11">
        <f t="shared" si="8"/>
        <v>59</v>
      </c>
      <c r="Q307" s="11">
        <f t="shared" si="9"/>
        <v>2</v>
      </c>
      <c r="R307" s="11">
        <f>'overzicht alle wegen'!L306</f>
        <v>57</v>
      </c>
      <c r="S307" s="12" t="s">
        <v>30</v>
      </c>
      <c r="T307" s="12"/>
      <c r="U307" s="12"/>
      <c r="V307" s="12"/>
      <c r="W307" s="12"/>
      <c r="X307" s="12"/>
      <c r="Y307" s="12"/>
    </row>
    <row r="308" spans="1:25" x14ac:dyDescent="0.2">
      <c r="A308" s="11"/>
      <c r="B308" s="12" t="str">
        <f>'N207 50km'!A306</f>
        <v>N189_A</v>
      </c>
      <c r="C308" s="12" t="str">
        <f>'N207 50km'!B306</f>
        <v>Noordkade 189</v>
      </c>
      <c r="D308" s="12" t="str" cm="1">
        <f t="array" ref="D308:E308">_xlfn.TEXTSPLIT(C308," ")</f>
        <v>Noordkade</v>
      </c>
      <c r="E308" s="12" t="str">
        <v>189</v>
      </c>
      <c r="F308" s="12"/>
      <c r="G308" s="12"/>
      <c r="H308" s="12"/>
      <c r="I308" s="12" t="s">
        <v>29</v>
      </c>
      <c r="J308" s="12"/>
      <c r="K308" s="12"/>
      <c r="L308" s="12"/>
      <c r="M308" s="12"/>
      <c r="N308" s="11">
        <f>'N207 50km'!C306</f>
        <v>1.5</v>
      </c>
      <c r="O308" s="11">
        <f>IF('N207'!D306="--",6,'N207'!D306)</f>
        <v>57.4</v>
      </c>
      <c r="P308" s="11">
        <f t="shared" si="8"/>
        <v>57</v>
      </c>
      <c r="Q308" s="11">
        <f t="shared" si="9"/>
        <v>4</v>
      </c>
      <c r="R308" s="11">
        <f>'overzicht alle wegen'!L307</f>
        <v>53</v>
      </c>
      <c r="S308" s="12" t="s">
        <v>30</v>
      </c>
      <c r="T308" s="12"/>
      <c r="U308" s="12"/>
      <c r="V308" s="12"/>
      <c r="W308" s="12"/>
      <c r="X308" s="12"/>
      <c r="Y308" s="12"/>
    </row>
    <row r="309" spans="1:25" s="64" customFormat="1" x14ac:dyDescent="0.2">
      <c r="A309" s="63">
        <v>128</v>
      </c>
      <c r="B309" s="62" t="str">
        <f>'N207 50km'!A307</f>
        <v>N155_B</v>
      </c>
      <c r="C309" s="62" t="str">
        <f>'N207 50km'!B307</f>
        <v>Noordkade 155</v>
      </c>
      <c r="D309" s="62" t="str" cm="1">
        <f t="array" ref="D309:E309">_xlfn.TEXTSPLIT(C309," ")</f>
        <v>Noordkade</v>
      </c>
      <c r="E309" s="62" t="str">
        <v>155</v>
      </c>
      <c r="F309" s="62"/>
      <c r="G309" s="62"/>
      <c r="H309" s="62"/>
      <c r="I309" s="62" t="s">
        <v>29</v>
      </c>
      <c r="J309" s="62"/>
      <c r="K309" s="62"/>
      <c r="L309" s="62"/>
      <c r="M309" s="62"/>
      <c r="N309" s="63">
        <f>'N207 50km'!C307</f>
        <v>4.5</v>
      </c>
      <c r="O309" s="63">
        <f>IF('N207'!D307="--",6,'N207'!D307)</f>
        <v>59.4</v>
      </c>
      <c r="P309" s="63">
        <f t="shared" si="8"/>
        <v>59</v>
      </c>
      <c r="Q309" s="63">
        <f t="shared" si="9"/>
        <v>2</v>
      </c>
      <c r="R309" s="63">
        <f>'overzicht alle wegen'!L308</f>
        <v>57</v>
      </c>
      <c r="S309" s="62" t="s">
        <v>30</v>
      </c>
      <c r="T309" s="62"/>
      <c r="U309" s="62"/>
      <c r="V309" s="62"/>
      <c r="W309" s="62"/>
      <c r="X309" s="62"/>
      <c r="Y309" s="62"/>
    </row>
    <row r="310" spans="1:25" s="64" customFormat="1" x14ac:dyDescent="0.2">
      <c r="A310" s="63"/>
      <c r="B310" s="62" t="str">
        <f>'N207 50km'!A308</f>
        <v>N155_A</v>
      </c>
      <c r="C310" s="62" t="str">
        <f>'N207 50km'!B308</f>
        <v>Noordkade 155</v>
      </c>
      <c r="D310" s="62" t="str" cm="1">
        <f t="array" ref="D310:E310">_xlfn.TEXTSPLIT(C310," ")</f>
        <v>Noordkade</v>
      </c>
      <c r="E310" s="62" t="str">
        <v>155</v>
      </c>
      <c r="F310" s="62"/>
      <c r="G310" s="62"/>
      <c r="H310" s="62"/>
      <c r="I310" s="62" t="s">
        <v>29</v>
      </c>
      <c r="J310" s="62"/>
      <c r="K310" s="62"/>
      <c r="L310" s="62"/>
      <c r="M310" s="62"/>
      <c r="N310" s="63">
        <f>'N207 50km'!C308</f>
        <v>1.5</v>
      </c>
      <c r="O310" s="63">
        <f>IF('N207'!D308="--",6,'N207'!D308)</f>
        <v>57.8</v>
      </c>
      <c r="P310" s="63">
        <f t="shared" si="8"/>
        <v>58</v>
      </c>
      <c r="Q310" s="63">
        <f t="shared" si="9"/>
        <v>2</v>
      </c>
      <c r="R310" s="63">
        <f>'overzicht alle wegen'!L309</f>
        <v>56</v>
      </c>
      <c r="S310" s="62" t="s">
        <v>30</v>
      </c>
      <c r="T310" s="62"/>
      <c r="U310" s="62"/>
      <c r="V310" s="62"/>
      <c r="W310" s="62"/>
      <c r="X310" s="62"/>
      <c r="Y310" s="62"/>
    </row>
    <row r="311" spans="1:25" x14ac:dyDescent="0.2">
      <c r="A311" s="11">
        <v>129</v>
      </c>
      <c r="B311" s="12" t="str">
        <f>'N207 50km'!A309</f>
        <v>N153_C</v>
      </c>
      <c r="C311" s="12" t="str">
        <f>'N207 50km'!B309</f>
        <v>Noordkade 153</v>
      </c>
      <c r="D311" s="12" t="str" cm="1">
        <f t="array" ref="D311:E311">_xlfn.TEXTSPLIT(C311," ")</f>
        <v>Noordkade</v>
      </c>
      <c r="E311" s="12" t="str">
        <v>153</v>
      </c>
      <c r="F311" s="12"/>
      <c r="G311" s="12"/>
      <c r="H311" s="12"/>
      <c r="I311" s="12" t="s">
        <v>29</v>
      </c>
      <c r="J311" s="12"/>
      <c r="K311" s="12"/>
      <c r="L311" s="12"/>
      <c r="M311" s="12"/>
      <c r="N311" s="11">
        <f>'N207 50km'!C309</f>
        <v>7.5</v>
      </c>
      <c r="O311" s="11">
        <f>IF('N207'!D309="--",6,'N207'!D309)</f>
        <v>59.4</v>
      </c>
      <c r="P311" s="11">
        <f t="shared" si="8"/>
        <v>59</v>
      </c>
      <c r="Q311" s="11">
        <f t="shared" si="9"/>
        <v>2</v>
      </c>
      <c r="R311" s="11">
        <f>'overzicht alle wegen'!L310</f>
        <v>57</v>
      </c>
      <c r="S311" s="12" t="s">
        <v>30</v>
      </c>
      <c r="T311" s="12"/>
      <c r="U311" s="12"/>
      <c r="V311" s="12"/>
      <c r="W311" s="12"/>
      <c r="X311" s="12"/>
      <c r="Y311" s="12"/>
    </row>
    <row r="312" spans="1:25" x14ac:dyDescent="0.2">
      <c r="A312" s="11"/>
      <c r="B312" s="12" t="str">
        <f>'N207 50km'!A310</f>
        <v>N153_B</v>
      </c>
      <c r="C312" s="12" t="str">
        <f>'N207 50km'!B310</f>
        <v>Noordkade 153</v>
      </c>
      <c r="D312" s="12" t="str" cm="1">
        <f t="array" ref="D312:E312">_xlfn.TEXTSPLIT(C312," ")</f>
        <v>Noordkade</v>
      </c>
      <c r="E312" s="12" t="str">
        <v>153</v>
      </c>
      <c r="F312" s="12"/>
      <c r="G312" s="12"/>
      <c r="H312" s="12"/>
      <c r="I312" s="12" t="s">
        <v>29</v>
      </c>
      <c r="J312" s="12"/>
      <c r="K312" s="12"/>
      <c r="L312" s="12"/>
      <c r="M312" s="12"/>
      <c r="N312" s="11">
        <f>'N207 50km'!C310</f>
        <v>4.5</v>
      </c>
      <c r="O312" s="11">
        <f>IF('N207'!D310="--",6,'N207'!D310)</f>
        <v>59.1</v>
      </c>
      <c r="P312" s="11">
        <f t="shared" si="8"/>
        <v>59</v>
      </c>
      <c r="Q312" s="11">
        <f t="shared" si="9"/>
        <v>2</v>
      </c>
      <c r="R312" s="11">
        <f>'overzicht alle wegen'!L311</f>
        <v>57</v>
      </c>
      <c r="S312" s="12" t="s">
        <v>30</v>
      </c>
      <c r="T312" s="12"/>
      <c r="U312" s="12"/>
      <c r="V312" s="12"/>
      <c r="W312" s="12"/>
      <c r="X312" s="12"/>
      <c r="Y312" s="12"/>
    </row>
    <row r="313" spans="1:25" x14ac:dyDescent="0.2">
      <c r="A313" s="11"/>
      <c r="B313" s="12" t="str">
        <f>'N207 50km'!A311</f>
        <v>N153_A</v>
      </c>
      <c r="C313" s="12" t="str">
        <f>'N207 50km'!B311</f>
        <v>Noordkade 153</v>
      </c>
      <c r="D313" s="12" t="str" cm="1">
        <f t="array" ref="D313:E313">_xlfn.TEXTSPLIT(C313," ")</f>
        <v>Noordkade</v>
      </c>
      <c r="E313" s="12" t="str">
        <v>153</v>
      </c>
      <c r="F313" s="12"/>
      <c r="G313" s="12"/>
      <c r="H313" s="12"/>
      <c r="I313" s="12" t="s">
        <v>29</v>
      </c>
      <c r="J313" s="12"/>
      <c r="K313" s="12"/>
      <c r="L313" s="12"/>
      <c r="M313" s="12"/>
      <c r="N313" s="11">
        <f>'N207 50km'!C311</f>
        <v>1.5</v>
      </c>
      <c r="O313" s="11">
        <f>IF('N207'!D311="--",6,'N207'!D311)</f>
        <v>57.5</v>
      </c>
      <c r="P313" s="11">
        <f t="shared" si="8"/>
        <v>58</v>
      </c>
      <c r="Q313" s="11">
        <f t="shared" si="9"/>
        <v>2</v>
      </c>
      <c r="R313" s="11">
        <f>'overzicht alle wegen'!L312</f>
        <v>56</v>
      </c>
      <c r="S313" s="12" t="s">
        <v>30</v>
      </c>
      <c r="T313" s="12"/>
      <c r="U313" s="12"/>
      <c r="V313" s="12"/>
      <c r="W313" s="12"/>
      <c r="X313" s="12"/>
      <c r="Y313" s="12"/>
    </row>
    <row r="314" spans="1:25" s="64" customFormat="1" x14ac:dyDescent="0.2">
      <c r="A314" s="63">
        <v>130</v>
      </c>
      <c r="B314" s="62" t="str">
        <f>'N207 50km'!A312</f>
        <v>N115_A</v>
      </c>
      <c r="C314" s="62" t="str">
        <f>'N207 50km'!B312</f>
        <v>Noordkade 115</v>
      </c>
      <c r="D314" s="62" t="str" cm="1">
        <f t="array" ref="D314:E314">_xlfn.TEXTSPLIT(C314," ")</f>
        <v>Noordkade</v>
      </c>
      <c r="E314" s="62" t="str">
        <v>115</v>
      </c>
      <c r="F314" s="62"/>
      <c r="G314" s="62"/>
      <c r="H314" s="62"/>
      <c r="I314" s="62" t="s">
        <v>29</v>
      </c>
      <c r="J314" s="62"/>
      <c r="K314" s="62"/>
      <c r="L314" s="62"/>
      <c r="M314" s="62"/>
      <c r="N314" s="63">
        <f>'N207 50km'!C312</f>
        <v>1.5</v>
      </c>
      <c r="O314" s="63">
        <f>IF('N207'!D312="--",6,'N207'!D312)</f>
        <v>57.1</v>
      </c>
      <c r="P314" s="63">
        <f t="shared" si="8"/>
        <v>57</v>
      </c>
      <c r="Q314" s="63">
        <f t="shared" si="9"/>
        <v>4</v>
      </c>
      <c r="R314" s="63">
        <f>'overzicht alle wegen'!L313</f>
        <v>53</v>
      </c>
      <c r="S314" s="62" t="s">
        <v>30</v>
      </c>
      <c r="T314" s="62"/>
      <c r="U314" s="62"/>
      <c r="V314" s="62"/>
      <c r="W314" s="62"/>
      <c r="X314" s="62"/>
      <c r="Y314" s="62"/>
    </row>
    <row r="315" spans="1:25" x14ac:dyDescent="0.2">
      <c r="A315" s="11">
        <v>131</v>
      </c>
      <c r="B315" s="12" t="str">
        <f>'N207 50km'!A313</f>
        <v>N113_C</v>
      </c>
      <c r="C315" s="12" t="str">
        <f>'N207 50km'!B313</f>
        <v>Noordkade 113</v>
      </c>
      <c r="D315" s="12" t="str" cm="1">
        <f t="array" ref="D315:E315">_xlfn.TEXTSPLIT(C315," ")</f>
        <v>Noordkade</v>
      </c>
      <c r="E315" s="12" t="str">
        <v>113</v>
      </c>
      <c r="F315" s="12"/>
      <c r="G315" s="12"/>
      <c r="H315" s="12"/>
      <c r="I315" s="12" t="s">
        <v>29</v>
      </c>
      <c r="J315" s="12"/>
      <c r="K315" s="12"/>
      <c r="L315" s="12"/>
      <c r="M315" s="12"/>
      <c r="N315" s="11">
        <f>'N207 50km'!C313</f>
        <v>7.5</v>
      </c>
      <c r="O315" s="11">
        <f>IF('N207'!D313="--",6,'N207'!D313)</f>
        <v>58.4</v>
      </c>
      <c r="P315" s="11">
        <f t="shared" si="8"/>
        <v>58</v>
      </c>
      <c r="Q315" s="11">
        <f t="shared" si="9"/>
        <v>2</v>
      </c>
      <c r="R315" s="11">
        <f>'overzicht alle wegen'!L314</f>
        <v>56</v>
      </c>
      <c r="S315" s="12" t="s">
        <v>30</v>
      </c>
      <c r="T315" s="12"/>
      <c r="U315" s="12"/>
      <c r="V315" s="12"/>
      <c r="W315" s="12"/>
      <c r="X315" s="12"/>
      <c r="Y315" s="12"/>
    </row>
    <row r="316" spans="1:25" x14ac:dyDescent="0.2">
      <c r="A316" s="11"/>
      <c r="B316" s="12" t="str">
        <f>'N207 50km'!A314</f>
        <v>N113_B</v>
      </c>
      <c r="C316" s="12" t="str">
        <f>'N207 50km'!B314</f>
        <v>Noordkade 113</v>
      </c>
      <c r="D316" s="12" t="str" cm="1">
        <f t="array" ref="D316:E316">_xlfn.TEXTSPLIT(C316," ")</f>
        <v>Noordkade</v>
      </c>
      <c r="E316" s="12" t="str">
        <v>113</v>
      </c>
      <c r="F316" s="12"/>
      <c r="G316" s="12"/>
      <c r="H316" s="12"/>
      <c r="I316" s="12" t="s">
        <v>29</v>
      </c>
      <c r="J316" s="12"/>
      <c r="K316" s="12"/>
      <c r="L316" s="12"/>
      <c r="M316" s="12"/>
      <c r="N316" s="11">
        <f>'N207 50km'!C314</f>
        <v>4.5</v>
      </c>
      <c r="O316" s="11">
        <f>IF('N207'!D314="--",6,'N207'!D314)</f>
        <v>57.7</v>
      </c>
      <c r="P316" s="11">
        <f t="shared" si="8"/>
        <v>58</v>
      </c>
      <c r="Q316" s="11">
        <f t="shared" si="9"/>
        <v>2</v>
      </c>
      <c r="R316" s="11">
        <f>'overzicht alle wegen'!L315</f>
        <v>56</v>
      </c>
      <c r="S316" s="12" t="s">
        <v>30</v>
      </c>
      <c r="T316" s="12"/>
      <c r="U316" s="12"/>
      <c r="V316" s="12"/>
      <c r="W316" s="12"/>
      <c r="X316" s="12"/>
      <c r="Y316" s="12"/>
    </row>
    <row r="317" spans="1:25" x14ac:dyDescent="0.2">
      <c r="A317" s="11"/>
      <c r="B317" s="12" t="str">
        <f>'N207 50km'!A315</f>
        <v>N113_A</v>
      </c>
      <c r="C317" s="12" t="str">
        <f>'N207 50km'!B315</f>
        <v>Noordkade 113</v>
      </c>
      <c r="D317" s="12" t="str" cm="1">
        <f t="array" ref="D317:E317">_xlfn.TEXTSPLIT(C317," ")</f>
        <v>Noordkade</v>
      </c>
      <c r="E317" s="12" t="str">
        <v>113</v>
      </c>
      <c r="F317" s="12"/>
      <c r="G317" s="12"/>
      <c r="H317" s="12"/>
      <c r="I317" s="12" t="s">
        <v>29</v>
      </c>
      <c r="J317" s="12"/>
      <c r="K317" s="12"/>
      <c r="L317" s="12"/>
      <c r="M317" s="12"/>
      <c r="N317" s="11">
        <f>'N207 50km'!C315</f>
        <v>1.5</v>
      </c>
      <c r="O317" s="11">
        <f>IF('N207'!D315="--",6,'N207'!D315)</f>
        <v>55.9</v>
      </c>
      <c r="P317" s="11">
        <f t="shared" si="8"/>
        <v>56</v>
      </c>
      <c r="Q317" s="11">
        <f t="shared" si="9"/>
        <v>3</v>
      </c>
      <c r="R317" s="11">
        <f>'overzicht alle wegen'!L316</f>
        <v>53</v>
      </c>
      <c r="S317" s="12" t="s">
        <v>30</v>
      </c>
      <c r="T317" s="12"/>
      <c r="U317" s="12"/>
      <c r="V317" s="12"/>
      <c r="W317" s="12"/>
      <c r="X317" s="12"/>
      <c r="Y317" s="12"/>
    </row>
    <row r="318" spans="1:25" s="64" customFormat="1" x14ac:dyDescent="0.2">
      <c r="A318" s="63">
        <v>132</v>
      </c>
      <c r="B318" s="62" t="str">
        <f>'N207 50km'!A316</f>
        <v>N111_B</v>
      </c>
      <c r="C318" s="62" t="str">
        <f>'N207 50km'!B316</f>
        <v>Noordkade 111</v>
      </c>
      <c r="D318" s="62" t="str" cm="1">
        <f t="array" ref="D318:E318">_xlfn.TEXTSPLIT(C318," ")</f>
        <v>Noordkade</v>
      </c>
      <c r="E318" s="62" t="str">
        <v>111</v>
      </c>
      <c r="F318" s="62"/>
      <c r="G318" s="62"/>
      <c r="H318" s="62"/>
      <c r="I318" s="62" t="s">
        <v>29</v>
      </c>
      <c r="J318" s="62"/>
      <c r="K318" s="62"/>
      <c r="L318" s="62"/>
      <c r="M318" s="62"/>
      <c r="N318" s="63">
        <f>'N207 50km'!C316</f>
        <v>4.5</v>
      </c>
      <c r="O318" s="63">
        <f>IF('N207'!D316="--",6,'N207'!D316)</f>
        <v>58.8</v>
      </c>
      <c r="P318" s="63">
        <f t="shared" si="8"/>
        <v>59</v>
      </c>
      <c r="Q318" s="63">
        <f t="shared" si="9"/>
        <v>2</v>
      </c>
      <c r="R318" s="63">
        <f>'overzicht alle wegen'!L317</f>
        <v>57</v>
      </c>
      <c r="S318" s="62" t="s">
        <v>30</v>
      </c>
      <c r="T318" s="62"/>
      <c r="U318" s="62"/>
      <c r="V318" s="62"/>
      <c r="W318" s="62"/>
      <c r="X318" s="62"/>
      <c r="Y318" s="62"/>
    </row>
    <row r="319" spans="1:25" s="64" customFormat="1" x14ac:dyDescent="0.2">
      <c r="A319" s="63"/>
      <c r="B319" s="62" t="str">
        <f>'N207 50km'!A317</f>
        <v>N111_A</v>
      </c>
      <c r="C319" s="62" t="str">
        <f>'N207 50km'!B317</f>
        <v>Noordkade 111</v>
      </c>
      <c r="D319" s="62" t="str" cm="1">
        <f t="array" ref="D319:E319">_xlfn.TEXTSPLIT(C319," ")</f>
        <v>Noordkade</v>
      </c>
      <c r="E319" s="62" t="str">
        <v>111</v>
      </c>
      <c r="F319" s="62"/>
      <c r="G319" s="62"/>
      <c r="H319" s="62"/>
      <c r="I319" s="62" t="s">
        <v>29</v>
      </c>
      <c r="J319" s="62"/>
      <c r="K319" s="62"/>
      <c r="L319" s="62"/>
      <c r="M319" s="62"/>
      <c r="N319" s="63">
        <f>'N207 50km'!C317</f>
        <v>1.5</v>
      </c>
      <c r="O319" s="63">
        <f>IF('N207'!D317="--",6,'N207'!D317)</f>
        <v>57.1</v>
      </c>
      <c r="P319" s="63">
        <f t="shared" si="8"/>
        <v>57</v>
      </c>
      <c r="Q319" s="63">
        <f t="shared" si="9"/>
        <v>4</v>
      </c>
      <c r="R319" s="63">
        <f>'overzicht alle wegen'!L318</f>
        <v>53</v>
      </c>
      <c r="S319" s="62" t="s">
        <v>30</v>
      </c>
      <c r="T319" s="62"/>
      <c r="U319" s="62"/>
      <c r="V319" s="62"/>
      <c r="W319" s="62"/>
      <c r="X319" s="62"/>
      <c r="Y319" s="62"/>
    </row>
    <row r="320" spans="1:25" x14ac:dyDescent="0.2">
      <c r="A320" s="11">
        <v>133</v>
      </c>
      <c r="B320" s="12" t="str">
        <f>'N207 50km'!A318</f>
        <v>N109_B</v>
      </c>
      <c r="C320" s="12" t="str">
        <f>'N207 50km'!B318</f>
        <v>Noordkade 109</v>
      </c>
      <c r="D320" s="12" t="str" cm="1">
        <f t="array" ref="D320:E320">_xlfn.TEXTSPLIT(C320," ")</f>
        <v>Noordkade</v>
      </c>
      <c r="E320" s="12" t="str">
        <v>109</v>
      </c>
      <c r="F320" s="12"/>
      <c r="G320" s="12"/>
      <c r="H320" s="12"/>
      <c r="I320" s="12" t="s">
        <v>29</v>
      </c>
      <c r="J320" s="12"/>
      <c r="K320" s="12"/>
      <c r="L320" s="12"/>
      <c r="M320" s="12"/>
      <c r="N320" s="11">
        <f>'N207 50km'!C318</f>
        <v>4.5</v>
      </c>
      <c r="O320" s="11">
        <f>IF('N207'!D318="--",6,'N207'!D318)</f>
        <v>59.3</v>
      </c>
      <c r="P320" s="11">
        <f t="shared" si="8"/>
        <v>59</v>
      </c>
      <c r="Q320" s="11">
        <f t="shared" si="9"/>
        <v>2</v>
      </c>
      <c r="R320" s="11">
        <f>'overzicht alle wegen'!L319</f>
        <v>57</v>
      </c>
      <c r="S320" s="12" t="s">
        <v>30</v>
      </c>
      <c r="T320" s="12"/>
      <c r="U320" s="12"/>
      <c r="V320" s="12"/>
      <c r="W320" s="12"/>
      <c r="X320" s="12"/>
      <c r="Y320" s="12"/>
    </row>
    <row r="321" spans="1:25" x14ac:dyDescent="0.2">
      <c r="A321" s="11"/>
      <c r="B321" s="12" t="str">
        <f>'N207 50km'!A319</f>
        <v>N109_A</v>
      </c>
      <c r="C321" s="12" t="str">
        <f>'N207 50km'!B319</f>
        <v>Noordkade 109</v>
      </c>
      <c r="D321" s="12" t="str" cm="1">
        <f t="array" ref="D321:E321">_xlfn.TEXTSPLIT(C321," ")</f>
        <v>Noordkade</v>
      </c>
      <c r="E321" s="12" t="str">
        <v>109</v>
      </c>
      <c r="F321" s="12"/>
      <c r="G321" s="12"/>
      <c r="H321" s="12"/>
      <c r="I321" s="12" t="s">
        <v>29</v>
      </c>
      <c r="J321" s="12"/>
      <c r="K321" s="12"/>
      <c r="L321" s="12"/>
      <c r="M321" s="12"/>
      <c r="N321" s="11">
        <f>'N207 50km'!C319</f>
        <v>1.5</v>
      </c>
      <c r="O321" s="11">
        <f>IF('N207'!D319="--",6,'N207'!D319)</f>
        <v>57.8</v>
      </c>
      <c r="P321" s="11">
        <f t="shared" si="8"/>
        <v>58</v>
      </c>
      <c r="Q321" s="11">
        <f t="shared" si="9"/>
        <v>2</v>
      </c>
      <c r="R321" s="11">
        <f>'overzicht alle wegen'!L320</f>
        <v>56</v>
      </c>
      <c r="S321" s="12" t="s">
        <v>30</v>
      </c>
      <c r="T321" s="12"/>
      <c r="U321" s="12"/>
      <c r="V321" s="12"/>
      <c r="W321" s="12"/>
      <c r="X321" s="12"/>
      <c r="Y321" s="12"/>
    </row>
    <row r="322" spans="1:25" s="64" customFormat="1" x14ac:dyDescent="0.2">
      <c r="A322" s="63">
        <v>134</v>
      </c>
      <c r="B322" s="62" t="str">
        <f>'N207 50km'!A320</f>
        <v>N107_B</v>
      </c>
      <c r="C322" s="62" t="str">
        <f>'N207 50km'!B320</f>
        <v>Noordkade 107</v>
      </c>
      <c r="D322" s="62" t="str" cm="1">
        <f t="array" ref="D322:E322">_xlfn.TEXTSPLIT(C322," ")</f>
        <v>Noordkade</v>
      </c>
      <c r="E322" s="62" t="str">
        <v>107</v>
      </c>
      <c r="F322" s="62"/>
      <c r="G322" s="62"/>
      <c r="H322" s="62"/>
      <c r="I322" s="62" t="s">
        <v>29</v>
      </c>
      <c r="J322" s="62"/>
      <c r="K322" s="62"/>
      <c r="L322" s="62"/>
      <c r="M322" s="62"/>
      <c r="N322" s="63">
        <f>'N207 50km'!C320</f>
        <v>4.5</v>
      </c>
      <c r="O322" s="63">
        <f>IF('N207'!D320="--",6,'N207'!D320)</f>
        <v>59</v>
      </c>
      <c r="P322" s="63">
        <f t="shared" si="8"/>
        <v>59</v>
      </c>
      <c r="Q322" s="63">
        <f t="shared" si="9"/>
        <v>2</v>
      </c>
      <c r="R322" s="63">
        <f>'overzicht alle wegen'!L321</f>
        <v>57</v>
      </c>
      <c r="S322" s="62" t="s">
        <v>30</v>
      </c>
      <c r="T322" s="62"/>
      <c r="U322" s="62"/>
      <c r="V322" s="62"/>
      <c r="W322" s="62"/>
      <c r="X322" s="62"/>
      <c r="Y322" s="62"/>
    </row>
    <row r="323" spans="1:25" s="64" customFormat="1" x14ac:dyDescent="0.2">
      <c r="A323" s="63"/>
      <c r="B323" s="62" t="str">
        <f>'N207 50km'!A321</f>
        <v>N107_A</v>
      </c>
      <c r="C323" s="62" t="str">
        <f>'N207 50km'!B321</f>
        <v>Noordkade 107</v>
      </c>
      <c r="D323" s="62" t="str" cm="1">
        <f t="array" ref="D323:E323">_xlfn.TEXTSPLIT(C323," ")</f>
        <v>Noordkade</v>
      </c>
      <c r="E323" s="62" t="str">
        <v>107</v>
      </c>
      <c r="F323" s="62"/>
      <c r="G323" s="62"/>
      <c r="H323" s="62"/>
      <c r="I323" s="62" t="s">
        <v>29</v>
      </c>
      <c r="J323" s="62"/>
      <c r="K323" s="62"/>
      <c r="L323" s="62"/>
      <c r="M323" s="62"/>
      <c r="N323" s="63">
        <f>'N207 50km'!C321</f>
        <v>1.5</v>
      </c>
      <c r="O323" s="63">
        <f>IF('N207'!D321="--",6,'N207'!D321)</f>
        <v>57.4</v>
      </c>
      <c r="P323" s="63">
        <f t="shared" si="8"/>
        <v>57</v>
      </c>
      <c r="Q323" s="63">
        <f t="shared" si="9"/>
        <v>4</v>
      </c>
      <c r="R323" s="63">
        <f>'overzicht alle wegen'!L322</f>
        <v>53</v>
      </c>
      <c r="S323" s="62" t="s">
        <v>30</v>
      </c>
      <c r="T323" s="62"/>
      <c r="U323" s="62"/>
      <c r="V323" s="62"/>
      <c r="W323" s="62"/>
      <c r="X323" s="62"/>
      <c r="Y323" s="62"/>
    </row>
    <row r="324" spans="1:25" x14ac:dyDescent="0.2">
      <c r="A324" s="11">
        <v>135</v>
      </c>
      <c r="B324" s="12" t="str">
        <f>'N207 50km'!A322</f>
        <v>N105_B</v>
      </c>
      <c r="C324" s="12" t="str">
        <f>'N207 50km'!B322</f>
        <v>Noordkade 105</v>
      </c>
      <c r="D324" s="12" t="str" cm="1">
        <f t="array" ref="D324:E324">_xlfn.TEXTSPLIT(C324," ")</f>
        <v>Noordkade</v>
      </c>
      <c r="E324" s="12" t="str">
        <v>105</v>
      </c>
      <c r="F324" s="12"/>
      <c r="G324" s="12"/>
      <c r="H324" s="12"/>
      <c r="I324" s="12" t="s">
        <v>29</v>
      </c>
      <c r="J324" s="12"/>
      <c r="K324" s="12"/>
      <c r="L324" s="12"/>
      <c r="M324" s="12"/>
      <c r="N324" s="11">
        <f>'N207 50km'!C322</f>
        <v>4.5</v>
      </c>
      <c r="O324" s="11">
        <f>IF('N207'!D322="--",6,'N207'!D322)</f>
        <v>59</v>
      </c>
      <c r="P324" s="11">
        <f t="shared" si="8"/>
        <v>59</v>
      </c>
      <c r="Q324" s="11">
        <f t="shared" si="9"/>
        <v>2</v>
      </c>
      <c r="R324" s="11">
        <f>'overzicht alle wegen'!L323</f>
        <v>57</v>
      </c>
      <c r="S324" s="12" t="s">
        <v>30</v>
      </c>
      <c r="T324" s="12"/>
      <c r="U324" s="12"/>
      <c r="V324" s="12"/>
      <c r="W324" s="12"/>
      <c r="X324" s="12"/>
      <c r="Y324" s="12"/>
    </row>
    <row r="325" spans="1:25" x14ac:dyDescent="0.2">
      <c r="A325" s="11"/>
      <c r="B325" s="12" t="str">
        <f>'N207 50km'!A323</f>
        <v>N105_A</v>
      </c>
      <c r="C325" s="12" t="str">
        <f>'N207 50km'!B323</f>
        <v>Noordkade 105</v>
      </c>
      <c r="D325" s="12" t="str" cm="1">
        <f t="array" ref="D325:E325">_xlfn.TEXTSPLIT(C325," ")</f>
        <v>Noordkade</v>
      </c>
      <c r="E325" s="12" t="str">
        <v>105</v>
      </c>
      <c r="F325" s="12"/>
      <c r="G325" s="12"/>
      <c r="H325" s="12"/>
      <c r="I325" s="12" t="s">
        <v>29</v>
      </c>
      <c r="J325" s="12"/>
      <c r="K325" s="12"/>
      <c r="L325" s="12"/>
      <c r="M325" s="12"/>
      <c r="N325" s="11">
        <f>'N207 50km'!C323</f>
        <v>1.5</v>
      </c>
      <c r="O325" s="11">
        <f>IF('N207'!D323="--",6,'N207'!D323)</f>
        <v>57.4</v>
      </c>
      <c r="P325" s="11">
        <f t="shared" si="8"/>
        <v>57</v>
      </c>
      <c r="Q325" s="11">
        <f t="shared" si="9"/>
        <v>4</v>
      </c>
      <c r="R325" s="11">
        <f>'overzicht alle wegen'!L324</f>
        <v>53</v>
      </c>
      <c r="S325" s="12" t="s">
        <v>30</v>
      </c>
      <c r="T325" s="12"/>
      <c r="U325" s="12"/>
      <c r="V325" s="12"/>
      <c r="W325" s="12"/>
      <c r="X325" s="12"/>
      <c r="Y325" s="12"/>
    </row>
    <row r="326" spans="1:25" s="64" customFormat="1" x14ac:dyDescent="0.2">
      <c r="A326" s="63">
        <v>136</v>
      </c>
      <c r="B326" s="62" t="str">
        <f>'N207 50km'!A324</f>
        <v>N103_B</v>
      </c>
      <c r="C326" s="62" t="str">
        <f>'N207 50km'!B324</f>
        <v>Noordkade 103</v>
      </c>
      <c r="D326" s="62" t="str" cm="1">
        <f t="array" ref="D326:E326">_xlfn.TEXTSPLIT(C326," ")</f>
        <v>Noordkade</v>
      </c>
      <c r="E326" s="62" t="str">
        <v>103</v>
      </c>
      <c r="F326" s="62"/>
      <c r="G326" s="62"/>
      <c r="H326" s="62"/>
      <c r="I326" s="62" t="s">
        <v>29</v>
      </c>
      <c r="J326" s="62"/>
      <c r="K326" s="62"/>
      <c r="L326" s="62"/>
      <c r="M326" s="62"/>
      <c r="N326" s="63">
        <f>'N207 50km'!C324</f>
        <v>4.5</v>
      </c>
      <c r="O326" s="63">
        <f>IF('N207'!D324="--",6,'N207'!D324)</f>
        <v>59</v>
      </c>
      <c r="P326" s="63">
        <f t="shared" si="8"/>
        <v>59</v>
      </c>
      <c r="Q326" s="63">
        <f t="shared" si="9"/>
        <v>2</v>
      </c>
      <c r="R326" s="63">
        <f>'overzicht alle wegen'!L325</f>
        <v>57</v>
      </c>
      <c r="S326" s="62" t="s">
        <v>30</v>
      </c>
      <c r="T326" s="62"/>
      <c r="U326" s="62"/>
      <c r="V326" s="62"/>
      <c r="W326" s="62"/>
      <c r="X326" s="62"/>
      <c r="Y326" s="62"/>
    </row>
    <row r="327" spans="1:25" s="64" customFormat="1" x14ac:dyDescent="0.2">
      <c r="A327" s="63"/>
      <c r="B327" s="62" t="str">
        <f>'N207 50km'!A325</f>
        <v>N103_A</v>
      </c>
      <c r="C327" s="62" t="str">
        <f>'N207 50km'!B325</f>
        <v>Noordkade 103</v>
      </c>
      <c r="D327" s="62" t="str" cm="1">
        <f t="array" ref="D327:E327">_xlfn.TEXTSPLIT(C327," ")</f>
        <v>Noordkade</v>
      </c>
      <c r="E327" s="62" t="str">
        <v>103</v>
      </c>
      <c r="F327" s="62"/>
      <c r="G327" s="62"/>
      <c r="H327" s="62"/>
      <c r="I327" s="62" t="s">
        <v>29</v>
      </c>
      <c r="J327" s="62"/>
      <c r="K327" s="62"/>
      <c r="L327" s="62"/>
      <c r="M327" s="62"/>
      <c r="N327" s="63">
        <f>'N207 50km'!C325</f>
        <v>1.5</v>
      </c>
      <c r="O327" s="63">
        <f>IF('N207'!D325="--",6,'N207'!D325)</f>
        <v>57.5</v>
      </c>
      <c r="P327" s="63">
        <f t="shared" ref="P327:P390" si="10">IF(MOD(O327,1)=0.5,INT(O327)+MOD(INT(O327),2),ROUND(O327,0))</f>
        <v>58</v>
      </c>
      <c r="Q327" s="63">
        <f t="shared" ref="Q327:Q390" si="11">P327-R327</f>
        <v>5</v>
      </c>
      <c r="R327" s="63">
        <f>'overzicht alle wegen'!L326</f>
        <v>53</v>
      </c>
      <c r="S327" s="62" t="s">
        <v>30</v>
      </c>
      <c r="T327" s="62"/>
      <c r="U327" s="62"/>
      <c r="V327" s="62"/>
      <c r="W327" s="62"/>
      <c r="X327" s="62"/>
      <c r="Y327" s="62"/>
    </row>
    <row r="328" spans="1:25" x14ac:dyDescent="0.2">
      <c r="A328" s="11">
        <v>137</v>
      </c>
      <c r="B328" s="12" t="str">
        <f>'N207 50km'!A326</f>
        <v>HW99_A</v>
      </c>
      <c r="C328" s="12" t="str">
        <f>'N207 50km'!B326</f>
        <v>Henegouwerweg 99</v>
      </c>
      <c r="D328" s="12" t="str" cm="1">
        <f t="array" ref="D328:E328">_xlfn.TEXTSPLIT(C328," ")</f>
        <v>Henegouwerweg</v>
      </c>
      <c r="E328" s="12" t="str">
        <v>99</v>
      </c>
      <c r="F328" s="12"/>
      <c r="G328" s="12"/>
      <c r="H328" s="12"/>
      <c r="I328" s="12" t="s">
        <v>29</v>
      </c>
      <c r="J328" s="12"/>
      <c r="K328" s="12"/>
      <c r="L328" s="12"/>
      <c r="M328" s="12"/>
      <c r="N328" s="11">
        <f>'N207 50km'!C326</f>
        <v>1.5</v>
      </c>
      <c r="O328" s="11">
        <f>IF('N207'!D326="--",6,'N207'!D326)</f>
        <v>64.7</v>
      </c>
      <c r="P328" s="11">
        <f t="shared" si="10"/>
        <v>65</v>
      </c>
      <c r="Q328" s="11">
        <f t="shared" si="11"/>
        <v>5</v>
      </c>
      <c r="R328" s="11">
        <f>'overzicht alle wegen'!L327</f>
        <v>60</v>
      </c>
      <c r="S328" s="12" t="s">
        <v>30</v>
      </c>
      <c r="T328" s="12"/>
      <c r="U328" s="12"/>
      <c r="V328" s="12"/>
      <c r="W328" s="12"/>
      <c r="X328" s="12"/>
      <c r="Y328" s="12"/>
    </row>
    <row r="329" spans="1:25" s="64" customFormat="1" x14ac:dyDescent="0.2">
      <c r="A329" s="63">
        <v>138</v>
      </c>
      <c r="B329" s="62" t="str">
        <f>'N207 50km'!A327</f>
        <v>HW98_A</v>
      </c>
      <c r="C329" s="62" t="str">
        <f>'N207 50km'!B327</f>
        <v>Henegouwerweg 98</v>
      </c>
      <c r="D329" s="62" t="str" cm="1">
        <f t="array" ref="D329:E329">_xlfn.TEXTSPLIT(C329," ")</f>
        <v>Henegouwerweg</v>
      </c>
      <c r="E329" s="62" t="str">
        <v>98</v>
      </c>
      <c r="F329" s="62"/>
      <c r="G329" s="62"/>
      <c r="H329" s="62"/>
      <c r="I329" s="62" t="s">
        <v>29</v>
      </c>
      <c r="J329" s="62"/>
      <c r="K329" s="62"/>
      <c r="L329" s="62"/>
      <c r="M329" s="62"/>
      <c r="N329" s="63">
        <f>'N207 50km'!C327</f>
        <v>1.5</v>
      </c>
      <c r="O329" s="63">
        <f>IF('N207'!D327="--",6,'N207'!D327)</f>
        <v>64.7</v>
      </c>
      <c r="P329" s="63">
        <f t="shared" si="10"/>
        <v>65</v>
      </c>
      <c r="Q329" s="63">
        <f t="shared" si="11"/>
        <v>5</v>
      </c>
      <c r="R329" s="63">
        <f>'overzicht alle wegen'!L328</f>
        <v>60</v>
      </c>
      <c r="S329" s="62" t="s">
        <v>30</v>
      </c>
      <c r="T329" s="62"/>
      <c r="U329" s="62"/>
      <c r="V329" s="62"/>
      <c r="W329" s="62"/>
      <c r="X329" s="62"/>
      <c r="Y329" s="62"/>
    </row>
    <row r="330" spans="1:25" x14ac:dyDescent="0.2">
      <c r="A330" s="11">
        <v>139</v>
      </c>
      <c r="B330" s="12" t="str">
        <f>'N207 50km'!A328</f>
        <v>HW96_B</v>
      </c>
      <c r="C330" s="12" t="str">
        <f>'N207 50km'!B328</f>
        <v>Henegouwerweg 96</v>
      </c>
      <c r="D330" s="12" t="str" cm="1">
        <f t="array" ref="D330:E330">_xlfn.TEXTSPLIT(C330," ")</f>
        <v>Henegouwerweg</v>
      </c>
      <c r="E330" s="12" t="str">
        <v>96</v>
      </c>
      <c r="F330" s="12"/>
      <c r="G330" s="12"/>
      <c r="H330" s="12"/>
      <c r="I330" s="12" t="s">
        <v>29</v>
      </c>
      <c r="J330" s="12"/>
      <c r="K330" s="12"/>
      <c r="L330" s="12"/>
      <c r="M330" s="12"/>
      <c r="N330" s="11">
        <f>'N207 50km'!C328</f>
        <v>4.5</v>
      </c>
      <c r="O330" s="11">
        <f>IF('N207'!D328="--",6,'N207'!D328)</f>
        <v>65.7</v>
      </c>
      <c r="P330" s="11">
        <f t="shared" si="10"/>
        <v>66</v>
      </c>
      <c r="Q330" s="11">
        <f t="shared" si="11"/>
        <v>5</v>
      </c>
      <c r="R330" s="11">
        <f>'overzicht alle wegen'!L329</f>
        <v>61</v>
      </c>
      <c r="S330" s="12" t="s">
        <v>30</v>
      </c>
      <c r="T330" s="12"/>
      <c r="U330" s="12"/>
      <c r="V330" s="12"/>
      <c r="W330" s="12"/>
      <c r="X330" s="12"/>
      <c r="Y330" s="12"/>
    </row>
    <row r="331" spans="1:25" x14ac:dyDescent="0.2">
      <c r="A331" s="11"/>
      <c r="B331" s="12" t="str">
        <f>'N207 50km'!A329</f>
        <v>HW96_A</v>
      </c>
      <c r="C331" s="12" t="str">
        <f>'N207 50km'!B329</f>
        <v>Henegouwerweg 96</v>
      </c>
      <c r="D331" s="12" t="str" cm="1">
        <f t="array" ref="D331:E331">_xlfn.TEXTSPLIT(C331," ")</f>
        <v>Henegouwerweg</v>
      </c>
      <c r="E331" s="12" t="str">
        <v>96</v>
      </c>
      <c r="F331" s="12"/>
      <c r="G331" s="12"/>
      <c r="H331" s="12"/>
      <c r="I331" s="12" t="s">
        <v>29</v>
      </c>
      <c r="J331" s="12"/>
      <c r="K331" s="12"/>
      <c r="L331" s="12"/>
      <c r="M331" s="12"/>
      <c r="N331" s="11">
        <f>'N207 50km'!C329</f>
        <v>1.5</v>
      </c>
      <c r="O331" s="11">
        <f>IF('N207'!D329="--",6,'N207'!D329)</f>
        <v>65.599999999999994</v>
      </c>
      <c r="P331" s="11">
        <f t="shared" si="10"/>
        <v>66</v>
      </c>
      <c r="Q331" s="11">
        <f t="shared" si="11"/>
        <v>5</v>
      </c>
      <c r="R331" s="11">
        <f>'overzicht alle wegen'!L330</f>
        <v>61</v>
      </c>
      <c r="S331" s="12" t="s">
        <v>30</v>
      </c>
      <c r="T331" s="12"/>
      <c r="U331" s="12"/>
      <c r="V331" s="12"/>
      <c r="W331" s="12"/>
      <c r="X331" s="12"/>
      <c r="Y331" s="12"/>
    </row>
    <row r="332" spans="1:25" s="64" customFormat="1" x14ac:dyDescent="0.2">
      <c r="A332" s="63">
        <v>140</v>
      </c>
      <c r="B332" s="62" t="str">
        <f>'N207 50km'!A330</f>
        <v>HW95_B</v>
      </c>
      <c r="C332" s="62" t="str">
        <f>'N207 50km'!B330</f>
        <v>Henegouwerweg 95</v>
      </c>
      <c r="D332" s="62" t="str" cm="1">
        <f t="array" ref="D332:E332">_xlfn.TEXTSPLIT(C332," ")</f>
        <v>Henegouwerweg</v>
      </c>
      <c r="E332" s="62" t="str">
        <v>95</v>
      </c>
      <c r="F332" s="62"/>
      <c r="G332" s="62"/>
      <c r="H332" s="62"/>
      <c r="I332" s="62" t="s">
        <v>29</v>
      </c>
      <c r="J332" s="62"/>
      <c r="K332" s="62"/>
      <c r="L332" s="62"/>
      <c r="M332" s="62"/>
      <c r="N332" s="63">
        <f>'N207 50km'!C330</f>
        <v>4.5</v>
      </c>
      <c r="O332" s="63">
        <f>IF('N207'!D330="--",6,'N207'!D330)</f>
        <v>64.099999999999994</v>
      </c>
      <c r="P332" s="63">
        <f t="shared" si="10"/>
        <v>64</v>
      </c>
      <c r="Q332" s="63">
        <f t="shared" si="11"/>
        <v>5</v>
      </c>
      <c r="R332" s="63">
        <f>'overzicht alle wegen'!L331</f>
        <v>59</v>
      </c>
      <c r="S332" s="62" t="s">
        <v>30</v>
      </c>
      <c r="T332" s="62"/>
      <c r="U332" s="62"/>
      <c r="V332" s="62"/>
      <c r="W332" s="62"/>
      <c r="X332" s="62"/>
      <c r="Y332" s="62"/>
    </row>
    <row r="333" spans="1:25" s="64" customFormat="1" x14ac:dyDescent="0.2">
      <c r="A333" s="63"/>
      <c r="B333" s="62" t="str">
        <f>'N207 50km'!A331</f>
        <v>HW95_A</v>
      </c>
      <c r="C333" s="62" t="str">
        <f>'N207 50km'!B331</f>
        <v>Henegouwerweg 95</v>
      </c>
      <c r="D333" s="62" t="str" cm="1">
        <f t="array" ref="D333:E333">_xlfn.TEXTSPLIT(C333," ")</f>
        <v>Henegouwerweg</v>
      </c>
      <c r="E333" s="62" t="str">
        <v>95</v>
      </c>
      <c r="F333" s="62"/>
      <c r="G333" s="62"/>
      <c r="H333" s="62"/>
      <c r="I333" s="62" t="s">
        <v>29</v>
      </c>
      <c r="J333" s="62"/>
      <c r="K333" s="62"/>
      <c r="L333" s="62"/>
      <c r="M333" s="62"/>
      <c r="N333" s="63">
        <f>'N207 50km'!C331</f>
        <v>1.5</v>
      </c>
      <c r="O333" s="63">
        <f>IF('N207'!D331="--",6,'N207'!D331)</f>
        <v>63.7</v>
      </c>
      <c r="P333" s="63">
        <f t="shared" si="10"/>
        <v>64</v>
      </c>
      <c r="Q333" s="63">
        <f t="shared" si="11"/>
        <v>5</v>
      </c>
      <c r="R333" s="63">
        <f>'overzicht alle wegen'!L332</f>
        <v>59</v>
      </c>
      <c r="S333" s="62" t="s">
        <v>30</v>
      </c>
      <c r="T333" s="62"/>
      <c r="U333" s="62"/>
      <c r="V333" s="62"/>
      <c r="W333" s="62"/>
      <c r="X333" s="62"/>
      <c r="Y333" s="62"/>
    </row>
    <row r="334" spans="1:25" x14ac:dyDescent="0.2">
      <c r="A334" s="11">
        <v>141</v>
      </c>
      <c r="B334" s="12" t="str">
        <f>'N207 50km'!A332</f>
        <v>HW94_B</v>
      </c>
      <c r="C334" s="12" t="str">
        <f>'N207 50km'!B332</f>
        <v>Henegouwerweg 94</v>
      </c>
      <c r="D334" s="12" t="str" cm="1">
        <f t="array" ref="D334:E334">_xlfn.TEXTSPLIT(C334," ")</f>
        <v>Henegouwerweg</v>
      </c>
      <c r="E334" s="12" t="str">
        <v>94</v>
      </c>
      <c r="F334" s="12"/>
      <c r="G334" s="12"/>
      <c r="H334" s="12"/>
      <c r="I334" s="12" t="s">
        <v>29</v>
      </c>
      <c r="J334" s="12"/>
      <c r="K334" s="12"/>
      <c r="L334" s="12"/>
      <c r="M334" s="12"/>
      <c r="N334" s="11">
        <f>'N207 50km'!C332</f>
        <v>4.5</v>
      </c>
      <c r="O334" s="11">
        <f>IF('N207'!D332="--",6,'N207'!D332)</f>
        <v>64.3</v>
      </c>
      <c r="P334" s="11">
        <f t="shared" si="10"/>
        <v>64</v>
      </c>
      <c r="Q334" s="11">
        <f t="shared" si="11"/>
        <v>5</v>
      </c>
      <c r="R334" s="11">
        <f>'overzicht alle wegen'!L333</f>
        <v>59</v>
      </c>
      <c r="S334" s="12" t="s">
        <v>30</v>
      </c>
      <c r="T334" s="12"/>
      <c r="U334" s="12"/>
      <c r="V334" s="12"/>
      <c r="W334" s="12"/>
      <c r="X334" s="12"/>
      <c r="Y334" s="12"/>
    </row>
    <row r="335" spans="1:25" x14ac:dyDescent="0.2">
      <c r="A335" s="11"/>
      <c r="B335" s="12" t="str">
        <f>'N207 50km'!A333</f>
        <v>HW94_A</v>
      </c>
      <c r="C335" s="12" t="str">
        <f>'N207 50km'!B333</f>
        <v>Henegouwerweg 94</v>
      </c>
      <c r="D335" s="12" t="str" cm="1">
        <f t="array" ref="D335:E335">_xlfn.TEXTSPLIT(C335," ")</f>
        <v>Henegouwerweg</v>
      </c>
      <c r="E335" s="12" t="str">
        <v>94</v>
      </c>
      <c r="F335" s="12"/>
      <c r="G335" s="12"/>
      <c r="H335" s="12"/>
      <c r="I335" s="12" t="s">
        <v>29</v>
      </c>
      <c r="J335" s="12"/>
      <c r="K335" s="12"/>
      <c r="L335" s="12"/>
      <c r="M335" s="12"/>
      <c r="N335" s="11">
        <f>'N207 50km'!C333</f>
        <v>1.5</v>
      </c>
      <c r="O335" s="11">
        <f>IF('N207'!D333="--",6,'N207'!D333)</f>
        <v>63.9</v>
      </c>
      <c r="P335" s="11">
        <f t="shared" si="10"/>
        <v>64</v>
      </c>
      <c r="Q335" s="11">
        <f t="shared" si="11"/>
        <v>5</v>
      </c>
      <c r="R335" s="11">
        <f>'overzicht alle wegen'!L334</f>
        <v>59</v>
      </c>
      <c r="S335" s="12" t="s">
        <v>30</v>
      </c>
      <c r="T335" s="12"/>
      <c r="U335" s="12"/>
      <c r="V335" s="12"/>
      <c r="W335" s="12"/>
      <c r="X335" s="12"/>
      <c r="Y335" s="12"/>
    </row>
    <row r="336" spans="1:25" s="64" customFormat="1" x14ac:dyDescent="0.2">
      <c r="A336" s="63">
        <v>142</v>
      </c>
      <c r="B336" s="62" t="str">
        <f>'N207 50km'!A334</f>
        <v>HW92_B</v>
      </c>
      <c r="C336" s="62" t="str">
        <f>'N207 50km'!B334</f>
        <v>Henegouwerweg 92</v>
      </c>
      <c r="D336" s="62" t="str" cm="1">
        <f t="array" ref="D336:E336">_xlfn.TEXTSPLIT(C336," ")</f>
        <v>Henegouwerweg</v>
      </c>
      <c r="E336" s="62" t="str">
        <v>92</v>
      </c>
      <c r="F336" s="62"/>
      <c r="G336" s="62"/>
      <c r="H336" s="62"/>
      <c r="I336" s="62" t="s">
        <v>29</v>
      </c>
      <c r="J336" s="62"/>
      <c r="K336" s="62"/>
      <c r="L336" s="62"/>
      <c r="M336" s="62"/>
      <c r="N336" s="63">
        <f>'N207 50km'!C334</f>
        <v>4.5</v>
      </c>
      <c r="O336" s="63">
        <f>IF('N207'!D334="--",6,'N207'!D334)</f>
        <v>68.3</v>
      </c>
      <c r="P336" s="63">
        <f t="shared" si="10"/>
        <v>68</v>
      </c>
      <c r="Q336" s="63">
        <f t="shared" si="11"/>
        <v>5</v>
      </c>
      <c r="R336" s="63">
        <f>'overzicht alle wegen'!L335</f>
        <v>63</v>
      </c>
      <c r="S336" s="62" t="s">
        <v>30</v>
      </c>
      <c r="T336" s="62"/>
      <c r="U336" s="62"/>
      <c r="V336" s="62"/>
      <c r="W336" s="62"/>
      <c r="X336" s="62"/>
      <c r="Y336" s="62"/>
    </row>
    <row r="337" spans="1:25" s="64" customFormat="1" x14ac:dyDescent="0.2">
      <c r="A337" s="63"/>
      <c r="B337" s="62" t="str">
        <f>'N207 50km'!A335</f>
        <v>HW92_A</v>
      </c>
      <c r="C337" s="62" t="str">
        <f>'N207 50km'!B335</f>
        <v>Henegouwerweg 92</v>
      </c>
      <c r="D337" s="62" t="str" cm="1">
        <f t="array" ref="D337:E337">_xlfn.TEXTSPLIT(C337," ")</f>
        <v>Henegouwerweg</v>
      </c>
      <c r="E337" s="62" t="str">
        <v>92</v>
      </c>
      <c r="F337" s="62"/>
      <c r="G337" s="62"/>
      <c r="H337" s="62"/>
      <c r="I337" s="62" t="s">
        <v>29</v>
      </c>
      <c r="J337" s="62"/>
      <c r="K337" s="62"/>
      <c r="L337" s="62"/>
      <c r="M337" s="62"/>
      <c r="N337" s="63">
        <f>'N207 50km'!C335</f>
        <v>1.5</v>
      </c>
      <c r="O337" s="63">
        <f>IF('N207'!D335="--",6,'N207'!D335)</f>
        <v>68.8</v>
      </c>
      <c r="P337" s="63">
        <f t="shared" si="10"/>
        <v>69</v>
      </c>
      <c r="Q337" s="63">
        <f t="shared" si="11"/>
        <v>5</v>
      </c>
      <c r="R337" s="63">
        <f>'overzicht alle wegen'!L336</f>
        <v>64</v>
      </c>
      <c r="S337" s="62" t="s">
        <v>30</v>
      </c>
      <c r="T337" s="62"/>
      <c r="U337" s="62"/>
      <c r="V337" s="62"/>
      <c r="W337" s="62"/>
      <c r="X337" s="62"/>
      <c r="Y337" s="62"/>
    </row>
    <row r="338" spans="1:25" x14ac:dyDescent="0.2">
      <c r="A338" s="11">
        <v>143</v>
      </c>
      <c r="B338" s="12" t="str">
        <f>'N207 50km'!A336</f>
        <v>HW91_B</v>
      </c>
      <c r="C338" s="12" t="str">
        <f>'N207 50km'!B336</f>
        <v>Henegouwerweg 91</v>
      </c>
      <c r="D338" s="12" t="str" cm="1">
        <f t="array" ref="D338:E338">_xlfn.TEXTSPLIT(C338," ")</f>
        <v>Henegouwerweg</v>
      </c>
      <c r="E338" s="12" t="str">
        <v>91</v>
      </c>
      <c r="F338" s="12"/>
      <c r="G338" s="12"/>
      <c r="H338" s="12"/>
      <c r="I338" s="12" t="s">
        <v>29</v>
      </c>
      <c r="J338" s="12"/>
      <c r="K338" s="12"/>
      <c r="L338" s="12"/>
      <c r="M338" s="12"/>
      <c r="N338" s="11">
        <f>'N207 50km'!C336</f>
        <v>4.5</v>
      </c>
      <c r="O338" s="11">
        <f>IF('N207'!D336="--",6,'N207'!D336)</f>
        <v>68.2</v>
      </c>
      <c r="P338" s="11">
        <f t="shared" si="10"/>
        <v>68</v>
      </c>
      <c r="Q338" s="11">
        <f t="shared" si="11"/>
        <v>5</v>
      </c>
      <c r="R338" s="11">
        <f>'overzicht alle wegen'!L337</f>
        <v>63</v>
      </c>
      <c r="S338" s="12" t="s">
        <v>30</v>
      </c>
      <c r="T338" s="12"/>
      <c r="U338" s="12"/>
      <c r="V338" s="12"/>
      <c r="W338" s="12"/>
      <c r="X338" s="12"/>
      <c r="Y338" s="12"/>
    </row>
    <row r="339" spans="1:25" x14ac:dyDescent="0.2">
      <c r="A339" s="11"/>
      <c r="B339" s="12" t="str">
        <f>'N207 50km'!A337</f>
        <v>HW91_A</v>
      </c>
      <c r="C339" s="12" t="str">
        <f>'N207 50km'!B337</f>
        <v>Henegouwerweg 91</v>
      </c>
      <c r="D339" s="12" t="str" cm="1">
        <f t="array" ref="D339:E339">_xlfn.TEXTSPLIT(C339," ")</f>
        <v>Henegouwerweg</v>
      </c>
      <c r="E339" s="12" t="str">
        <v>91</v>
      </c>
      <c r="F339" s="12"/>
      <c r="G339" s="12"/>
      <c r="H339" s="12"/>
      <c r="I339" s="12" t="s">
        <v>29</v>
      </c>
      <c r="J339" s="12"/>
      <c r="K339" s="12"/>
      <c r="L339" s="12"/>
      <c r="M339" s="12"/>
      <c r="N339" s="11">
        <f>'N207 50km'!C337</f>
        <v>1.5</v>
      </c>
      <c r="O339" s="11">
        <f>IF('N207'!D337="--",6,'N207'!D337)</f>
        <v>68.599999999999994</v>
      </c>
      <c r="P339" s="11">
        <f t="shared" si="10"/>
        <v>69</v>
      </c>
      <c r="Q339" s="11">
        <f t="shared" si="11"/>
        <v>5</v>
      </c>
      <c r="R339" s="11">
        <f>'overzicht alle wegen'!L338</f>
        <v>64</v>
      </c>
      <c r="S339" s="12" t="s">
        <v>30</v>
      </c>
      <c r="T339" s="12"/>
      <c r="U339" s="12"/>
      <c r="V339" s="12"/>
      <c r="W339" s="12"/>
      <c r="X339" s="12"/>
      <c r="Y339" s="12"/>
    </row>
    <row r="340" spans="1:25" s="64" customFormat="1" x14ac:dyDescent="0.2">
      <c r="A340" s="63">
        <v>144</v>
      </c>
      <c r="B340" s="62" t="str">
        <f>'N207 50km'!A338</f>
        <v>HW90_B</v>
      </c>
      <c r="C340" s="62" t="str">
        <f>'N207 50km'!B338</f>
        <v>Henegouwerweg 90</v>
      </c>
      <c r="D340" s="62" t="str" cm="1">
        <f t="array" ref="D340:E340">_xlfn.TEXTSPLIT(C340," ")</f>
        <v>Henegouwerweg</v>
      </c>
      <c r="E340" s="62" t="str">
        <v>90</v>
      </c>
      <c r="F340" s="62"/>
      <c r="G340" s="62"/>
      <c r="H340" s="62"/>
      <c r="I340" s="62" t="s">
        <v>29</v>
      </c>
      <c r="J340" s="62"/>
      <c r="K340" s="62"/>
      <c r="L340" s="62"/>
      <c r="M340" s="62"/>
      <c r="N340" s="63">
        <f>'N207 50km'!C338</f>
        <v>4.5</v>
      </c>
      <c r="O340" s="63">
        <f>IF('N207'!D338="--",6,'N207'!D338)</f>
        <v>68.099999999999994</v>
      </c>
      <c r="P340" s="63">
        <f t="shared" si="10"/>
        <v>68</v>
      </c>
      <c r="Q340" s="63">
        <f t="shared" si="11"/>
        <v>5</v>
      </c>
      <c r="R340" s="63">
        <f>'overzicht alle wegen'!L339</f>
        <v>63</v>
      </c>
      <c r="S340" s="62" t="s">
        <v>30</v>
      </c>
      <c r="T340" s="62"/>
      <c r="U340" s="62"/>
      <c r="V340" s="62"/>
      <c r="W340" s="62"/>
      <c r="X340" s="62"/>
      <c r="Y340" s="62"/>
    </row>
    <row r="341" spans="1:25" s="64" customFormat="1" x14ac:dyDescent="0.2">
      <c r="A341" s="63"/>
      <c r="B341" s="62" t="str">
        <f>'N207 50km'!A339</f>
        <v>HW90_A</v>
      </c>
      <c r="C341" s="62" t="str">
        <f>'N207 50km'!B339</f>
        <v>Henegouwerweg 90</v>
      </c>
      <c r="D341" s="62" t="str" cm="1">
        <f t="array" ref="D341:E341">_xlfn.TEXTSPLIT(C341," ")</f>
        <v>Henegouwerweg</v>
      </c>
      <c r="E341" s="62" t="str">
        <v>90</v>
      </c>
      <c r="F341" s="62"/>
      <c r="G341" s="62"/>
      <c r="H341" s="62"/>
      <c r="I341" s="62" t="s">
        <v>29</v>
      </c>
      <c r="J341" s="62"/>
      <c r="K341" s="62"/>
      <c r="L341" s="62"/>
      <c r="M341" s="62"/>
      <c r="N341" s="63">
        <f>'N207 50km'!C339</f>
        <v>1.5</v>
      </c>
      <c r="O341" s="63">
        <f>IF('N207'!D339="--",6,'N207'!D339)</f>
        <v>68.400000000000006</v>
      </c>
      <c r="P341" s="63">
        <f t="shared" si="10"/>
        <v>68</v>
      </c>
      <c r="Q341" s="63">
        <f t="shared" si="11"/>
        <v>5</v>
      </c>
      <c r="R341" s="63">
        <f>'overzicht alle wegen'!L340</f>
        <v>63</v>
      </c>
      <c r="S341" s="62" t="s">
        <v>30</v>
      </c>
      <c r="T341" s="62"/>
      <c r="U341" s="62"/>
      <c r="V341" s="62"/>
      <c r="W341" s="62"/>
      <c r="X341" s="62"/>
      <c r="Y341" s="62"/>
    </row>
    <row r="342" spans="1:25" x14ac:dyDescent="0.2">
      <c r="A342" s="11">
        <v>145</v>
      </c>
      <c r="B342" s="12" t="str">
        <f>'N207 50km'!A340</f>
        <v>HW89_B</v>
      </c>
      <c r="C342" s="12" t="str">
        <f>'N207 50km'!B340</f>
        <v>Henegouwerweg 89</v>
      </c>
      <c r="D342" s="12" t="str" cm="1">
        <f t="array" ref="D342:E342">_xlfn.TEXTSPLIT(C342," ")</f>
        <v>Henegouwerweg</v>
      </c>
      <c r="E342" s="12" t="str">
        <v>89</v>
      </c>
      <c r="F342" s="12"/>
      <c r="G342" s="12"/>
      <c r="H342" s="12"/>
      <c r="I342" s="12" t="s">
        <v>29</v>
      </c>
      <c r="J342" s="12"/>
      <c r="K342" s="12"/>
      <c r="L342" s="12"/>
      <c r="M342" s="12"/>
      <c r="N342" s="11">
        <f>'N207 50km'!C340</f>
        <v>4.5</v>
      </c>
      <c r="O342" s="11">
        <f>IF('N207'!D340="--",6,'N207'!D340)</f>
        <v>68</v>
      </c>
      <c r="P342" s="11">
        <f t="shared" si="10"/>
        <v>68</v>
      </c>
      <c r="Q342" s="11">
        <f t="shared" si="11"/>
        <v>5</v>
      </c>
      <c r="R342" s="11">
        <f>'overzicht alle wegen'!L341</f>
        <v>63</v>
      </c>
      <c r="S342" s="12" t="s">
        <v>30</v>
      </c>
      <c r="T342" s="12"/>
      <c r="U342" s="12"/>
      <c r="V342" s="12"/>
      <c r="W342" s="12"/>
      <c r="X342" s="12"/>
      <c r="Y342" s="12"/>
    </row>
    <row r="343" spans="1:25" x14ac:dyDescent="0.2">
      <c r="A343" s="11"/>
      <c r="B343" s="12" t="str">
        <f>'N207 50km'!A341</f>
        <v>HW89_A</v>
      </c>
      <c r="C343" s="12" t="str">
        <f>'N207 50km'!B341</f>
        <v>Henegouwerweg 89</v>
      </c>
      <c r="D343" s="12" t="str" cm="1">
        <f t="array" ref="D343:E343">_xlfn.TEXTSPLIT(C343," ")</f>
        <v>Henegouwerweg</v>
      </c>
      <c r="E343" s="12" t="str">
        <v>89</v>
      </c>
      <c r="F343" s="12"/>
      <c r="G343" s="12"/>
      <c r="H343" s="12"/>
      <c r="I343" s="12" t="s">
        <v>29</v>
      </c>
      <c r="J343" s="12"/>
      <c r="K343" s="12"/>
      <c r="L343" s="12"/>
      <c r="M343" s="12"/>
      <c r="N343" s="11">
        <f>'N207 50km'!C341</f>
        <v>1.5</v>
      </c>
      <c r="O343" s="11">
        <f>IF('N207'!D341="--",6,'N207'!D341)</f>
        <v>68.3</v>
      </c>
      <c r="P343" s="11">
        <f t="shared" si="10"/>
        <v>68</v>
      </c>
      <c r="Q343" s="11">
        <f t="shared" si="11"/>
        <v>5</v>
      </c>
      <c r="R343" s="11">
        <f>'overzicht alle wegen'!L342</f>
        <v>63</v>
      </c>
      <c r="S343" s="12" t="s">
        <v>30</v>
      </c>
      <c r="T343" s="12"/>
      <c r="U343" s="12"/>
      <c r="V343" s="12"/>
      <c r="W343" s="12"/>
      <c r="X343" s="12"/>
      <c r="Y343" s="12"/>
    </row>
    <row r="344" spans="1:25" s="64" customFormat="1" x14ac:dyDescent="0.2">
      <c r="A344" s="63">
        <v>146</v>
      </c>
      <c r="B344" s="62" t="str">
        <f>'N207 50km'!A342</f>
        <v>HW88_B</v>
      </c>
      <c r="C344" s="62" t="str">
        <f>'N207 50km'!B342</f>
        <v>Henegouwerweg 88</v>
      </c>
      <c r="D344" s="62" t="str" cm="1">
        <f t="array" ref="D344:E344">_xlfn.TEXTSPLIT(C344," ")</f>
        <v>Henegouwerweg</v>
      </c>
      <c r="E344" s="62" t="str">
        <v>88</v>
      </c>
      <c r="F344" s="62"/>
      <c r="G344" s="62"/>
      <c r="H344" s="62"/>
      <c r="I344" s="62" t="s">
        <v>29</v>
      </c>
      <c r="J344" s="62"/>
      <c r="K344" s="62"/>
      <c r="L344" s="62"/>
      <c r="M344" s="62"/>
      <c r="N344" s="63">
        <f>'N207 50km'!C342</f>
        <v>4.5</v>
      </c>
      <c r="O344" s="63">
        <f>IF('N207'!D342="--",6,'N207'!D342)</f>
        <v>67.5</v>
      </c>
      <c r="P344" s="63">
        <f t="shared" si="10"/>
        <v>68</v>
      </c>
      <c r="Q344" s="63">
        <f t="shared" si="11"/>
        <v>5</v>
      </c>
      <c r="R344" s="63">
        <f>'overzicht alle wegen'!L343</f>
        <v>63</v>
      </c>
      <c r="S344" s="62" t="s">
        <v>30</v>
      </c>
      <c r="T344" s="62"/>
      <c r="U344" s="62"/>
      <c r="V344" s="62"/>
      <c r="W344" s="62"/>
      <c r="X344" s="62"/>
      <c r="Y344" s="62"/>
    </row>
    <row r="345" spans="1:25" s="64" customFormat="1" x14ac:dyDescent="0.2">
      <c r="A345" s="63"/>
      <c r="B345" s="62" t="str">
        <f>'N207 50km'!A343</f>
        <v>HW88_A</v>
      </c>
      <c r="C345" s="62" t="str">
        <f>'N207 50km'!B343</f>
        <v>Henegouwerweg 88</v>
      </c>
      <c r="D345" s="62" t="str" cm="1">
        <f t="array" ref="D345:E345">_xlfn.TEXTSPLIT(C345," ")</f>
        <v>Henegouwerweg</v>
      </c>
      <c r="E345" s="62" t="str">
        <v>88</v>
      </c>
      <c r="F345" s="62"/>
      <c r="G345" s="62"/>
      <c r="H345" s="62"/>
      <c r="I345" s="62" t="s">
        <v>29</v>
      </c>
      <c r="J345" s="62"/>
      <c r="K345" s="62"/>
      <c r="L345" s="62"/>
      <c r="M345" s="62"/>
      <c r="N345" s="63">
        <f>'N207 50km'!C343</f>
        <v>1.5</v>
      </c>
      <c r="O345" s="63">
        <f>IF('N207'!D343="--",6,'N207'!D343)</f>
        <v>67.7</v>
      </c>
      <c r="P345" s="63">
        <f t="shared" si="10"/>
        <v>68</v>
      </c>
      <c r="Q345" s="63">
        <f t="shared" si="11"/>
        <v>5</v>
      </c>
      <c r="R345" s="63">
        <f>'overzicht alle wegen'!L344</f>
        <v>63</v>
      </c>
      <c r="S345" s="62" t="s">
        <v>30</v>
      </c>
      <c r="T345" s="62"/>
      <c r="U345" s="62"/>
      <c r="V345" s="62"/>
      <c r="W345" s="62"/>
      <c r="X345" s="62"/>
      <c r="Y345" s="62"/>
    </row>
    <row r="346" spans="1:25" x14ac:dyDescent="0.2">
      <c r="A346" s="11">
        <v>147</v>
      </c>
      <c r="B346" s="12" t="str">
        <f>'N207 50km'!A344</f>
        <v>HW87_B</v>
      </c>
      <c r="C346" s="12" t="str">
        <f>'N207 50km'!B344</f>
        <v>Henegouwerweg 87</v>
      </c>
      <c r="D346" s="12" t="str" cm="1">
        <f t="array" ref="D346:E346">_xlfn.TEXTSPLIT(C346," ")</f>
        <v>Henegouwerweg</v>
      </c>
      <c r="E346" s="12" t="str">
        <v>87</v>
      </c>
      <c r="F346" s="12"/>
      <c r="G346" s="12"/>
      <c r="H346" s="12"/>
      <c r="I346" s="12" t="s">
        <v>29</v>
      </c>
      <c r="J346" s="12"/>
      <c r="K346" s="12"/>
      <c r="L346" s="12"/>
      <c r="M346" s="12"/>
      <c r="N346" s="11">
        <f>'N207 50km'!C344</f>
        <v>4.5</v>
      </c>
      <c r="O346" s="11">
        <f>IF('N207'!D344="--",6,'N207'!D344)</f>
        <v>67.400000000000006</v>
      </c>
      <c r="P346" s="11">
        <f t="shared" si="10"/>
        <v>67</v>
      </c>
      <c r="Q346" s="11">
        <f t="shared" si="11"/>
        <v>5</v>
      </c>
      <c r="R346" s="11">
        <f>'overzicht alle wegen'!L345</f>
        <v>62</v>
      </c>
      <c r="S346" s="12" t="s">
        <v>30</v>
      </c>
      <c r="T346" s="12"/>
      <c r="U346" s="12"/>
      <c r="V346" s="12"/>
      <c r="W346" s="12"/>
      <c r="X346" s="12"/>
      <c r="Y346" s="12"/>
    </row>
    <row r="347" spans="1:25" x14ac:dyDescent="0.2">
      <c r="A347" s="11"/>
      <c r="B347" s="12" t="str">
        <f>'N207 50km'!A345</f>
        <v>HW87_A</v>
      </c>
      <c r="C347" s="12" t="str">
        <f>'N207 50km'!B345</f>
        <v>Henegouwerweg 87</v>
      </c>
      <c r="D347" s="12" t="str" cm="1">
        <f t="array" ref="D347:E347">_xlfn.TEXTSPLIT(C347," ")</f>
        <v>Henegouwerweg</v>
      </c>
      <c r="E347" s="12" t="str">
        <v>87</v>
      </c>
      <c r="F347" s="12"/>
      <c r="G347" s="12"/>
      <c r="H347" s="12"/>
      <c r="I347" s="12" t="s">
        <v>29</v>
      </c>
      <c r="J347" s="12"/>
      <c r="K347" s="12"/>
      <c r="L347" s="12"/>
      <c r="M347" s="12"/>
      <c r="N347" s="11">
        <f>'N207 50km'!C345</f>
        <v>1.5</v>
      </c>
      <c r="O347" s="11">
        <f>IF('N207'!D345="--",6,'N207'!D345)</f>
        <v>67.599999999999994</v>
      </c>
      <c r="P347" s="11">
        <f t="shared" si="10"/>
        <v>68</v>
      </c>
      <c r="Q347" s="11">
        <f t="shared" si="11"/>
        <v>5</v>
      </c>
      <c r="R347" s="11">
        <f>'overzicht alle wegen'!L346</f>
        <v>63</v>
      </c>
      <c r="S347" s="12" t="s">
        <v>30</v>
      </c>
      <c r="T347" s="12"/>
      <c r="U347" s="12"/>
      <c r="V347" s="12"/>
      <c r="W347" s="12"/>
      <c r="X347" s="12"/>
      <c r="Y347" s="12"/>
    </row>
    <row r="348" spans="1:25" s="64" customFormat="1" x14ac:dyDescent="0.2">
      <c r="A348" s="63">
        <v>148</v>
      </c>
      <c r="B348" s="62" t="str">
        <f>'N207 50km'!A346</f>
        <v>HW86_B</v>
      </c>
      <c r="C348" s="62" t="str">
        <f>'N207 50km'!B346</f>
        <v>Henegouwerweg 86</v>
      </c>
      <c r="D348" s="62" t="str" cm="1">
        <f t="array" ref="D348:E348">_xlfn.TEXTSPLIT(C348," ")</f>
        <v>Henegouwerweg</v>
      </c>
      <c r="E348" s="62" t="str">
        <v>86</v>
      </c>
      <c r="F348" s="62"/>
      <c r="G348" s="62"/>
      <c r="H348" s="62"/>
      <c r="I348" s="62" t="s">
        <v>29</v>
      </c>
      <c r="J348" s="62"/>
      <c r="K348" s="62"/>
      <c r="L348" s="62"/>
      <c r="M348" s="62"/>
      <c r="N348" s="63">
        <f>'N207 50km'!C346</f>
        <v>4.5</v>
      </c>
      <c r="O348" s="63">
        <f>IF('N207'!D346="--",6,'N207'!D346)</f>
        <v>67.3</v>
      </c>
      <c r="P348" s="63">
        <f t="shared" si="10"/>
        <v>67</v>
      </c>
      <c r="Q348" s="63">
        <f t="shared" si="11"/>
        <v>5</v>
      </c>
      <c r="R348" s="63">
        <f>'overzicht alle wegen'!L347</f>
        <v>62</v>
      </c>
      <c r="S348" s="62" t="s">
        <v>30</v>
      </c>
      <c r="T348" s="62"/>
      <c r="U348" s="62"/>
      <c r="V348" s="62"/>
      <c r="W348" s="62"/>
      <c r="X348" s="62"/>
      <c r="Y348" s="62"/>
    </row>
    <row r="349" spans="1:25" s="64" customFormat="1" x14ac:dyDescent="0.2">
      <c r="A349" s="63"/>
      <c r="B349" s="62" t="str">
        <f>'N207 50km'!A347</f>
        <v>HW86_A</v>
      </c>
      <c r="C349" s="62" t="str">
        <f>'N207 50km'!B347</f>
        <v>Henegouwerweg 86</v>
      </c>
      <c r="D349" s="62" t="str" cm="1">
        <f t="array" ref="D349:E349">_xlfn.TEXTSPLIT(C349," ")</f>
        <v>Henegouwerweg</v>
      </c>
      <c r="E349" s="62" t="str">
        <v>86</v>
      </c>
      <c r="F349" s="62"/>
      <c r="G349" s="62"/>
      <c r="H349" s="62"/>
      <c r="I349" s="62" t="s">
        <v>29</v>
      </c>
      <c r="J349" s="62"/>
      <c r="K349" s="62"/>
      <c r="L349" s="62"/>
      <c r="M349" s="62"/>
      <c r="N349" s="63">
        <f>'N207 50km'!C347</f>
        <v>1.5</v>
      </c>
      <c r="O349" s="63">
        <f>IF('N207'!D347="--",6,'N207'!D347)</f>
        <v>67.5</v>
      </c>
      <c r="P349" s="63">
        <f t="shared" si="10"/>
        <v>68</v>
      </c>
      <c r="Q349" s="63">
        <f t="shared" si="11"/>
        <v>5</v>
      </c>
      <c r="R349" s="63">
        <f>'overzicht alle wegen'!L348</f>
        <v>63</v>
      </c>
      <c r="S349" s="62" t="s">
        <v>30</v>
      </c>
      <c r="T349" s="62"/>
      <c r="U349" s="62"/>
      <c r="V349" s="62"/>
      <c r="W349" s="62"/>
      <c r="X349" s="62"/>
      <c r="Y349" s="62"/>
    </row>
    <row r="350" spans="1:25" x14ac:dyDescent="0.2">
      <c r="A350" s="11">
        <v>149</v>
      </c>
      <c r="B350" s="12" t="str">
        <f>'N207 50km'!A348</f>
        <v>HW85_B</v>
      </c>
      <c r="C350" s="12" t="str">
        <f>'N207 50km'!B348</f>
        <v>Henegouwerweg 85</v>
      </c>
      <c r="D350" s="12" t="str" cm="1">
        <f t="array" ref="D350:E350">_xlfn.TEXTSPLIT(C350," ")</f>
        <v>Henegouwerweg</v>
      </c>
      <c r="E350" s="12" t="str">
        <v>85</v>
      </c>
      <c r="F350" s="12"/>
      <c r="G350" s="12"/>
      <c r="H350" s="12"/>
      <c r="I350" s="12" t="s">
        <v>29</v>
      </c>
      <c r="J350" s="12"/>
      <c r="K350" s="12"/>
      <c r="L350" s="12"/>
      <c r="M350" s="12"/>
      <c r="N350" s="11">
        <f>'N207 50km'!C348</f>
        <v>4.5</v>
      </c>
      <c r="O350" s="11">
        <f>IF('N207'!D348="--",6,'N207'!D348)</f>
        <v>67.2</v>
      </c>
      <c r="P350" s="11">
        <f t="shared" si="10"/>
        <v>67</v>
      </c>
      <c r="Q350" s="11">
        <f t="shared" si="11"/>
        <v>5</v>
      </c>
      <c r="R350" s="11">
        <f>'overzicht alle wegen'!L349</f>
        <v>62</v>
      </c>
      <c r="S350" s="12" t="s">
        <v>30</v>
      </c>
      <c r="T350" s="12"/>
      <c r="U350" s="12"/>
      <c r="V350" s="12"/>
      <c r="W350" s="12"/>
      <c r="X350" s="12"/>
      <c r="Y350" s="12"/>
    </row>
    <row r="351" spans="1:25" x14ac:dyDescent="0.2">
      <c r="A351" s="11"/>
      <c r="B351" s="12" t="str">
        <f>'N207 50km'!A349</f>
        <v>HW85_A</v>
      </c>
      <c r="C351" s="12" t="str">
        <f>'N207 50km'!B349</f>
        <v>Henegouwerweg 85</v>
      </c>
      <c r="D351" s="12" t="str" cm="1">
        <f t="array" ref="D351:E351">_xlfn.TEXTSPLIT(C351," ")</f>
        <v>Henegouwerweg</v>
      </c>
      <c r="E351" s="12" t="str">
        <v>85</v>
      </c>
      <c r="F351" s="12"/>
      <c r="G351" s="12"/>
      <c r="H351" s="12"/>
      <c r="I351" s="12" t="s">
        <v>29</v>
      </c>
      <c r="J351" s="12"/>
      <c r="K351" s="12"/>
      <c r="L351" s="12"/>
      <c r="M351" s="12"/>
      <c r="N351" s="11">
        <f>'N207 50km'!C349</f>
        <v>1.5</v>
      </c>
      <c r="O351" s="11">
        <f>IF('N207'!D349="--",6,'N207'!D349)</f>
        <v>67.3</v>
      </c>
      <c r="P351" s="11">
        <f t="shared" si="10"/>
        <v>67</v>
      </c>
      <c r="Q351" s="11">
        <f t="shared" si="11"/>
        <v>5</v>
      </c>
      <c r="R351" s="11">
        <f>'overzicht alle wegen'!L350</f>
        <v>62</v>
      </c>
      <c r="S351" s="12" t="s">
        <v>30</v>
      </c>
      <c r="T351" s="12"/>
      <c r="U351" s="12"/>
      <c r="V351" s="12"/>
      <c r="W351" s="12"/>
      <c r="X351" s="12"/>
      <c r="Y351" s="12"/>
    </row>
    <row r="352" spans="1:25" s="64" customFormat="1" x14ac:dyDescent="0.2">
      <c r="A352" s="63">
        <v>150</v>
      </c>
      <c r="B352" s="62" t="str">
        <f>'N207 50km'!A350</f>
        <v>HW43_B</v>
      </c>
      <c r="C352" s="62" t="str">
        <f>'N207 50km'!B350</f>
        <v>Henegouwerweg 43, 43 A en 43B</v>
      </c>
      <c r="D352" s="62" t="e" cm="1" vm="1">
        <f t="array" aca="1" ref="D352" ca="1">_xlfn.TEXTSPLIT(C352," ")</f>
        <v>#VALUE!</v>
      </c>
      <c r="E352" s="62"/>
      <c r="F352" s="62"/>
      <c r="G352" s="62"/>
      <c r="H352" s="62"/>
      <c r="I352" s="62" t="s">
        <v>29</v>
      </c>
      <c r="J352" s="62"/>
      <c r="K352" s="62"/>
      <c r="L352" s="62"/>
      <c r="M352" s="62"/>
      <c r="N352" s="63">
        <f>'N207 50km'!C350</f>
        <v>4.5</v>
      </c>
      <c r="O352" s="63">
        <f>IF('N207'!D350="--",6,'N207'!D350)</f>
        <v>65.099999999999994</v>
      </c>
      <c r="P352" s="63">
        <f t="shared" si="10"/>
        <v>65</v>
      </c>
      <c r="Q352" s="63">
        <f t="shared" si="11"/>
        <v>5</v>
      </c>
      <c r="R352" s="63">
        <f>'overzicht alle wegen'!L351</f>
        <v>60</v>
      </c>
      <c r="S352" s="62" t="s">
        <v>30</v>
      </c>
      <c r="T352" s="62"/>
      <c r="U352" s="62"/>
      <c r="V352" s="62"/>
      <c r="W352" s="62"/>
      <c r="X352" s="62"/>
      <c r="Y352" s="62"/>
    </row>
    <row r="353" spans="1:25" s="64" customFormat="1" x14ac:dyDescent="0.2">
      <c r="A353" s="63"/>
      <c r="B353" s="62" t="str">
        <f>'N207 50km'!A351</f>
        <v>HW43_A</v>
      </c>
      <c r="C353" s="62" t="str">
        <f>'N207 50km'!B351</f>
        <v>Henegouwerweg 43, 43 A en 43B</v>
      </c>
      <c r="D353" s="62" t="e" cm="1" vm="1">
        <f t="array" aca="1" ref="D353" ca="1">_xlfn.TEXTSPLIT(C353," ")</f>
        <v>#VALUE!</v>
      </c>
      <c r="E353" s="62"/>
      <c r="F353" s="62"/>
      <c r="G353" s="62"/>
      <c r="H353" s="62"/>
      <c r="I353" s="62" t="s">
        <v>29</v>
      </c>
      <c r="J353" s="62"/>
      <c r="K353" s="62"/>
      <c r="L353" s="62"/>
      <c r="M353" s="62"/>
      <c r="N353" s="63">
        <f>'N207 50km'!C351</f>
        <v>1.5</v>
      </c>
      <c r="O353" s="63">
        <f>IF('N207'!D351="--",6,'N207'!D351)</f>
        <v>64.900000000000006</v>
      </c>
      <c r="P353" s="63">
        <f t="shared" si="10"/>
        <v>65</v>
      </c>
      <c r="Q353" s="63">
        <f t="shared" si="11"/>
        <v>5</v>
      </c>
      <c r="R353" s="63">
        <f>'overzicht alle wegen'!L352</f>
        <v>60</v>
      </c>
      <c r="S353" s="62" t="s">
        <v>30</v>
      </c>
      <c r="T353" s="62"/>
      <c r="U353" s="62"/>
      <c r="V353" s="62"/>
      <c r="W353" s="62"/>
      <c r="X353" s="62"/>
      <c r="Y353" s="62"/>
    </row>
    <row r="354" spans="1:25" x14ac:dyDescent="0.2">
      <c r="A354" s="11">
        <v>151</v>
      </c>
      <c r="B354" s="12" t="str">
        <f>'N207 50km'!A352</f>
        <v>HW38_A</v>
      </c>
      <c r="C354" s="12" t="str">
        <f>'N207 50km'!B352</f>
        <v>Henegouwerweg 38</v>
      </c>
      <c r="D354" s="12" t="str" cm="1">
        <f t="array" ref="D354:E354">_xlfn.TEXTSPLIT(C354," ")</f>
        <v>Henegouwerweg</v>
      </c>
      <c r="E354" s="12" t="str">
        <v>38</v>
      </c>
      <c r="F354" s="12"/>
      <c r="G354" s="12"/>
      <c r="H354" s="12"/>
      <c r="I354" s="12" t="s">
        <v>29</v>
      </c>
      <c r="J354" s="12"/>
      <c r="K354" s="12"/>
      <c r="L354" s="12"/>
      <c r="M354" s="12"/>
      <c r="N354" s="11">
        <f>'N207 50km'!C352</f>
        <v>1.5</v>
      </c>
      <c r="O354" s="11">
        <f>IF('N207'!D352="--",6,'N207'!D352)</f>
        <v>62.7</v>
      </c>
      <c r="P354" s="11">
        <f t="shared" si="10"/>
        <v>63</v>
      </c>
      <c r="Q354" s="11">
        <f t="shared" si="11"/>
        <v>5</v>
      </c>
      <c r="R354" s="11">
        <f>'overzicht alle wegen'!L353</f>
        <v>58</v>
      </c>
      <c r="S354" s="12" t="s">
        <v>30</v>
      </c>
      <c r="T354" s="12"/>
      <c r="U354" s="12"/>
      <c r="V354" s="12"/>
      <c r="W354" s="12"/>
      <c r="X354" s="12"/>
      <c r="Y354" s="12"/>
    </row>
    <row r="355" spans="1:25" s="64" customFormat="1" x14ac:dyDescent="0.2">
      <c r="A355" s="63">
        <v>152</v>
      </c>
      <c r="B355" s="62" t="str">
        <f>'N207 50km'!A353</f>
        <v>HW33_C</v>
      </c>
      <c r="C355" s="62" t="str">
        <f>'N207 50km'!B353</f>
        <v>Henegouwerweg 33</v>
      </c>
      <c r="D355" s="62" t="str" cm="1">
        <f t="array" ref="D355:E355">_xlfn.TEXTSPLIT(C355," ")</f>
        <v>Henegouwerweg</v>
      </c>
      <c r="E355" s="62" t="str">
        <v>33</v>
      </c>
      <c r="F355" s="62"/>
      <c r="G355" s="62"/>
      <c r="H355" s="62"/>
      <c r="I355" s="62" t="s">
        <v>29</v>
      </c>
      <c r="J355" s="62"/>
      <c r="K355" s="62"/>
      <c r="L355" s="62"/>
      <c r="M355" s="62"/>
      <c r="N355" s="63">
        <f>'N207 50km'!C353</f>
        <v>7.5</v>
      </c>
      <c r="O355" s="63">
        <f>IF('N207'!D353="--",6,'N207'!D353)</f>
        <v>64</v>
      </c>
      <c r="P355" s="63">
        <f t="shared" si="10"/>
        <v>64</v>
      </c>
      <c r="Q355" s="63">
        <f t="shared" si="11"/>
        <v>5</v>
      </c>
      <c r="R355" s="63">
        <f>'overzicht alle wegen'!L354</f>
        <v>59</v>
      </c>
      <c r="S355" s="62" t="s">
        <v>30</v>
      </c>
      <c r="T355" s="62"/>
      <c r="U355" s="62"/>
      <c r="V355" s="62"/>
      <c r="W355" s="62"/>
      <c r="X355" s="62"/>
      <c r="Y355" s="62"/>
    </row>
    <row r="356" spans="1:25" s="64" customFormat="1" x14ac:dyDescent="0.2">
      <c r="A356" s="63"/>
      <c r="B356" s="62" t="str">
        <f>'N207 50km'!A354</f>
        <v>HW33_B</v>
      </c>
      <c r="C356" s="62" t="str">
        <f>'N207 50km'!B354</f>
        <v>Henegouwerweg 33</v>
      </c>
      <c r="D356" s="62" t="str" cm="1">
        <f t="array" ref="D356:E356">_xlfn.TEXTSPLIT(C356," ")</f>
        <v>Henegouwerweg</v>
      </c>
      <c r="E356" s="62" t="str">
        <v>33</v>
      </c>
      <c r="F356" s="62"/>
      <c r="G356" s="62"/>
      <c r="H356" s="62"/>
      <c r="I356" s="62" t="s">
        <v>29</v>
      </c>
      <c r="J356" s="62"/>
      <c r="K356" s="62"/>
      <c r="L356" s="62"/>
      <c r="M356" s="62"/>
      <c r="N356" s="63">
        <f>'N207 50km'!C354</f>
        <v>4.5</v>
      </c>
      <c r="O356" s="63">
        <f>IF('N207'!D354="--",6,'N207'!D354)</f>
        <v>64.099999999999994</v>
      </c>
      <c r="P356" s="63">
        <f t="shared" si="10"/>
        <v>64</v>
      </c>
      <c r="Q356" s="63">
        <f t="shared" si="11"/>
        <v>5</v>
      </c>
      <c r="R356" s="63">
        <f>'overzicht alle wegen'!L355</f>
        <v>59</v>
      </c>
      <c r="S356" s="62" t="s">
        <v>30</v>
      </c>
      <c r="T356" s="62"/>
      <c r="U356" s="62"/>
      <c r="V356" s="62"/>
      <c r="W356" s="62"/>
      <c r="X356" s="62"/>
      <c r="Y356" s="62"/>
    </row>
    <row r="357" spans="1:25" s="64" customFormat="1" x14ac:dyDescent="0.2">
      <c r="A357" s="63"/>
      <c r="B357" s="62" t="str">
        <f>'N207 50km'!A355</f>
        <v>HW33_A</v>
      </c>
      <c r="C357" s="62" t="str">
        <f>'N207 50km'!B355</f>
        <v>Henegouwerweg 33</v>
      </c>
      <c r="D357" s="62" t="str" cm="1">
        <f t="array" ref="D357:E357">_xlfn.TEXTSPLIT(C357," ")</f>
        <v>Henegouwerweg</v>
      </c>
      <c r="E357" s="62" t="str">
        <v>33</v>
      </c>
      <c r="F357" s="62"/>
      <c r="G357" s="62"/>
      <c r="H357" s="62"/>
      <c r="I357" s="62" t="s">
        <v>29</v>
      </c>
      <c r="J357" s="62"/>
      <c r="K357" s="62"/>
      <c r="L357" s="62"/>
      <c r="M357" s="62"/>
      <c r="N357" s="63">
        <f>'N207 50km'!C355</f>
        <v>1.5</v>
      </c>
      <c r="O357" s="63">
        <f>IF('N207'!D355="--",6,'N207'!D355)</f>
        <v>63.8</v>
      </c>
      <c r="P357" s="63">
        <f t="shared" si="10"/>
        <v>64</v>
      </c>
      <c r="Q357" s="63">
        <f t="shared" si="11"/>
        <v>5</v>
      </c>
      <c r="R357" s="63">
        <f>'overzicht alle wegen'!L356</f>
        <v>59</v>
      </c>
      <c r="S357" s="62" t="s">
        <v>30</v>
      </c>
      <c r="T357" s="62"/>
      <c r="U357" s="62"/>
      <c r="V357" s="62"/>
      <c r="W357" s="62"/>
      <c r="X357" s="62"/>
      <c r="Y357" s="62"/>
    </row>
    <row r="358" spans="1:25" x14ac:dyDescent="0.2">
      <c r="A358" s="11">
        <v>153</v>
      </c>
      <c r="B358" s="12" t="str">
        <f>'N207 50km'!A356</f>
        <v>HW23_B</v>
      </c>
      <c r="C358" s="12" t="str">
        <f>'N207 50km'!B356</f>
        <v>henegouwerweg 23</v>
      </c>
      <c r="D358" s="12" t="str" cm="1">
        <f t="array" ref="D358:E358">_xlfn.TEXTSPLIT(C358," ")</f>
        <v>henegouwerweg</v>
      </c>
      <c r="E358" s="12" t="str">
        <v>23</v>
      </c>
      <c r="F358" s="12"/>
      <c r="G358" s="12"/>
      <c r="H358" s="12"/>
      <c r="I358" s="12" t="s">
        <v>29</v>
      </c>
      <c r="J358" s="12"/>
      <c r="K358" s="12"/>
      <c r="L358" s="12"/>
      <c r="M358" s="12"/>
      <c r="N358" s="11">
        <f>'N207 50km'!C356</f>
        <v>4.5</v>
      </c>
      <c r="O358" s="11">
        <f>IF('N207'!D356="--",6,'N207'!D356)</f>
        <v>64.7</v>
      </c>
      <c r="P358" s="11">
        <f t="shared" si="10"/>
        <v>65</v>
      </c>
      <c r="Q358" s="11">
        <f t="shared" si="11"/>
        <v>5</v>
      </c>
      <c r="R358" s="11">
        <f>'overzicht alle wegen'!L357</f>
        <v>60</v>
      </c>
      <c r="S358" s="12" t="s">
        <v>30</v>
      </c>
      <c r="T358" s="12"/>
      <c r="U358" s="12"/>
      <c r="V358" s="12"/>
      <c r="W358" s="12"/>
      <c r="X358" s="12"/>
      <c r="Y358" s="12"/>
    </row>
    <row r="359" spans="1:25" x14ac:dyDescent="0.2">
      <c r="A359" s="11"/>
      <c r="B359" s="12" t="str">
        <f>'N207 50km'!A357</f>
        <v>HW23_A</v>
      </c>
      <c r="C359" s="12" t="str">
        <f>'N207 50km'!B357</f>
        <v>henegouwerweg 23</v>
      </c>
      <c r="D359" s="12" t="str" cm="1">
        <f t="array" ref="D359:E359">_xlfn.TEXTSPLIT(C359," ")</f>
        <v>henegouwerweg</v>
      </c>
      <c r="E359" s="12" t="str">
        <v>23</v>
      </c>
      <c r="F359" s="12"/>
      <c r="G359" s="12"/>
      <c r="H359" s="12"/>
      <c r="I359" s="12" t="s">
        <v>29</v>
      </c>
      <c r="J359" s="12"/>
      <c r="K359" s="12"/>
      <c r="L359" s="12"/>
      <c r="M359" s="12"/>
      <c r="N359" s="11">
        <f>'N207 50km'!C357</f>
        <v>1.5</v>
      </c>
      <c r="O359" s="11">
        <f>IF('N207'!D357="--",6,'N207'!D357)</f>
        <v>64.400000000000006</v>
      </c>
      <c r="P359" s="11">
        <f t="shared" si="10"/>
        <v>64</v>
      </c>
      <c r="Q359" s="11">
        <f t="shared" si="11"/>
        <v>5</v>
      </c>
      <c r="R359" s="11">
        <f>'overzicht alle wegen'!L358</f>
        <v>59</v>
      </c>
      <c r="S359" s="12" t="s">
        <v>30</v>
      </c>
      <c r="T359" s="12"/>
      <c r="U359" s="12"/>
      <c r="V359" s="12"/>
      <c r="W359" s="12"/>
      <c r="X359" s="12"/>
      <c r="Y359" s="12"/>
    </row>
    <row r="360" spans="1:25" s="64" customFormat="1" x14ac:dyDescent="0.2">
      <c r="A360" s="63">
        <v>154</v>
      </c>
      <c r="B360" s="62" t="str">
        <f>'N207 50km'!A358</f>
        <v>HW19_B</v>
      </c>
      <c r="C360" s="62" t="str">
        <f>'N207 50km'!B358</f>
        <v>Henegouwerweg 19</v>
      </c>
      <c r="D360" s="62" t="str" cm="1">
        <f t="array" ref="D360:E360">_xlfn.TEXTSPLIT(C360," ")</f>
        <v>Henegouwerweg</v>
      </c>
      <c r="E360" s="62" t="str">
        <v>19</v>
      </c>
      <c r="F360" s="62"/>
      <c r="G360" s="62"/>
      <c r="H360" s="62"/>
      <c r="I360" s="62" t="s">
        <v>29</v>
      </c>
      <c r="J360" s="62"/>
      <c r="K360" s="62"/>
      <c r="L360" s="62"/>
      <c r="M360" s="62"/>
      <c r="N360" s="63">
        <f>'N207 50km'!C358</f>
        <v>4.5</v>
      </c>
      <c r="O360" s="63">
        <f>IF('N207'!D358="--",6,'N207'!D358)</f>
        <v>60.7</v>
      </c>
      <c r="P360" s="63">
        <f t="shared" si="10"/>
        <v>61</v>
      </c>
      <c r="Q360" s="63">
        <f t="shared" si="11"/>
        <v>3</v>
      </c>
      <c r="R360" s="63">
        <f>'overzicht alle wegen'!L359</f>
        <v>58</v>
      </c>
      <c r="S360" s="62" t="s">
        <v>30</v>
      </c>
      <c r="T360" s="62"/>
      <c r="U360" s="62"/>
      <c r="V360" s="62"/>
      <c r="W360" s="62"/>
      <c r="X360" s="62"/>
      <c r="Y360" s="62"/>
    </row>
    <row r="361" spans="1:25" s="64" customFormat="1" x14ac:dyDescent="0.2">
      <c r="A361" s="63"/>
      <c r="B361" s="62" t="str">
        <f>'N207 50km'!A359</f>
        <v>HW19_A</v>
      </c>
      <c r="C361" s="62" t="str">
        <f>'N207 50km'!B359</f>
        <v>Henegouwerweg 19</v>
      </c>
      <c r="D361" s="62" t="str" cm="1">
        <f t="array" ref="D361:E361">_xlfn.TEXTSPLIT(C361," ")</f>
        <v>Henegouwerweg</v>
      </c>
      <c r="E361" s="62" t="str">
        <v>19</v>
      </c>
      <c r="F361" s="62"/>
      <c r="G361" s="62"/>
      <c r="H361" s="62"/>
      <c r="I361" s="62" t="s">
        <v>29</v>
      </c>
      <c r="J361" s="62"/>
      <c r="K361" s="62"/>
      <c r="L361" s="62"/>
      <c r="M361" s="62"/>
      <c r="N361" s="63">
        <f>'N207 50km'!C359</f>
        <v>1.5</v>
      </c>
      <c r="O361" s="63">
        <f>IF('N207'!D359="--",6,'N207'!D359)</f>
        <v>59.6</v>
      </c>
      <c r="P361" s="63">
        <f t="shared" si="10"/>
        <v>60</v>
      </c>
      <c r="Q361" s="63">
        <f t="shared" si="11"/>
        <v>3</v>
      </c>
      <c r="R361" s="63">
        <f>'overzicht alle wegen'!L360</f>
        <v>57</v>
      </c>
      <c r="S361" s="62" t="s">
        <v>30</v>
      </c>
      <c r="T361" s="62"/>
      <c r="U361" s="62"/>
      <c r="V361" s="62"/>
      <c r="W361" s="62"/>
      <c r="X361" s="62"/>
      <c r="Y361" s="62"/>
    </row>
    <row r="362" spans="1:25" x14ac:dyDescent="0.2">
      <c r="A362" s="11">
        <v>155</v>
      </c>
      <c r="B362" s="12" t="str">
        <f>'N207 50km'!A360</f>
        <v>HW18_B</v>
      </c>
      <c r="C362" s="12" t="str">
        <f>'N207 50km'!B360</f>
        <v>Henegouwerweg 18</v>
      </c>
      <c r="D362" s="12" t="str" cm="1">
        <f t="array" ref="D362:E362">_xlfn.TEXTSPLIT(C362," ")</f>
        <v>Henegouwerweg</v>
      </c>
      <c r="E362" s="12" t="str">
        <v>18</v>
      </c>
      <c r="F362" s="12"/>
      <c r="G362" s="12"/>
      <c r="H362" s="12"/>
      <c r="I362" s="12" t="s">
        <v>29</v>
      </c>
      <c r="J362" s="12"/>
      <c r="K362" s="12"/>
      <c r="L362" s="12"/>
      <c r="M362" s="12"/>
      <c r="N362" s="11">
        <f>'N207 50km'!C360</f>
        <v>4.5</v>
      </c>
      <c r="O362" s="11">
        <f>IF('N207'!D360="--",6,'N207'!D360)</f>
        <v>61.3</v>
      </c>
      <c r="P362" s="11">
        <f t="shared" si="10"/>
        <v>61</v>
      </c>
      <c r="Q362" s="11">
        <f t="shared" si="11"/>
        <v>2</v>
      </c>
      <c r="R362" s="11">
        <f>'overzicht alle wegen'!L361</f>
        <v>59</v>
      </c>
      <c r="S362" s="12" t="s">
        <v>30</v>
      </c>
      <c r="T362" s="12"/>
      <c r="U362" s="12"/>
      <c r="V362" s="12"/>
      <c r="W362" s="12"/>
      <c r="X362" s="12"/>
      <c r="Y362" s="12"/>
    </row>
    <row r="363" spans="1:25" x14ac:dyDescent="0.2">
      <c r="A363" s="11"/>
      <c r="B363" s="12" t="str">
        <f>'N207 50km'!A361</f>
        <v>HW18_A</v>
      </c>
      <c r="C363" s="12" t="str">
        <f>'N207 50km'!B361</f>
        <v>Henegouwerweg 18</v>
      </c>
      <c r="D363" s="12" t="str" cm="1">
        <f t="array" ref="D363:E363">_xlfn.TEXTSPLIT(C363," ")</f>
        <v>Henegouwerweg</v>
      </c>
      <c r="E363" s="12" t="str">
        <v>18</v>
      </c>
      <c r="F363" s="12"/>
      <c r="G363" s="12"/>
      <c r="H363" s="12"/>
      <c r="I363" s="12" t="s">
        <v>29</v>
      </c>
      <c r="J363" s="12"/>
      <c r="K363" s="12"/>
      <c r="L363" s="12"/>
      <c r="M363" s="12"/>
      <c r="N363" s="11">
        <f>'N207 50km'!C361</f>
        <v>1.5</v>
      </c>
      <c r="O363" s="11">
        <f>IF('N207'!D361="--",6,'N207'!D361)</f>
        <v>60.3</v>
      </c>
      <c r="P363" s="11">
        <f t="shared" si="10"/>
        <v>60</v>
      </c>
      <c r="Q363" s="11">
        <f t="shared" si="11"/>
        <v>2</v>
      </c>
      <c r="R363" s="11">
        <f>'overzicht alle wegen'!L362</f>
        <v>58</v>
      </c>
      <c r="S363" s="12" t="s">
        <v>30</v>
      </c>
      <c r="T363" s="12"/>
      <c r="U363" s="12"/>
      <c r="V363" s="12"/>
      <c r="W363" s="12"/>
      <c r="X363" s="12"/>
      <c r="Y363" s="12"/>
    </row>
    <row r="364" spans="1:25" s="64" customFormat="1" x14ac:dyDescent="0.2">
      <c r="A364" s="63">
        <v>156</v>
      </c>
      <c r="B364" s="62" t="str">
        <f>'N207 50km'!A362</f>
        <v>HW17_B</v>
      </c>
      <c r="C364" s="62" t="str">
        <f>'N207 50km'!B362</f>
        <v>Henegouwerweg 17</v>
      </c>
      <c r="D364" s="62" t="str" cm="1">
        <f t="array" ref="D364:E364">_xlfn.TEXTSPLIT(C364," ")</f>
        <v>Henegouwerweg</v>
      </c>
      <c r="E364" s="62" t="str">
        <v>17</v>
      </c>
      <c r="F364" s="62"/>
      <c r="G364" s="62"/>
      <c r="H364" s="62"/>
      <c r="I364" s="62" t="s">
        <v>29</v>
      </c>
      <c r="J364" s="62"/>
      <c r="K364" s="62"/>
      <c r="L364" s="62"/>
      <c r="M364" s="62"/>
      <c r="N364" s="63">
        <f>'N207 50km'!C362</f>
        <v>4.5</v>
      </c>
      <c r="O364" s="63">
        <f>IF('N207'!D362="--",6,'N207'!D362)</f>
        <v>61.3</v>
      </c>
      <c r="P364" s="63">
        <f t="shared" si="10"/>
        <v>61</v>
      </c>
      <c r="Q364" s="63">
        <f t="shared" si="11"/>
        <v>2</v>
      </c>
      <c r="R364" s="63">
        <f>'overzicht alle wegen'!L363</f>
        <v>59</v>
      </c>
      <c r="S364" s="62" t="s">
        <v>30</v>
      </c>
      <c r="T364" s="62"/>
      <c r="U364" s="62"/>
      <c r="V364" s="62"/>
      <c r="W364" s="62"/>
      <c r="X364" s="62"/>
      <c r="Y364" s="62"/>
    </row>
    <row r="365" spans="1:25" s="64" customFormat="1" x14ac:dyDescent="0.2">
      <c r="A365" s="63"/>
      <c r="B365" s="62" t="str">
        <f>'N207 50km'!A363</f>
        <v>HW17_A</v>
      </c>
      <c r="C365" s="62" t="str">
        <f>'N207 50km'!B363</f>
        <v>Henegouwerweg 17</v>
      </c>
      <c r="D365" s="62" t="str" cm="1">
        <f t="array" ref="D365:E365">_xlfn.TEXTSPLIT(C365," ")</f>
        <v>Henegouwerweg</v>
      </c>
      <c r="E365" s="62" t="str">
        <v>17</v>
      </c>
      <c r="F365" s="62"/>
      <c r="G365" s="62"/>
      <c r="H365" s="62"/>
      <c r="I365" s="62" t="s">
        <v>29</v>
      </c>
      <c r="J365" s="62"/>
      <c r="K365" s="62"/>
      <c r="L365" s="62"/>
      <c r="M365" s="62"/>
      <c r="N365" s="63">
        <f>'N207 50km'!C363</f>
        <v>1.5</v>
      </c>
      <c r="O365" s="63">
        <f>IF('N207'!D363="--",6,'N207'!D363)</f>
        <v>60.3</v>
      </c>
      <c r="P365" s="63">
        <f t="shared" si="10"/>
        <v>60</v>
      </c>
      <c r="Q365" s="63">
        <f t="shared" si="11"/>
        <v>2</v>
      </c>
      <c r="R365" s="63">
        <f>'overzicht alle wegen'!L364</f>
        <v>58</v>
      </c>
      <c r="S365" s="62" t="s">
        <v>30</v>
      </c>
      <c r="T365" s="62"/>
      <c r="U365" s="62"/>
      <c r="V365" s="62"/>
      <c r="W365" s="62"/>
      <c r="X365" s="62"/>
      <c r="Y365" s="62"/>
    </row>
    <row r="366" spans="1:25" x14ac:dyDescent="0.2">
      <c r="A366" s="11">
        <v>157</v>
      </c>
      <c r="B366" s="12" t="str">
        <f>'N207 50km'!A364</f>
        <v>HW16_B</v>
      </c>
      <c r="C366" s="12" t="str">
        <f>'N207 50km'!B364</f>
        <v>Henegouwerweg 16</v>
      </c>
      <c r="D366" s="12" t="str" cm="1">
        <f t="array" ref="D366:E366">_xlfn.TEXTSPLIT(C366," ")</f>
        <v>Henegouwerweg</v>
      </c>
      <c r="E366" s="12" t="str">
        <v>16</v>
      </c>
      <c r="F366" s="12"/>
      <c r="G366" s="12"/>
      <c r="H366" s="12"/>
      <c r="I366" s="12" t="s">
        <v>29</v>
      </c>
      <c r="J366" s="12"/>
      <c r="K366" s="12"/>
      <c r="L366" s="12"/>
      <c r="M366" s="12"/>
      <c r="N366" s="11">
        <f>'N207 50km'!C364</f>
        <v>4.5</v>
      </c>
      <c r="O366" s="11">
        <f>IF('N207'!D364="--",6,'N207'!D364)</f>
        <v>61.8</v>
      </c>
      <c r="P366" s="11">
        <f t="shared" si="10"/>
        <v>62</v>
      </c>
      <c r="Q366" s="11">
        <f t="shared" si="11"/>
        <v>2</v>
      </c>
      <c r="R366" s="11">
        <f>'overzicht alle wegen'!L365</f>
        <v>60</v>
      </c>
      <c r="S366" s="12" t="s">
        <v>30</v>
      </c>
      <c r="T366" s="12"/>
      <c r="U366" s="12"/>
      <c r="V366" s="12"/>
      <c r="W366" s="12"/>
      <c r="X366" s="12"/>
      <c r="Y366" s="12"/>
    </row>
    <row r="367" spans="1:25" x14ac:dyDescent="0.2">
      <c r="A367" s="11"/>
      <c r="B367" s="12" t="str">
        <f>'N207 50km'!A365</f>
        <v>HW16_A</v>
      </c>
      <c r="C367" s="12" t="str">
        <f>'N207 50km'!B365</f>
        <v>Henegouwerweg 16</v>
      </c>
      <c r="D367" s="12" t="str" cm="1">
        <f t="array" ref="D367:E367">_xlfn.TEXTSPLIT(C367," ")</f>
        <v>Henegouwerweg</v>
      </c>
      <c r="E367" s="12" t="str">
        <v>16</v>
      </c>
      <c r="F367" s="12"/>
      <c r="G367" s="12"/>
      <c r="H367" s="12"/>
      <c r="I367" s="12" t="s">
        <v>29</v>
      </c>
      <c r="J367" s="12"/>
      <c r="K367" s="12"/>
      <c r="L367" s="12"/>
      <c r="M367" s="12"/>
      <c r="N367" s="11">
        <f>'N207 50km'!C365</f>
        <v>1.5</v>
      </c>
      <c r="O367" s="11">
        <f>IF('N207'!D365="--",6,'N207'!D365)</f>
        <v>61</v>
      </c>
      <c r="P367" s="11">
        <f t="shared" si="10"/>
        <v>61</v>
      </c>
      <c r="Q367" s="11">
        <f t="shared" si="11"/>
        <v>2</v>
      </c>
      <c r="R367" s="11">
        <f>'overzicht alle wegen'!L366</f>
        <v>59</v>
      </c>
      <c r="S367" s="12" t="s">
        <v>30</v>
      </c>
      <c r="T367" s="12"/>
      <c r="U367" s="12"/>
      <c r="V367" s="12"/>
      <c r="W367" s="12"/>
      <c r="X367" s="12"/>
      <c r="Y367" s="12"/>
    </row>
    <row r="368" spans="1:25" s="64" customFormat="1" x14ac:dyDescent="0.2">
      <c r="A368" s="63">
        <v>158</v>
      </c>
      <c r="B368" s="62" t="str">
        <f>'N207 50km'!A366</f>
        <v>HW15_B</v>
      </c>
      <c r="C368" s="62" t="str">
        <f>'N207 50km'!B366</f>
        <v>Henegouwerweg 15</v>
      </c>
      <c r="D368" s="62" t="str" cm="1">
        <f t="array" ref="D368:E368">_xlfn.TEXTSPLIT(C368," ")</f>
        <v>Henegouwerweg</v>
      </c>
      <c r="E368" s="62" t="str">
        <v>15</v>
      </c>
      <c r="F368" s="62"/>
      <c r="G368" s="62"/>
      <c r="H368" s="62"/>
      <c r="I368" s="62" t="s">
        <v>29</v>
      </c>
      <c r="J368" s="62"/>
      <c r="K368" s="62"/>
      <c r="L368" s="62"/>
      <c r="M368" s="62"/>
      <c r="N368" s="63">
        <f>'N207 50km'!C366</f>
        <v>4.5</v>
      </c>
      <c r="O368" s="63">
        <f>IF('N207'!D366="--",6,'N207'!D366)</f>
        <v>60.9</v>
      </c>
      <c r="P368" s="63">
        <f t="shared" si="10"/>
        <v>61</v>
      </c>
      <c r="Q368" s="63">
        <f t="shared" si="11"/>
        <v>2</v>
      </c>
      <c r="R368" s="63">
        <f>'overzicht alle wegen'!L367</f>
        <v>59</v>
      </c>
      <c r="S368" s="62" t="s">
        <v>30</v>
      </c>
      <c r="T368" s="62"/>
      <c r="U368" s="62"/>
      <c r="V368" s="62"/>
      <c r="W368" s="62"/>
      <c r="X368" s="62"/>
      <c r="Y368" s="62"/>
    </row>
    <row r="369" spans="1:28" s="64" customFormat="1" x14ac:dyDescent="0.2">
      <c r="A369" s="63"/>
      <c r="B369" s="62" t="str">
        <f>'N207 50km'!A367</f>
        <v>HW15_A</v>
      </c>
      <c r="C369" s="62" t="str">
        <f>'N207 50km'!B367</f>
        <v>Henegouwerweg 15</v>
      </c>
      <c r="D369" s="62" t="str" cm="1">
        <f t="array" ref="D369:E369">_xlfn.TEXTSPLIT(C369," ")</f>
        <v>Henegouwerweg</v>
      </c>
      <c r="E369" s="62" t="str">
        <v>15</v>
      </c>
      <c r="F369" s="62"/>
      <c r="G369" s="62"/>
      <c r="H369" s="62"/>
      <c r="I369" s="62" t="s">
        <v>29</v>
      </c>
      <c r="J369" s="62"/>
      <c r="K369" s="62"/>
      <c r="L369" s="62"/>
      <c r="M369" s="62"/>
      <c r="N369" s="63">
        <f>'N207 50km'!C367</f>
        <v>1.5</v>
      </c>
      <c r="O369" s="63">
        <f>IF('N207'!D367="--",6,'N207'!D367)</f>
        <v>59.8</v>
      </c>
      <c r="P369" s="63">
        <f t="shared" si="10"/>
        <v>60</v>
      </c>
      <c r="Q369" s="63">
        <f t="shared" si="11"/>
        <v>2</v>
      </c>
      <c r="R369" s="63">
        <f>'overzicht alle wegen'!L368</f>
        <v>58</v>
      </c>
      <c r="S369" s="62" t="s">
        <v>30</v>
      </c>
      <c r="T369" s="62"/>
      <c r="U369" s="62"/>
      <c r="V369" s="62"/>
      <c r="W369" s="62"/>
      <c r="X369" s="62"/>
      <c r="Y369" s="62"/>
    </row>
    <row r="370" spans="1:28" x14ac:dyDescent="0.2">
      <c r="A370" s="11">
        <v>159</v>
      </c>
      <c r="B370" s="12" t="str">
        <f>'N207 50km'!A368</f>
        <v>HW14_B</v>
      </c>
      <c r="C370" s="12" t="str">
        <f>'N207 50km'!B368</f>
        <v>Henegouwerweg 14</v>
      </c>
      <c r="D370" s="12" t="str" cm="1">
        <f t="array" ref="D370:E370">_xlfn.TEXTSPLIT(C370," ")</f>
        <v>Henegouwerweg</v>
      </c>
      <c r="E370" s="12" t="str">
        <v>14</v>
      </c>
      <c r="F370" s="12"/>
      <c r="G370" s="12"/>
      <c r="H370" s="12"/>
      <c r="I370" s="12" t="s">
        <v>29</v>
      </c>
      <c r="J370" s="12"/>
      <c r="K370" s="12"/>
      <c r="L370" s="12"/>
      <c r="M370" s="12"/>
      <c r="N370" s="11">
        <f>'N207 50km'!C368</f>
        <v>4.5</v>
      </c>
      <c r="O370" s="11">
        <f>IF('N207'!D368="--",6,'N207'!D368)</f>
        <v>60.8</v>
      </c>
      <c r="P370" s="11">
        <f t="shared" si="10"/>
        <v>61</v>
      </c>
      <c r="Q370" s="11">
        <f t="shared" si="11"/>
        <v>2</v>
      </c>
      <c r="R370" s="11">
        <f>'overzicht alle wegen'!L369</f>
        <v>59</v>
      </c>
      <c r="S370" s="12" t="s">
        <v>30</v>
      </c>
      <c r="T370" s="12"/>
      <c r="U370" s="12"/>
      <c r="V370" s="12"/>
      <c r="W370" s="12"/>
      <c r="X370" s="12"/>
      <c r="Y370" s="12"/>
    </row>
    <row r="371" spans="1:28" x14ac:dyDescent="0.2">
      <c r="A371" s="11"/>
      <c r="B371" s="12" t="str">
        <f>'N207 50km'!A369</f>
        <v>HW14_A</v>
      </c>
      <c r="C371" s="12" t="str">
        <f>'N207 50km'!B369</f>
        <v>Henegouwerweg 14</v>
      </c>
      <c r="D371" s="12" t="str" cm="1">
        <f t="array" ref="D371:E371">_xlfn.TEXTSPLIT(C371," ")</f>
        <v>Henegouwerweg</v>
      </c>
      <c r="E371" s="12" t="str">
        <v>14</v>
      </c>
      <c r="F371" s="12"/>
      <c r="G371" s="12"/>
      <c r="H371" s="12"/>
      <c r="I371" s="12" t="s">
        <v>29</v>
      </c>
      <c r="J371" s="12"/>
      <c r="K371" s="12"/>
      <c r="L371" s="12"/>
      <c r="M371" s="12"/>
      <c r="N371" s="11">
        <f>'N207 50km'!C369</f>
        <v>1.5</v>
      </c>
      <c r="O371" s="11">
        <f>IF('N207'!D369="--",6,'N207'!D369)</f>
        <v>59.6</v>
      </c>
      <c r="P371" s="11">
        <f t="shared" si="10"/>
        <v>60</v>
      </c>
      <c r="Q371" s="11">
        <f t="shared" si="11"/>
        <v>2</v>
      </c>
      <c r="R371" s="11">
        <f>'overzicht alle wegen'!L370</f>
        <v>58</v>
      </c>
      <c r="S371" s="12" t="s">
        <v>30</v>
      </c>
      <c r="T371" s="12"/>
      <c r="U371" s="12"/>
      <c r="V371" s="12"/>
      <c r="W371" s="12"/>
      <c r="X371" s="12"/>
      <c r="Y371" s="12"/>
      <c r="AA371" s="12" t="s">
        <v>464</v>
      </c>
      <c r="AB371">
        <v>20</v>
      </c>
    </row>
    <row r="372" spans="1:28" s="64" customFormat="1" x14ac:dyDescent="0.2">
      <c r="A372" s="63">
        <v>160</v>
      </c>
      <c r="B372" s="62" t="str">
        <f>'N207 50km'!A370</f>
        <v>HW13_B</v>
      </c>
      <c r="C372" s="62" t="str">
        <f>'N207 50km'!B370</f>
        <v>Henegouwerweg 13</v>
      </c>
      <c r="D372" s="62" t="str" cm="1">
        <f t="array" ref="D372:E372">_xlfn.TEXTSPLIT(C372," ")</f>
        <v>Henegouwerweg</v>
      </c>
      <c r="E372" s="62" t="str">
        <v>13</v>
      </c>
      <c r="F372" s="62"/>
      <c r="G372" s="62"/>
      <c r="H372" s="62"/>
      <c r="I372" s="62" t="s">
        <v>29</v>
      </c>
      <c r="J372" s="62"/>
      <c r="K372" s="62"/>
      <c r="L372" s="62"/>
      <c r="M372" s="62"/>
      <c r="N372" s="63">
        <f>'N207 50km'!C370</f>
        <v>4.5</v>
      </c>
      <c r="O372" s="63">
        <f>IF('N207'!D370="--",6,'N207'!D370)</f>
        <v>60.6</v>
      </c>
      <c r="P372" s="63">
        <f t="shared" si="10"/>
        <v>61</v>
      </c>
      <c r="Q372" s="63">
        <f t="shared" si="11"/>
        <v>3</v>
      </c>
      <c r="R372" s="63">
        <f>'overzicht alle wegen'!L371</f>
        <v>58</v>
      </c>
      <c r="S372" s="62" t="s">
        <v>30</v>
      </c>
      <c r="T372" s="62"/>
      <c r="U372" s="62"/>
      <c r="V372" s="62"/>
      <c r="W372" s="62"/>
      <c r="X372" s="62"/>
      <c r="Y372" s="62"/>
    </row>
    <row r="373" spans="1:28" s="64" customFormat="1" x14ac:dyDescent="0.2">
      <c r="A373" s="63"/>
      <c r="B373" s="62" t="str">
        <f>'N207 50km'!A371</f>
        <v>HW13_A</v>
      </c>
      <c r="C373" s="62" t="str">
        <f>'N207 50km'!B371</f>
        <v>Henegouwerweg 13</v>
      </c>
      <c r="D373" s="62" t="str" cm="1">
        <f t="array" ref="D373:E373">_xlfn.TEXTSPLIT(C373," ")</f>
        <v>Henegouwerweg</v>
      </c>
      <c r="E373" s="62" t="str">
        <v>13</v>
      </c>
      <c r="F373" s="62"/>
      <c r="G373" s="62"/>
      <c r="H373" s="62"/>
      <c r="I373" s="62" t="s">
        <v>29</v>
      </c>
      <c r="J373" s="62"/>
      <c r="K373" s="62"/>
      <c r="L373" s="62"/>
      <c r="M373" s="62"/>
      <c r="N373" s="63">
        <f>'N207 50km'!C371</f>
        <v>1.5</v>
      </c>
      <c r="O373" s="63">
        <f>IF('N207'!D371="--",6,'N207'!D371)</f>
        <v>59.5</v>
      </c>
      <c r="P373" s="63">
        <f t="shared" si="10"/>
        <v>60</v>
      </c>
      <c r="Q373" s="63">
        <f t="shared" si="11"/>
        <v>3</v>
      </c>
      <c r="R373" s="63">
        <f>'overzicht alle wegen'!L372</f>
        <v>57</v>
      </c>
      <c r="S373" s="62" t="s">
        <v>30</v>
      </c>
      <c r="T373" s="62"/>
      <c r="U373" s="62"/>
      <c r="V373" s="62"/>
      <c r="W373" s="62"/>
      <c r="X373" s="62"/>
      <c r="Y373" s="62"/>
    </row>
    <row r="374" spans="1:28" x14ac:dyDescent="0.2">
      <c r="A374" s="11">
        <v>161</v>
      </c>
      <c r="B374" s="12" t="str">
        <f>'N207 50km'!A372</f>
        <v>HW12_B</v>
      </c>
      <c r="C374" s="12" t="str">
        <f>'N207 50km'!B372</f>
        <v>Henegouwerweg 12</v>
      </c>
      <c r="D374" s="12" t="str" cm="1">
        <f t="array" ref="D374:E374">_xlfn.TEXTSPLIT(C374," ")</f>
        <v>Henegouwerweg</v>
      </c>
      <c r="E374" s="12" t="str">
        <v>12</v>
      </c>
      <c r="F374" s="12"/>
      <c r="G374" s="12"/>
      <c r="H374" s="12"/>
      <c r="I374" s="12" t="s">
        <v>29</v>
      </c>
      <c r="J374" s="12"/>
      <c r="K374" s="12"/>
      <c r="L374" s="12"/>
      <c r="M374" s="12"/>
      <c r="N374" s="11">
        <f>'N207 50km'!C372</f>
        <v>4.5</v>
      </c>
      <c r="O374" s="11">
        <f>IF('N207'!D372="--",6,'N207'!D372)</f>
        <v>60.5</v>
      </c>
      <c r="P374" s="11">
        <f t="shared" si="10"/>
        <v>60</v>
      </c>
      <c r="Q374" s="11">
        <f t="shared" si="11"/>
        <v>2</v>
      </c>
      <c r="R374" s="11">
        <f>'overzicht alle wegen'!L373</f>
        <v>58</v>
      </c>
      <c r="S374" s="12" t="s">
        <v>30</v>
      </c>
      <c r="T374" s="12"/>
      <c r="U374" s="12"/>
      <c r="V374" s="12"/>
      <c r="W374" s="12"/>
      <c r="X374" s="12"/>
      <c r="Y374" s="12"/>
    </row>
    <row r="375" spans="1:28" x14ac:dyDescent="0.2">
      <c r="A375" s="11"/>
      <c r="B375" s="12" t="str">
        <f>'N207 50km'!A373</f>
        <v>HW12_A</v>
      </c>
      <c r="C375" s="12" t="str">
        <f>'N207 50km'!B373</f>
        <v>Henegouwerweg 12</v>
      </c>
      <c r="D375" s="12" t="str" cm="1">
        <f t="array" ref="D375:E375">_xlfn.TEXTSPLIT(C375," ")</f>
        <v>Henegouwerweg</v>
      </c>
      <c r="E375" s="12" t="str">
        <v>12</v>
      </c>
      <c r="F375" s="12"/>
      <c r="G375" s="12"/>
      <c r="H375" s="12"/>
      <c r="I375" s="12" t="s">
        <v>29</v>
      </c>
      <c r="J375" s="12"/>
      <c r="K375" s="12"/>
      <c r="L375" s="12"/>
      <c r="M375" s="12"/>
      <c r="N375" s="11">
        <f>'N207 50km'!C373</f>
        <v>1.5</v>
      </c>
      <c r="O375" s="11">
        <f>IF('N207'!D373="--",6,'N207'!D373)</f>
        <v>59.3</v>
      </c>
      <c r="P375" s="11">
        <f t="shared" si="10"/>
        <v>59</v>
      </c>
      <c r="Q375" s="11">
        <f t="shared" si="11"/>
        <v>2</v>
      </c>
      <c r="R375" s="11">
        <f>'overzicht alle wegen'!L374</f>
        <v>57</v>
      </c>
      <c r="S375" s="12" t="s">
        <v>30</v>
      </c>
      <c r="T375" s="12"/>
      <c r="U375" s="12"/>
      <c r="V375" s="12"/>
      <c r="W375" s="12"/>
      <c r="X375" s="12"/>
      <c r="Y375" s="12"/>
    </row>
    <row r="376" spans="1:28" s="64" customFormat="1" x14ac:dyDescent="0.2">
      <c r="A376" s="63">
        <v>162</v>
      </c>
      <c r="B376" s="62" t="str">
        <f>'N207 50km'!A374</f>
        <v>HW110_B</v>
      </c>
      <c r="C376" s="62" t="str">
        <f>'N207 50km'!B374</f>
        <v>Henegouwerweg 110</v>
      </c>
      <c r="D376" s="62" t="str" cm="1">
        <f t="array" ref="D376:E376">_xlfn.TEXTSPLIT(C376," ")</f>
        <v>Henegouwerweg</v>
      </c>
      <c r="E376" s="62" t="str">
        <v>110</v>
      </c>
      <c r="F376" s="62"/>
      <c r="G376" s="62"/>
      <c r="H376" s="62"/>
      <c r="I376" s="62" t="s">
        <v>29</v>
      </c>
      <c r="J376" s="62"/>
      <c r="K376" s="62"/>
      <c r="L376" s="62"/>
      <c r="M376" s="62"/>
      <c r="N376" s="63">
        <f>'N207 50km'!C374</f>
        <v>4.5</v>
      </c>
      <c r="O376" s="63">
        <f>IF('N207'!D374="--",6,'N207'!D374)</f>
        <v>65.7</v>
      </c>
      <c r="P376" s="63">
        <f t="shared" si="10"/>
        <v>66</v>
      </c>
      <c r="Q376" s="63">
        <f t="shared" si="11"/>
        <v>2</v>
      </c>
      <c r="R376" s="63">
        <f>'overzicht alle wegen'!L375</f>
        <v>64</v>
      </c>
      <c r="S376" s="62" t="s">
        <v>30</v>
      </c>
      <c r="T376" s="62"/>
      <c r="U376" s="62"/>
      <c r="V376" s="62"/>
      <c r="W376" s="62"/>
      <c r="X376" s="62"/>
      <c r="Y376" s="62"/>
    </row>
    <row r="377" spans="1:28" s="64" customFormat="1" x14ac:dyDescent="0.2">
      <c r="A377" s="63"/>
      <c r="B377" s="62" t="str">
        <f>'N207 50km'!A375</f>
        <v>HW110_A</v>
      </c>
      <c r="C377" s="62" t="str">
        <f>'N207 50km'!B375</f>
        <v>Henegouwerweg 110</v>
      </c>
      <c r="D377" s="62" t="str" cm="1">
        <f t="array" ref="D377:E377">_xlfn.TEXTSPLIT(C377," ")</f>
        <v>Henegouwerweg</v>
      </c>
      <c r="E377" s="62" t="str">
        <v>110</v>
      </c>
      <c r="F377" s="62"/>
      <c r="G377" s="62"/>
      <c r="H377" s="62"/>
      <c r="I377" s="62" t="s">
        <v>29</v>
      </c>
      <c r="J377" s="62"/>
      <c r="K377" s="62"/>
      <c r="L377" s="62"/>
      <c r="M377" s="62"/>
      <c r="N377" s="63">
        <f>'N207 50km'!C375</f>
        <v>1.5</v>
      </c>
      <c r="O377" s="63">
        <f>IF('N207'!D375="--",6,'N207'!D375)</f>
        <v>65.5</v>
      </c>
      <c r="P377" s="63">
        <f t="shared" si="10"/>
        <v>66</v>
      </c>
      <c r="Q377" s="63">
        <f t="shared" si="11"/>
        <v>2</v>
      </c>
      <c r="R377" s="63">
        <f>'overzicht alle wegen'!L376</f>
        <v>64</v>
      </c>
      <c r="S377" s="62" t="s">
        <v>30</v>
      </c>
      <c r="T377" s="62"/>
      <c r="U377" s="62"/>
      <c r="V377" s="62"/>
      <c r="W377" s="62"/>
      <c r="X377" s="62"/>
      <c r="Y377" s="62"/>
    </row>
    <row r="378" spans="1:28" x14ac:dyDescent="0.2">
      <c r="A378" s="11">
        <v>163</v>
      </c>
      <c r="B378" s="12" t="str">
        <f>'N207 50km'!A376</f>
        <v>HW108_B</v>
      </c>
      <c r="C378" s="12" t="str">
        <f>'N207 50km'!B376</f>
        <v>Henegouwerweg 108</v>
      </c>
      <c r="D378" s="12" t="str" cm="1">
        <f t="array" ref="D378:E378">_xlfn.TEXTSPLIT(C378," ")</f>
        <v>Henegouwerweg</v>
      </c>
      <c r="E378" s="12" t="str">
        <v>108</v>
      </c>
      <c r="F378" s="12"/>
      <c r="G378" s="12"/>
      <c r="H378" s="12"/>
      <c r="I378" s="12" t="s">
        <v>29</v>
      </c>
      <c r="J378" s="12"/>
      <c r="K378" s="12"/>
      <c r="L378" s="12"/>
      <c r="M378" s="12"/>
      <c r="N378" s="11">
        <f>'N207 50km'!C376</f>
        <v>4.5</v>
      </c>
      <c r="O378" s="11">
        <f>IF('N207'!D376="--",6,'N207'!D376)</f>
        <v>57.2</v>
      </c>
      <c r="P378" s="11">
        <f t="shared" si="10"/>
        <v>57</v>
      </c>
      <c r="Q378" s="11">
        <f t="shared" si="11"/>
        <v>4</v>
      </c>
      <c r="R378" s="11">
        <f>'overzicht alle wegen'!L377</f>
        <v>53</v>
      </c>
      <c r="S378" s="12" t="s">
        <v>30</v>
      </c>
      <c r="T378" s="12"/>
      <c r="U378" s="12"/>
      <c r="V378" s="12"/>
      <c r="W378" s="12"/>
      <c r="X378" s="12"/>
      <c r="Y378" s="12"/>
    </row>
    <row r="379" spans="1:28" x14ac:dyDescent="0.2">
      <c r="A379" s="11"/>
      <c r="B379" s="12" t="str">
        <f>'N207 50km'!A377</f>
        <v>HW108_A</v>
      </c>
      <c r="C379" s="12" t="str">
        <f>'N207 50km'!B377</f>
        <v>Henegouwerweg 108</v>
      </c>
      <c r="D379" s="12" t="str" cm="1">
        <f t="array" ref="D379:E379">_xlfn.TEXTSPLIT(C379," ")</f>
        <v>Henegouwerweg</v>
      </c>
      <c r="E379" s="12" t="str">
        <v>108</v>
      </c>
      <c r="F379" s="12"/>
      <c r="G379" s="12"/>
      <c r="H379" s="12"/>
      <c r="I379" s="12" t="s">
        <v>29</v>
      </c>
      <c r="J379" s="12"/>
      <c r="K379" s="12"/>
      <c r="L379" s="12"/>
      <c r="M379" s="12"/>
      <c r="N379" s="11">
        <f>'N207 50km'!C377</f>
        <v>1.5</v>
      </c>
      <c r="O379" s="11">
        <f>IF('N207'!D377="--",6,'N207'!D377)</f>
        <v>55.3</v>
      </c>
      <c r="P379" s="11">
        <f t="shared" si="10"/>
        <v>55</v>
      </c>
      <c r="Q379" s="11">
        <f t="shared" si="11"/>
        <v>2</v>
      </c>
      <c r="R379" s="11">
        <f>'overzicht alle wegen'!L378</f>
        <v>53</v>
      </c>
      <c r="S379" s="12" t="s">
        <v>30</v>
      </c>
      <c r="T379" s="12"/>
      <c r="U379" s="12"/>
      <c r="V379" s="12"/>
      <c r="W379" s="12"/>
      <c r="X379" s="12"/>
      <c r="Y379" s="12"/>
    </row>
    <row r="380" spans="1:28" s="64" customFormat="1" x14ac:dyDescent="0.2">
      <c r="A380" s="63">
        <v>164</v>
      </c>
      <c r="B380" s="62" t="str">
        <f>'N207 50km'!A378</f>
        <v>HW105A_A</v>
      </c>
      <c r="C380" s="62" t="str">
        <f>'N207 50km'!B378</f>
        <v>Henegouwerweg 105A</v>
      </c>
      <c r="D380" s="62" t="str" cm="1">
        <f t="array" ref="D380:E380">_xlfn.TEXTSPLIT(C380," ")</f>
        <v>Henegouwerweg</v>
      </c>
      <c r="E380" s="62" t="str">
        <v>105A</v>
      </c>
      <c r="F380" s="62"/>
      <c r="G380" s="62"/>
      <c r="H380" s="62"/>
      <c r="I380" s="62" t="s">
        <v>29</v>
      </c>
      <c r="J380" s="62"/>
      <c r="K380" s="62"/>
      <c r="L380" s="62"/>
      <c r="M380" s="62"/>
      <c r="N380" s="63">
        <f>'N207 50km'!C378</f>
        <v>1.5</v>
      </c>
      <c r="O380" s="63">
        <f>IF('N207'!D378="--",6,'N207'!D378)</f>
        <v>60.5</v>
      </c>
      <c r="P380" s="63">
        <f t="shared" si="10"/>
        <v>60</v>
      </c>
      <c r="Q380" s="63">
        <f t="shared" si="11"/>
        <v>2</v>
      </c>
      <c r="R380" s="63">
        <f>'overzicht alle wegen'!L379</f>
        <v>58</v>
      </c>
      <c r="S380" s="62" t="s">
        <v>30</v>
      </c>
      <c r="T380" s="62"/>
      <c r="U380" s="62"/>
      <c r="V380" s="62"/>
      <c r="W380" s="62"/>
      <c r="X380" s="62"/>
      <c r="Y380" s="62"/>
    </row>
    <row r="381" spans="1:28" x14ac:dyDescent="0.2">
      <c r="A381" s="11">
        <v>165</v>
      </c>
      <c r="B381" s="12" t="str">
        <f>'N207 50km'!A379</f>
        <v>HW104_B</v>
      </c>
      <c r="C381" s="12" t="str">
        <f>'N207 50km'!B379</f>
        <v>Henegouwerweg 104</v>
      </c>
      <c r="D381" s="12" t="str" cm="1">
        <f t="array" ref="D381:E381">_xlfn.TEXTSPLIT(C381," ")</f>
        <v>Henegouwerweg</v>
      </c>
      <c r="E381" s="12" t="str">
        <v>104</v>
      </c>
      <c r="F381" s="12"/>
      <c r="G381" s="12"/>
      <c r="H381" s="12"/>
      <c r="I381" s="12" t="s">
        <v>29</v>
      </c>
      <c r="J381" s="12"/>
      <c r="K381" s="12"/>
      <c r="L381" s="12"/>
      <c r="M381" s="12"/>
      <c r="N381" s="11">
        <f>'N207 50km'!C379</f>
        <v>4.5</v>
      </c>
      <c r="O381" s="11">
        <f>IF('N207'!D379="--",6,'N207'!D379)</f>
        <v>62</v>
      </c>
      <c r="P381" s="11">
        <f t="shared" si="10"/>
        <v>62</v>
      </c>
      <c r="Q381" s="11">
        <f t="shared" si="11"/>
        <v>2</v>
      </c>
      <c r="R381" s="11">
        <f>'overzicht alle wegen'!L380</f>
        <v>60</v>
      </c>
      <c r="S381" s="12" t="s">
        <v>30</v>
      </c>
      <c r="T381" s="12"/>
      <c r="U381" s="12"/>
      <c r="V381" s="12"/>
      <c r="W381" s="12"/>
      <c r="X381" s="12"/>
      <c r="Y381" s="12"/>
    </row>
    <row r="382" spans="1:28" x14ac:dyDescent="0.2">
      <c r="A382" s="11"/>
      <c r="B382" s="12" t="str">
        <f>'N207 50km'!A380</f>
        <v>HW104_A</v>
      </c>
      <c r="C382" s="12" t="str">
        <f>'N207 50km'!B380</f>
        <v>Henegouwerweg 104</v>
      </c>
      <c r="D382" s="12" t="str" cm="1">
        <f t="array" ref="D382:E382">_xlfn.TEXTSPLIT(C382," ")</f>
        <v>Henegouwerweg</v>
      </c>
      <c r="E382" s="12" t="str">
        <v>104</v>
      </c>
      <c r="F382" s="12"/>
      <c r="G382" s="12"/>
      <c r="H382" s="12"/>
      <c r="I382" s="12" t="s">
        <v>29</v>
      </c>
      <c r="J382" s="12"/>
      <c r="K382" s="12"/>
      <c r="L382" s="12"/>
      <c r="M382" s="12"/>
      <c r="N382" s="11">
        <f>'N207 50km'!C380</f>
        <v>1.5</v>
      </c>
      <c r="O382" s="11">
        <f>IF('N207'!D380="--",6,'N207'!D380)</f>
        <v>60.9</v>
      </c>
      <c r="P382" s="11">
        <f t="shared" si="10"/>
        <v>61</v>
      </c>
      <c r="Q382" s="11">
        <f t="shared" si="11"/>
        <v>2</v>
      </c>
      <c r="R382" s="11">
        <f>'overzicht alle wegen'!L381</f>
        <v>59</v>
      </c>
      <c r="S382" s="12" t="s">
        <v>30</v>
      </c>
      <c r="T382" s="12"/>
      <c r="U382" s="12"/>
      <c r="V382" s="12"/>
      <c r="W382" s="12"/>
      <c r="X382" s="12"/>
      <c r="Y382" s="12"/>
    </row>
    <row r="383" spans="1:28" s="64" customFormat="1" x14ac:dyDescent="0.2">
      <c r="A383" s="63">
        <v>166</v>
      </c>
      <c r="B383" s="62" t="str">
        <f>'N207 50km'!A381</f>
        <v>HE9_D</v>
      </c>
      <c r="C383" s="62" t="str">
        <f>'N207 50km'!B381</f>
        <v>Henegouwerweg 9</v>
      </c>
      <c r="D383" s="62" t="str" cm="1">
        <f t="array" ref="D383:E383">_xlfn.TEXTSPLIT(C383," ")</f>
        <v>Henegouwerweg</v>
      </c>
      <c r="E383" s="62" t="str">
        <v>9</v>
      </c>
      <c r="F383" s="62"/>
      <c r="G383" s="62"/>
      <c r="H383" s="62"/>
      <c r="I383" s="62" t="s">
        <v>29</v>
      </c>
      <c r="J383" s="62"/>
      <c r="K383" s="62"/>
      <c r="L383" s="62"/>
      <c r="M383" s="62"/>
      <c r="N383" s="63">
        <f>'N207 50km'!C381</f>
        <v>10.5</v>
      </c>
      <c r="O383" s="63">
        <f>IF('N207'!D381="--",6,'N207'!D381)</f>
        <v>61.2</v>
      </c>
      <c r="P383" s="63">
        <f t="shared" si="10"/>
        <v>61</v>
      </c>
      <c r="Q383" s="63">
        <f t="shared" si="11"/>
        <v>2</v>
      </c>
      <c r="R383" s="63">
        <f>'overzicht alle wegen'!L382</f>
        <v>59</v>
      </c>
      <c r="S383" s="62" t="s">
        <v>30</v>
      </c>
      <c r="T383" s="62"/>
      <c r="U383" s="62"/>
      <c r="V383" s="62"/>
      <c r="W383" s="62"/>
      <c r="X383" s="62"/>
      <c r="Y383" s="62"/>
    </row>
    <row r="384" spans="1:28" s="64" customFormat="1" x14ac:dyDescent="0.2">
      <c r="A384" s="63"/>
      <c r="B384" s="62" t="str">
        <f>'N207 50km'!A382</f>
        <v>HE9_C</v>
      </c>
      <c r="C384" s="62" t="str">
        <f>'N207 50km'!B382</f>
        <v>Henegouwerweg 9</v>
      </c>
      <c r="D384" s="62" t="str" cm="1">
        <f t="array" ref="D384:E384">_xlfn.TEXTSPLIT(C384," ")</f>
        <v>Henegouwerweg</v>
      </c>
      <c r="E384" s="62" t="str">
        <v>9</v>
      </c>
      <c r="F384" s="62"/>
      <c r="G384" s="62"/>
      <c r="H384" s="62"/>
      <c r="I384" s="62" t="s">
        <v>29</v>
      </c>
      <c r="J384" s="62"/>
      <c r="K384" s="62"/>
      <c r="L384" s="62"/>
      <c r="M384" s="62"/>
      <c r="N384" s="63">
        <f>'N207 50km'!C382</f>
        <v>7.5</v>
      </c>
      <c r="O384" s="63">
        <f>IF('N207'!D382="--",6,'N207'!D382)</f>
        <v>61.3</v>
      </c>
      <c r="P384" s="63">
        <f t="shared" si="10"/>
        <v>61</v>
      </c>
      <c r="Q384" s="63">
        <f t="shared" si="11"/>
        <v>2</v>
      </c>
      <c r="R384" s="63">
        <f>'overzicht alle wegen'!L383</f>
        <v>59</v>
      </c>
      <c r="S384" s="62" t="s">
        <v>30</v>
      </c>
      <c r="T384" s="62"/>
      <c r="U384" s="62"/>
      <c r="V384" s="62"/>
      <c r="W384" s="62"/>
      <c r="X384" s="62"/>
      <c r="Y384" s="62"/>
    </row>
    <row r="385" spans="1:25" s="64" customFormat="1" x14ac:dyDescent="0.2">
      <c r="A385" s="63"/>
      <c r="B385" s="62" t="str">
        <f>'N207 50km'!A383</f>
        <v>HE9_B</v>
      </c>
      <c r="C385" s="62" t="str">
        <f>'N207 50km'!B383</f>
        <v>Henegouwerweg 9</v>
      </c>
      <c r="D385" s="62" t="str" cm="1">
        <f t="array" ref="D385:E385">_xlfn.TEXTSPLIT(C385," ")</f>
        <v>Henegouwerweg</v>
      </c>
      <c r="E385" s="62" t="str">
        <v>9</v>
      </c>
      <c r="F385" s="62"/>
      <c r="G385" s="62"/>
      <c r="H385" s="62"/>
      <c r="I385" s="62" t="s">
        <v>29</v>
      </c>
      <c r="J385" s="62"/>
      <c r="K385" s="62"/>
      <c r="L385" s="62"/>
      <c r="M385" s="62"/>
      <c r="N385" s="63">
        <f>'N207 50km'!C383</f>
        <v>4.5</v>
      </c>
      <c r="O385" s="63">
        <f>IF('N207'!D383="--",6,'N207'!D383)</f>
        <v>61.2</v>
      </c>
      <c r="P385" s="63">
        <f t="shared" si="10"/>
        <v>61</v>
      </c>
      <c r="Q385" s="63">
        <f t="shared" si="11"/>
        <v>2</v>
      </c>
      <c r="R385" s="63">
        <f>'overzicht alle wegen'!L384</f>
        <v>59</v>
      </c>
      <c r="S385" s="62" t="s">
        <v>30</v>
      </c>
      <c r="T385" s="62"/>
      <c r="U385" s="62"/>
      <c r="V385" s="62"/>
      <c r="W385" s="62"/>
      <c r="X385" s="62"/>
      <c r="Y385" s="62"/>
    </row>
    <row r="386" spans="1:25" s="64" customFormat="1" x14ac:dyDescent="0.2">
      <c r="A386" s="63"/>
      <c r="B386" s="62" t="str">
        <f>'N207 50km'!A384</f>
        <v>HE9_A</v>
      </c>
      <c r="C386" s="62" t="str">
        <f>'N207 50km'!B384</f>
        <v>Henegouwerweg 9</v>
      </c>
      <c r="D386" s="62" t="str" cm="1">
        <f t="array" ref="D386:E386">_xlfn.TEXTSPLIT(C386," ")</f>
        <v>Henegouwerweg</v>
      </c>
      <c r="E386" s="62" t="str">
        <v>9</v>
      </c>
      <c r="F386" s="62"/>
      <c r="G386" s="62"/>
      <c r="H386" s="62"/>
      <c r="I386" s="62" t="s">
        <v>29</v>
      </c>
      <c r="J386" s="62"/>
      <c r="K386" s="62"/>
      <c r="L386" s="62"/>
      <c r="M386" s="62"/>
      <c r="N386" s="63">
        <f>'N207 50km'!C384</f>
        <v>1.5</v>
      </c>
      <c r="O386" s="63">
        <f>IF('N207'!D384="--",6,'N207'!D384)</f>
        <v>60.2</v>
      </c>
      <c r="P386" s="63">
        <f t="shared" si="10"/>
        <v>60</v>
      </c>
      <c r="Q386" s="63">
        <f t="shared" si="11"/>
        <v>2</v>
      </c>
      <c r="R386" s="63">
        <f>'overzicht alle wegen'!L385</f>
        <v>58</v>
      </c>
      <c r="S386" s="62" t="s">
        <v>30</v>
      </c>
      <c r="T386" s="62"/>
      <c r="U386" s="62"/>
      <c r="V386" s="62"/>
      <c r="W386" s="62"/>
      <c r="X386" s="62"/>
      <c r="Y386" s="62"/>
    </row>
    <row r="387" spans="1:25" x14ac:dyDescent="0.2">
      <c r="A387" s="11">
        <v>167</v>
      </c>
      <c r="B387" s="12" t="str">
        <f>'N207 50km'!A385</f>
        <v>HE8_D</v>
      </c>
      <c r="C387" s="12" t="str">
        <f>'N207 50km'!B385</f>
        <v>Henegouwerweg 8</v>
      </c>
      <c r="D387" s="12" t="str" cm="1">
        <f t="array" ref="D387:E387">_xlfn.TEXTSPLIT(C387," ")</f>
        <v>Henegouwerweg</v>
      </c>
      <c r="E387" s="12" t="str">
        <v>8</v>
      </c>
      <c r="F387" s="12"/>
      <c r="G387" s="12"/>
      <c r="H387" s="12"/>
      <c r="I387" s="12" t="s">
        <v>29</v>
      </c>
      <c r="J387" s="12"/>
      <c r="K387" s="12"/>
      <c r="L387" s="12"/>
      <c r="M387" s="12"/>
      <c r="N387" s="11">
        <f>'N207 50km'!C385</f>
        <v>10.5</v>
      </c>
      <c r="O387" s="11">
        <f>IF('N207'!D385="--",6,'N207'!D385)</f>
        <v>61.2</v>
      </c>
      <c r="P387" s="11">
        <f t="shared" si="10"/>
        <v>61</v>
      </c>
      <c r="Q387" s="11">
        <f t="shared" si="11"/>
        <v>2</v>
      </c>
      <c r="R387" s="11">
        <f>'overzicht alle wegen'!L386</f>
        <v>59</v>
      </c>
      <c r="S387" s="12" t="s">
        <v>30</v>
      </c>
      <c r="T387" s="12"/>
      <c r="U387" s="12"/>
      <c r="V387" s="12"/>
      <c r="W387" s="12"/>
      <c r="X387" s="12"/>
      <c r="Y387" s="12"/>
    </row>
    <row r="388" spans="1:25" x14ac:dyDescent="0.2">
      <c r="A388" s="11"/>
      <c r="B388" s="12" t="str">
        <f>'N207 50km'!A386</f>
        <v>HE8_C</v>
      </c>
      <c r="C388" s="12" t="str">
        <f>'N207 50km'!B386</f>
        <v>Henegouwerweg 8</v>
      </c>
      <c r="D388" s="12" t="str" cm="1">
        <f t="array" ref="D388:E388">_xlfn.TEXTSPLIT(C388," ")</f>
        <v>Henegouwerweg</v>
      </c>
      <c r="E388" s="12" t="str">
        <v>8</v>
      </c>
      <c r="F388" s="12"/>
      <c r="G388" s="12"/>
      <c r="H388" s="12"/>
      <c r="I388" s="12" t="s">
        <v>29</v>
      </c>
      <c r="J388" s="12"/>
      <c r="K388" s="12"/>
      <c r="L388" s="12"/>
      <c r="M388" s="12"/>
      <c r="N388" s="11">
        <f>'N207 50km'!C386</f>
        <v>7.5</v>
      </c>
      <c r="O388" s="11">
        <f>IF('N207'!D386="--",6,'N207'!D386)</f>
        <v>61.3</v>
      </c>
      <c r="P388" s="11">
        <f t="shared" si="10"/>
        <v>61</v>
      </c>
      <c r="Q388" s="11">
        <f t="shared" si="11"/>
        <v>2</v>
      </c>
      <c r="R388" s="11">
        <f>'overzicht alle wegen'!L387</f>
        <v>59</v>
      </c>
      <c r="S388" s="12" t="s">
        <v>30</v>
      </c>
      <c r="T388" s="12"/>
      <c r="U388" s="12"/>
      <c r="V388" s="12"/>
      <c r="W388" s="12"/>
      <c r="X388" s="12"/>
      <c r="Y388" s="12"/>
    </row>
    <row r="389" spans="1:25" x14ac:dyDescent="0.2">
      <c r="A389" s="11"/>
      <c r="B389" s="12" t="str">
        <f>'N207 50km'!A387</f>
        <v>HE8_B</v>
      </c>
      <c r="C389" s="12" t="str">
        <f>'N207 50km'!B387</f>
        <v>Henegouwerweg 8</v>
      </c>
      <c r="D389" s="12" t="str" cm="1">
        <f t="array" ref="D389:E389">_xlfn.TEXTSPLIT(C389," ")</f>
        <v>Henegouwerweg</v>
      </c>
      <c r="E389" s="12" t="str">
        <v>8</v>
      </c>
      <c r="F389" s="12"/>
      <c r="G389" s="12"/>
      <c r="H389" s="12"/>
      <c r="I389" s="12" t="s">
        <v>29</v>
      </c>
      <c r="J389" s="12"/>
      <c r="K389" s="12"/>
      <c r="L389" s="12"/>
      <c r="M389" s="12"/>
      <c r="N389" s="11">
        <f>'N207 50km'!C387</f>
        <v>4.5</v>
      </c>
      <c r="O389" s="11">
        <f>IF('N207'!D387="--",6,'N207'!D387)</f>
        <v>61.2</v>
      </c>
      <c r="P389" s="11">
        <f t="shared" si="10"/>
        <v>61</v>
      </c>
      <c r="Q389" s="11">
        <f t="shared" si="11"/>
        <v>2</v>
      </c>
      <c r="R389" s="11">
        <f>'overzicht alle wegen'!L388</f>
        <v>59</v>
      </c>
      <c r="S389" s="12" t="s">
        <v>30</v>
      </c>
      <c r="T389" s="12"/>
      <c r="U389" s="12"/>
      <c r="V389" s="12"/>
      <c r="W389" s="12"/>
      <c r="X389" s="12"/>
      <c r="Y389" s="12"/>
    </row>
    <row r="390" spans="1:25" x14ac:dyDescent="0.2">
      <c r="A390" s="11"/>
      <c r="B390" s="12" t="str">
        <f>'N207 50km'!A388</f>
        <v>HE8_A</v>
      </c>
      <c r="C390" s="12" t="str">
        <f>'N207 50km'!B388</f>
        <v>Henegouwerweg 8</v>
      </c>
      <c r="D390" s="12" t="str" cm="1">
        <f t="array" ref="D390:E390">_xlfn.TEXTSPLIT(C390," ")</f>
        <v>Henegouwerweg</v>
      </c>
      <c r="E390" s="12" t="str">
        <v>8</v>
      </c>
      <c r="F390" s="12"/>
      <c r="G390" s="12"/>
      <c r="H390" s="12"/>
      <c r="I390" s="12" t="s">
        <v>29</v>
      </c>
      <c r="J390" s="12"/>
      <c r="K390" s="12"/>
      <c r="L390" s="12"/>
      <c r="M390" s="12"/>
      <c r="N390" s="11">
        <f>'N207 50km'!C388</f>
        <v>1.5</v>
      </c>
      <c r="O390" s="11">
        <f>IF('N207'!D388="--",6,'N207'!D388)</f>
        <v>60.1</v>
      </c>
      <c r="P390" s="11">
        <f t="shared" si="10"/>
        <v>60</v>
      </c>
      <c r="Q390" s="11">
        <f t="shared" si="11"/>
        <v>2</v>
      </c>
      <c r="R390" s="11">
        <f>'overzicht alle wegen'!L389</f>
        <v>58</v>
      </c>
      <c r="S390" s="12" t="s">
        <v>30</v>
      </c>
      <c r="T390" s="12"/>
      <c r="U390" s="12"/>
      <c r="V390" s="12"/>
      <c r="W390" s="12"/>
      <c r="X390" s="12"/>
      <c r="Y390" s="12"/>
    </row>
    <row r="391" spans="1:25" s="64" customFormat="1" x14ac:dyDescent="0.2">
      <c r="A391" s="63">
        <v>168</v>
      </c>
      <c r="B391" s="62" t="str">
        <f>'N207 50km'!A389</f>
        <v>HE4_B</v>
      </c>
      <c r="C391" s="62" t="str">
        <f>'N207 50km'!B389</f>
        <v>Henegouwerweg 4</v>
      </c>
      <c r="D391" s="62" t="str" cm="1">
        <f t="array" ref="D391:E391">_xlfn.TEXTSPLIT(C391," ")</f>
        <v>Henegouwerweg</v>
      </c>
      <c r="E391" s="62" t="str">
        <v>4</v>
      </c>
      <c r="F391" s="62"/>
      <c r="G391" s="62"/>
      <c r="H391" s="62"/>
      <c r="I391" s="62" t="s">
        <v>29</v>
      </c>
      <c r="J391" s="62"/>
      <c r="K391" s="62"/>
      <c r="L391" s="62"/>
      <c r="M391" s="62"/>
      <c r="N391" s="63">
        <f>'N207 50km'!C389</f>
        <v>4.5</v>
      </c>
      <c r="O391" s="63">
        <f>IF('N207'!D389="--",6,'N207'!D389)</f>
        <v>64.2</v>
      </c>
      <c r="P391" s="63">
        <f t="shared" ref="P391:P400" si="12">IF(MOD(O391,1)=0.5,INT(O391)+MOD(INT(O391),2),ROUND(O391,0))</f>
        <v>64</v>
      </c>
      <c r="Q391" s="63">
        <f t="shared" ref="Q391:Q400" si="13">P391-R391</f>
        <v>2</v>
      </c>
      <c r="R391" s="63">
        <f>'overzicht alle wegen'!L390</f>
        <v>62</v>
      </c>
      <c r="S391" s="62" t="s">
        <v>30</v>
      </c>
      <c r="T391" s="62"/>
      <c r="U391" s="62"/>
      <c r="V391" s="62"/>
      <c r="W391" s="62"/>
      <c r="X391" s="62"/>
      <c r="Y391" s="62"/>
    </row>
    <row r="392" spans="1:25" s="64" customFormat="1" x14ac:dyDescent="0.2">
      <c r="A392" s="63"/>
      <c r="B392" s="62" t="str">
        <f>'N207 50km'!A390</f>
        <v>HE4_A</v>
      </c>
      <c r="C392" s="62" t="str">
        <f>'N207 50km'!B390</f>
        <v>Henegouwerweg 4</v>
      </c>
      <c r="D392" s="62" t="str" cm="1">
        <f t="array" ref="D392:E392">_xlfn.TEXTSPLIT(C392," ")</f>
        <v>Henegouwerweg</v>
      </c>
      <c r="E392" s="62" t="str">
        <v>4</v>
      </c>
      <c r="F392" s="62"/>
      <c r="G392" s="62"/>
      <c r="H392" s="62"/>
      <c r="I392" s="62" t="s">
        <v>29</v>
      </c>
      <c r="J392" s="62"/>
      <c r="K392" s="62"/>
      <c r="L392" s="62"/>
      <c r="M392" s="62"/>
      <c r="N392" s="63">
        <f>'N207 50km'!C390</f>
        <v>1.5</v>
      </c>
      <c r="O392" s="63">
        <f>IF('N207'!D390="--",6,'N207'!D390)</f>
        <v>63.9</v>
      </c>
      <c r="P392" s="63">
        <f t="shared" si="12"/>
        <v>64</v>
      </c>
      <c r="Q392" s="63">
        <f t="shared" si="13"/>
        <v>2</v>
      </c>
      <c r="R392" s="63">
        <f>'overzicht alle wegen'!L391</f>
        <v>62</v>
      </c>
      <c r="S392" s="62" t="s">
        <v>30</v>
      </c>
      <c r="T392" s="62"/>
      <c r="U392" s="62"/>
      <c r="V392" s="62"/>
      <c r="W392" s="62"/>
      <c r="X392" s="62"/>
      <c r="Y392" s="62"/>
    </row>
    <row r="393" spans="1:25" x14ac:dyDescent="0.2">
      <c r="A393" s="11">
        <v>169</v>
      </c>
      <c r="B393" s="12" t="str">
        <f>'N207 50km'!A391</f>
        <v>HE10_B</v>
      </c>
      <c r="C393" s="12" t="str">
        <f>'N207 50km'!B391</f>
        <v>Henegouwerweg 10</v>
      </c>
      <c r="D393" s="12" t="str" cm="1">
        <f t="array" ref="D393:E393">_xlfn.TEXTSPLIT(C393," ")</f>
        <v>Henegouwerweg</v>
      </c>
      <c r="E393" s="12" t="str">
        <v>10</v>
      </c>
      <c r="F393" s="12"/>
      <c r="G393" s="12"/>
      <c r="H393" s="12"/>
      <c r="I393" s="12" t="s">
        <v>29</v>
      </c>
      <c r="J393" s="12"/>
      <c r="K393" s="12"/>
      <c r="L393" s="12"/>
      <c r="M393" s="12"/>
      <c r="N393" s="11">
        <f>'N207 50km'!C391</f>
        <v>4.5</v>
      </c>
      <c r="O393" s="11">
        <f>IF('N207'!D391="--",6,'N207'!D391)</f>
        <v>60.8</v>
      </c>
      <c r="P393" s="11">
        <f t="shared" si="12"/>
        <v>61</v>
      </c>
      <c r="Q393" s="11">
        <f t="shared" si="13"/>
        <v>2</v>
      </c>
      <c r="R393" s="11">
        <f>'overzicht alle wegen'!L392</f>
        <v>59</v>
      </c>
      <c r="S393" s="12" t="s">
        <v>30</v>
      </c>
      <c r="T393" s="12"/>
      <c r="U393" s="12"/>
      <c r="V393" s="12"/>
      <c r="W393" s="12"/>
      <c r="X393" s="12"/>
      <c r="Y393" s="12"/>
    </row>
    <row r="394" spans="1:25" x14ac:dyDescent="0.2">
      <c r="A394" s="11"/>
      <c r="B394" s="12" t="str">
        <f>'N207 50km'!A392</f>
        <v>HE10_A</v>
      </c>
      <c r="C394" s="12" t="str">
        <f>'N207 50km'!B392</f>
        <v>Henegouwerweg 10</v>
      </c>
      <c r="D394" s="12" t="str" cm="1">
        <f t="array" ref="D394:E394">_xlfn.TEXTSPLIT(C394," ")</f>
        <v>Henegouwerweg</v>
      </c>
      <c r="E394" s="12" t="str">
        <v>10</v>
      </c>
      <c r="F394" s="12"/>
      <c r="G394" s="12"/>
      <c r="H394" s="12"/>
      <c r="I394" s="12" t="s">
        <v>29</v>
      </c>
      <c r="J394" s="12"/>
      <c r="K394" s="12"/>
      <c r="L394" s="12"/>
      <c r="M394" s="12"/>
      <c r="N394" s="11">
        <f>'N207 50km'!C392</f>
        <v>1.5</v>
      </c>
      <c r="O394" s="11">
        <f>IF('N207'!D392="--",6,'N207'!D392)</f>
        <v>59.6</v>
      </c>
      <c r="P394" s="11">
        <f t="shared" si="12"/>
        <v>60</v>
      </c>
      <c r="Q394" s="11">
        <f t="shared" si="13"/>
        <v>2</v>
      </c>
      <c r="R394" s="11">
        <f>'overzicht alle wegen'!L393</f>
        <v>58</v>
      </c>
      <c r="S394" s="12" t="s">
        <v>30</v>
      </c>
      <c r="T394" s="12"/>
      <c r="U394" s="12"/>
      <c r="V394" s="12"/>
      <c r="W394" s="12"/>
      <c r="X394" s="12"/>
      <c r="Y394" s="12"/>
    </row>
    <row r="395" spans="1:25" s="64" customFormat="1" x14ac:dyDescent="0.2">
      <c r="A395" s="63">
        <v>170</v>
      </c>
      <c r="B395" s="62" t="str">
        <f>'N207 50km'!A393</f>
        <v>B5_B</v>
      </c>
      <c r="C395" s="62" t="str">
        <f>'N207 50km'!B393</f>
        <v>Brugweg 5</v>
      </c>
      <c r="D395" s="62" t="str" cm="1">
        <f t="array" ref="D395:E395">_xlfn.TEXTSPLIT(C395," ")</f>
        <v>Brugweg</v>
      </c>
      <c r="E395" s="62" t="str">
        <v>5</v>
      </c>
      <c r="F395" s="62"/>
      <c r="G395" s="62"/>
      <c r="H395" s="62"/>
      <c r="I395" s="62" t="s">
        <v>29</v>
      </c>
      <c r="J395" s="62"/>
      <c r="K395" s="62"/>
      <c r="L395" s="62"/>
      <c r="M395" s="62"/>
      <c r="N395" s="63">
        <f>'N207 50km'!C393</f>
        <v>4.5</v>
      </c>
      <c r="O395" s="63">
        <f>IF('N207'!D393="--",6,'N207'!D393)</f>
        <v>59.3</v>
      </c>
      <c r="P395" s="63">
        <f t="shared" si="12"/>
        <v>59</v>
      </c>
      <c r="Q395" s="63">
        <f t="shared" si="13"/>
        <v>5</v>
      </c>
      <c r="R395" s="63">
        <f>'overzicht alle wegen'!L394</f>
        <v>54</v>
      </c>
      <c r="S395" s="62" t="s">
        <v>30</v>
      </c>
      <c r="T395" s="62"/>
      <c r="U395" s="62"/>
      <c r="V395" s="62"/>
      <c r="W395" s="62"/>
      <c r="X395" s="62"/>
      <c r="Y395" s="62"/>
    </row>
    <row r="396" spans="1:25" s="64" customFormat="1" x14ac:dyDescent="0.2">
      <c r="A396" s="63"/>
      <c r="B396" s="62" t="str">
        <f>'N207 50km'!A394</f>
        <v>B5_A</v>
      </c>
      <c r="C396" s="62" t="str">
        <f>'N207 50km'!B394</f>
        <v>Brugweg 5</v>
      </c>
      <c r="D396" s="62" t="str" cm="1">
        <f t="array" ref="D396:E396">_xlfn.TEXTSPLIT(C396," ")</f>
        <v>Brugweg</v>
      </c>
      <c r="E396" s="62" t="str">
        <v>5</v>
      </c>
      <c r="F396" s="62"/>
      <c r="G396" s="62"/>
      <c r="H396" s="62"/>
      <c r="I396" s="62" t="s">
        <v>29</v>
      </c>
      <c r="J396" s="62"/>
      <c r="K396" s="62"/>
      <c r="L396" s="62"/>
      <c r="M396" s="62"/>
      <c r="N396" s="63">
        <f>'N207 50km'!C394</f>
        <v>1.5</v>
      </c>
      <c r="O396" s="63">
        <f>IF('N207'!D394="--",6,'N207'!D394)</f>
        <v>57.5</v>
      </c>
      <c r="P396" s="63">
        <f t="shared" si="12"/>
        <v>58</v>
      </c>
      <c r="Q396" s="63">
        <f t="shared" si="13"/>
        <v>5</v>
      </c>
      <c r="R396" s="63">
        <f>'overzicht alle wegen'!L395</f>
        <v>53</v>
      </c>
      <c r="S396" s="62" t="s">
        <v>30</v>
      </c>
      <c r="T396" s="62"/>
      <c r="U396" s="62"/>
      <c r="V396" s="62"/>
      <c r="W396" s="62"/>
      <c r="X396" s="62"/>
      <c r="Y396" s="62"/>
    </row>
    <row r="397" spans="1:25" x14ac:dyDescent="0.2">
      <c r="A397" s="11">
        <v>171</v>
      </c>
      <c r="B397" s="12" t="str">
        <f>'N207 50km'!A395</f>
        <v>B3_B</v>
      </c>
      <c r="C397" s="12" t="str">
        <f>'N207 50km'!B395</f>
        <v>Brugweg 3 zijgevel</v>
      </c>
      <c r="D397" s="12" t="str" cm="1">
        <f t="array" ref="D397:F397">_xlfn.TEXTSPLIT(C397," ")</f>
        <v>Brugweg</v>
      </c>
      <c r="E397" s="12" t="str">
        <v>3</v>
      </c>
      <c r="F397" s="12" t="str">
        <v>zijgevel</v>
      </c>
      <c r="G397" s="12"/>
      <c r="H397" s="12"/>
      <c r="I397" s="12" t="s">
        <v>29</v>
      </c>
      <c r="J397" s="12"/>
      <c r="K397" s="12"/>
      <c r="L397" s="12"/>
      <c r="M397" s="12"/>
      <c r="N397" s="11">
        <f>'N207 50km'!C395</f>
        <v>4.5</v>
      </c>
      <c r="O397" s="11">
        <f>IF('N207'!D395="--",6,'N207'!D395)</f>
        <v>64</v>
      </c>
      <c r="P397" s="11">
        <f t="shared" si="12"/>
        <v>64</v>
      </c>
      <c r="Q397" s="11">
        <f t="shared" si="13"/>
        <v>5</v>
      </c>
      <c r="R397" s="11">
        <f>'overzicht alle wegen'!L396</f>
        <v>59</v>
      </c>
      <c r="S397" s="12" t="s">
        <v>30</v>
      </c>
      <c r="T397" s="12"/>
      <c r="U397" s="12"/>
      <c r="V397" s="12"/>
      <c r="W397" s="12"/>
      <c r="X397" s="12"/>
      <c r="Y397" s="12"/>
    </row>
    <row r="398" spans="1:25" x14ac:dyDescent="0.2">
      <c r="A398" s="11"/>
      <c r="B398" s="12" t="str">
        <f>'N207 50km'!A396</f>
        <v>B3_B</v>
      </c>
      <c r="C398" s="12" t="str">
        <f>'N207 50km'!B396</f>
        <v>Brugweg 3</v>
      </c>
      <c r="D398" s="12" t="str" cm="1">
        <f t="array" ref="D398:E398">_xlfn.TEXTSPLIT(C398," ")</f>
        <v>Brugweg</v>
      </c>
      <c r="E398" s="12" t="str">
        <v>3</v>
      </c>
      <c r="F398" s="12"/>
      <c r="G398" s="12"/>
      <c r="H398" s="12"/>
      <c r="I398" s="12" t="s">
        <v>29</v>
      </c>
      <c r="J398" s="12"/>
      <c r="K398" s="12"/>
      <c r="L398" s="12"/>
      <c r="M398" s="12"/>
      <c r="N398" s="11">
        <f>'N207 50km'!C396</f>
        <v>4.5</v>
      </c>
      <c r="O398" s="11">
        <f>IF('N207'!D396="--",6,'N207'!D396)</f>
        <v>60.5</v>
      </c>
      <c r="P398" s="11">
        <f t="shared" si="12"/>
        <v>60</v>
      </c>
      <c r="Q398" s="11">
        <f t="shared" si="13"/>
        <v>5</v>
      </c>
      <c r="R398" s="11">
        <f>'overzicht alle wegen'!L397</f>
        <v>55</v>
      </c>
      <c r="S398" s="12" t="s">
        <v>30</v>
      </c>
      <c r="T398" s="12"/>
      <c r="U398" s="12"/>
      <c r="V398" s="12"/>
      <c r="W398" s="12"/>
      <c r="X398" s="12"/>
      <c r="Y398" s="12"/>
    </row>
    <row r="399" spans="1:25" x14ac:dyDescent="0.2">
      <c r="A399" s="11"/>
      <c r="B399" s="12" t="str">
        <f>'N207 50km'!A397</f>
        <v>B3_A</v>
      </c>
      <c r="C399" s="12" t="str">
        <f>'N207 50km'!B397</f>
        <v>Brugweg 3 zijgevel</v>
      </c>
      <c r="D399" s="12" t="str" cm="1">
        <f t="array" ref="D399:F399">_xlfn.TEXTSPLIT(C399," ")</f>
        <v>Brugweg</v>
      </c>
      <c r="E399" s="12" t="str">
        <v>3</v>
      </c>
      <c r="F399" s="12" t="str">
        <v>zijgevel</v>
      </c>
      <c r="G399" s="12"/>
      <c r="H399" s="12"/>
      <c r="I399" s="12" t="s">
        <v>29</v>
      </c>
      <c r="J399" s="12"/>
      <c r="K399" s="12"/>
      <c r="L399" s="12"/>
      <c r="M399" s="12"/>
      <c r="N399" s="11">
        <f>'N207 50km'!C397</f>
        <v>1.5</v>
      </c>
      <c r="O399" s="11">
        <f>IF('N207'!D397="--",6,'N207'!D397)</f>
        <v>62.9</v>
      </c>
      <c r="P399" s="11">
        <f t="shared" si="12"/>
        <v>63</v>
      </c>
      <c r="Q399" s="11">
        <f t="shared" si="13"/>
        <v>5</v>
      </c>
      <c r="R399" s="11">
        <f>'overzicht alle wegen'!L398</f>
        <v>58</v>
      </c>
      <c r="S399" s="12" t="s">
        <v>30</v>
      </c>
      <c r="T399" s="12"/>
      <c r="U399" s="12"/>
      <c r="V399" s="12"/>
      <c r="W399" s="12"/>
      <c r="X399" s="12"/>
      <c r="Y399" s="12"/>
    </row>
    <row r="400" spans="1:25" x14ac:dyDescent="0.2">
      <c r="A400" s="11"/>
      <c r="B400" s="12" t="str">
        <f>'N207 50km'!A398</f>
        <v>B3_A</v>
      </c>
      <c r="C400" s="12" t="str">
        <f>'N207 50km'!B398</f>
        <v>Brugweg 3</v>
      </c>
      <c r="D400" s="12" t="str" cm="1">
        <f t="array" ref="D400:E400">_xlfn.TEXTSPLIT(C400," ")</f>
        <v>Brugweg</v>
      </c>
      <c r="E400" s="12" t="str">
        <v>3</v>
      </c>
      <c r="F400" s="12"/>
      <c r="G400" s="12"/>
      <c r="H400" s="12"/>
      <c r="I400" s="12" t="s">
        <v>29</v>
      </c>
      <c r="J400" s="12"/>
      <c r="K400" s="12"/>
      <c r="L400" s="12"/>
      <c r="M400" s="12"/>
      <c r="N400" s="11">
        <f>'N207 50km'!C398</f>
        <v>1.5</v>
      </c>
      <c r="O400" s="11">
        <f>IF('N207'!D398="--",6,'N207'!D398)</f>
        <v>59.1</v>
      </c>
      <c r="P400" s="11">
        <f t="shared" si="12"/>
        <v>59</v>
      </c>
      <c r="Q400" s="11">
        <f t="shared" si="13"/>
        <v>5</v>
      </c>
      <c r="R400" s="11">
        <f>'overzicht alle wegen'!L399</f>
        <v>54</v>
      </c>
      <c r="S400" s="12" t="s">
        <v>30</v>
      </c>
      <c r="T400" s="12"/>
      <c r="U400" s="12"/>
      <c r="V400" s="12"/>
      <c r="W400" s="12"/>
      <c r="X400" s="12"/>
      <c r="Y400" s="12"/>
    </row>
  </sheetData>
  <conditionalFormatting sqref="R6:R400">
    <cfRule type="cellIs" dxfId="1" priority="1" operator="greaterThan">
      <formula>48.5</formula>
    </cfRule>
    <cfRule type="cellIs" dxfId="0" priority="2" operator="lessThan">
      <formula>48.5</formula>
    </cfRule>
  </conditionalFormatting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57A47-EEC4-4E5C-A4B5-F7705A2715C9}">
  <dimension ref="A3:D398"/>
  <sheetViews>
    <sheetView workbookViewId="0">
      <selection activeCell="D11" sqref="D11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60.5</v>
      </c>
    </row>
    <row r="5" spans="1:4" x14ac:dyDescent="0.2">
      <c r="A5" t="s">
        <v>470</v>
      </c>
      <c r="B5" t="s">
        <v>415</v>
      </c>
      <c r="C5">
        <v>4.5</v>
      </c>
      <c r="D5">
        <v>60.1</v>
      </c>
    </row>
    <row r="6" spans="1:4" x14ac:dyDescent="0.2">
      <c r="A6" t="s">
        <v>471</v>
      </c>
      <c r="B6" t="s">
        <v>415</v>
      </c>
      <c r="C6">
        <v>1.5</v>
      </c>
      <c r="D6">
        <v>58.7</v>
      </c>
    </row>
    <row r="7" spans="1:4" x14ac:dyDescent="0.2">
      <c r="A7" t="s">
        <v>472</v>
      </c>
      <c r="B7" t="s">
        <v>434</v>
      </c>
      <c r="C7">
        <v>4.5</v>
      </c>
      <c r="D7">
        <v>57.1</v>
      </c>
    </row>
    <row r="8" spans="1:4" x14ac:dyDescent="0.2">
      <c r="A8" t="s">
        <v>473</v>
      </c>
      <c r="B8" t="s">
        <v>434</v>
      </c>
      <c r="C8">
        <v>1.5</v>
      </c>
      <c r="D8">
        <v>56.1</v>
      </c>
    </row>
    <row r="9" spans="1:4" x14ac:dyDescent="0.2">
      <c r="A9" t="s">
        <v>474</v>
      </c>
      <c r="B9" t="s">
        <v>432</v>
      </c>
      <c r="C9">
        <v>4.5</v>
      </c>
      <c r="D9">
        <v>57.1</v>
      </c>
    </row>
    <row r="10" spans="1:4" x14ac:dyDescent="0.2">
      <c r="A10" t="s">
        <v>475</v>
      </c>
      <c r="B10" t="s">
        <v>432</v>
      </c>
      <c r="C10">
        <v>1.5</v>
      </c>
      <c r="D10">
        <v>56</v>
      </c>
    </row>
    <row r="11" spans="1:4" x14ac:dyDescent="0.2">
      <c r="A11" t="s">
        <v>476</v>
      </c>
      <c r="B11" t="s">
        <v>430</v>
      </c>
      <c r="C11">
        <v>4.5</v>
      </c>
      <c r="D11">
        <v>57.5</v>
      </c>
    </row>
    <row r="12" spans="1:4" x14ac:dyDescent="0.2">
      <c r="A12" t="s">
        <v>477</v>
      </c>
      <c r="B12" t="s">
        <v>430</v>
      </c>
      <c r="C12">
        <v>1.5</v>
      </c>
      <c r="D12">
        <v>56.3</v>
      </c>
    </row>
    <row r="13" spans="1:4" x14ac:dyDescent="0.2">
      <c r="A13" t="s">
        <v>478</v>
      </c>
      <c r="B13" t="s">
        <v>479</v>
      </c>
      <c r="C13">
        <v>7.5</v>
      </c>
      <c r="D13">
        <v>58</v>
      </c>
    </row>
    <row r="14" spans="1:4" x14ac:dyDescent="0.2">
      <c r="A14" t="s">
        <v>480</v>
      </c>
      <c r="B14" t="s">
        <v>479</v>
      </c>
      <c r="C14">
        <v>4.5</v>
      </c>
      <c r="D14">
        <v>57.4</v>
      </c>
    </row>
    <row r="15" spans="1:4" x14ac:dyDescent="0.2">
      <c r="A15" t="s">
        <v>481</v>
      </c>
      <c r="B15" t="s">
        <v>479</v>
      </c>
      <c r="C15">
        <v>1.5</v>
      </c>
      <c r="D15">
        <v>56.4</v>
      </c>
    </row>
    <row r="16" spans="1:4" x14ac:dyDescent="0.2">
      <c r="A16" t="s">
        <v>482</v>
      </c>
      <c r="B16" t="s">
        <v>483</v>
      </c>
      <c r="C16">
        <v>7.5</v>
      </c>
      <c r="D16">
        <v>58</v>
      </c>
    </row>
    <row r="17" spans="1:4" x14ac:dyDescent="0.2">
      <c r="A17" t="s">
        <v>484</v>
      </c>
      <c r="B17" t="s">
        <v>483</v>
      </c>
      <c r="C17">
        <v>4.5</v>
      </c>
      <c r="D17">
        <v>57.4</v>
      </c>
    </row>
    <row r="18" spans="1:4" x14ac:dyDescent="0.2">
      <c r="A18" t="s">
        <v>485</v>
      </c>
      <c r="B18" t="s">
        <v>483</v>
      </c>
      <c r="C18">
        <v>1.5</v>
      </c>
      <c r="D18">
        <v>56.3</v>
      </c>
    </row>
    <row r="19" spans="1:4" x14ac:dyDescent="0.2">
      <c r="A19" t="s">
        <v>486</v>
      </c>
      <c r="B19" t="s">
        <v>487</v>
      </c>
      <c r="C19">
        <v>7.5</v>
      </c>
      <c r="D19">
        <v>58.1</v>
      </c>
    </row>
    <row r="20" spans="1:4" x14ac:dyDescent="0.2">
      <c r="A20" t="s">
        <v>488</v>
      </c>
      <c r="B20" t="s">
        <v>487</v>
      </c>
      <c r="C20">
        <v>4.5</v>
      </c>
      <c r="D20">
        <v>57.4</v>
      </c>
    </row>
    <row r="21" spans="1:4" x14ac:dyDescent="0.2">
      <c r="A21" t="s">
        <v>489</v>
      </c>
      <c r="B21" t="s">
        <v>487</v>
      </c>
      <c r="C21">
        <v>1.5</v>
      </c>
      <c r="D21">
        <v>56.3</v>
      </c>
    </row>
    <row r="22" spans="1:4" x14ac:dyDescent="0.2">
      <c r="A22" t="s">
        <v>490</v>
      </c>
      <c r="B22" t="s">
        <v>491</v>
      </c>
      <c r="C22">
        <v>7.5</v>
      </c>
      <c r="D22">
        <v>58</v>
      </c>
    </row>
    <row r="23" spans="1:4" x14ac:dyDescent="0.2">
      <c r="A23" t="s">
        <v>492</v>
      </c>
      <c r="B23" t="s">
        <v>491</v>
      </c>
      <c r="C23">
        <v>4.5</v>
      </c>
      <c r="D23">
        <v>57.4</v>
      </c>
    </row>
    <row r="24" spans="1:4" x14ac:dyDescent="0.2">
      <c r="A24" t="s">
        <v>493</v>
      </c>
      <c r="B24" t="s">
        <v>491</v>
      </c>
      <c r="C24">
        <v>1.5</v>
      </c>
      <c r="D24">
        <v>56.3</v>
      </c>
    </row>
    <row r="25" spans="1:4" x14ac:dyDescent="0.2">
      <c r="A25" t="s">
        <v>494</v>
      </c>
      <c r="B25" t="s">
        <v>495</v>
      </c>
      <c r="C25">
        <v>7.5</v>
      </c>
      <c r="D25">
        <v>57.8</v>
      </c>
    </row>
    <row r="26" spans="1:4" x14ac:dyDescent="0.2">
      <c r="A26" t="s">
        <v>496</v>
      </c>
      <c r="B26" t="s">
        <v>495</v>
      </c>
      <c r="C26">
        <v>4.5</v>
      </c>
      <c r="D26">
        <v>57.2</v>
      </c>
    </row>
    <row r="27" spans="1:4" x14ac:dyDescent="0.2">
      <c r="A27" t="s">
        <v>497</v>
      </c>
      <c r="B27" t="s">
        <v>495</v>
      </c>
      <c r="C27">
        <v>1.5</v>
      </c>
      <c r="D27">
        <v>56</v>
      </c>
    </row>
    <row r="28" spans="1:4" x14ac:dyDescent="0.2">
      <c r="A28" t="s">
        <v>498</v>
      </c>
      <c r="B28" t="s">
        <v>499</v>
      </c>
      <c r="C28">
        <v>7.5</v>
      </c>
      <c r="D28">
        <v>57.9</v>
      </c>
    </row>
    <row r="29" spans="1:4" x14ac:dyDescent="0.2">
      <c r="A29" t="s">
        <v>500</v>
      </c>
      <c r="B29" t="s">
        <v>499</v>
      </c>
      <c r="C29">
        <v>4.5</v>
      </c>
      <c r="D29">
        <v>57.2</v>
      </c>
    </row>
    <row r="30" spans="1:4" x14ac:dyDescent="0.2">
      <c r="A30" t="s">
        <v>501</v>
      </c>
      <c r="B30" t="s">
        <v>499</v>
      </c>
      <c r="C30">
        <v>1.5</v>
      </c>
      <c r="D30">
        <v>56.1</v>
      </c>
    </row>
    <row r="31" spans="1:4" x14ac:dyDescent="0.2">
      <c r="A31" t="s">
        <v>502</v>
      </c>
      <c r="B31" t="s">
        <v>403</v>
      </c>
      <c r="C31">
        <v>7.5</v>
      </c>
      <c r="D31">
        <v>60.1</v>
      </c>
    </row>
    <row r="32" spans="1:4" x14ac:dyDescent="0.2">
      <c r="A32" t="s">
        <v>503</v>
      </c>
      <c r="B32" t="s">
        <v>403</v>
      </c>
      <c r="C32">
        <v>4.5</v>
      </c>
      <c r="D32">
        <v>59.7</v>
      </c>
    </row>
    <row r="33" spans="1:4" x14ac:dyDescent="0.2">
      <c r="A33" t="s">
        <v>504</v>
      </c>
      <c r="B33" t="s">
        <v>403</v>
      </c>
      <c r="C33">
        <v>1.5</v>
      </c>
      <c r="D33">
        <v>58.1</v>
      </c>
    </row>
    <row r="34" spans="1:4" x14ac:dyDescent="0.2">
      <c r="A34" t="s">
        <v>505</v>
      </c>
      <c r="B34" t="s">
        <v>413</v>
      </c>
      <c r="C34">
        <v>7.5</v>
      </c>
      <c r="D34">
        <v>57.9</v>
      </c>
    </row>
    <row r="35" spans="1:4" x14ac:dyDescent="0.2">
      <c r="A35" t="s">
        <v>506</v>
      </c>
      <c r="B35" t="s">
        <v>413</v>
      </c>
      <c r="C35">
        <v>4.5</v>
      </c>
      <c r="D35">
        <v>57.2</v>
      </c>
    </row>
    <row r="36" spans="1:4" x14ac:dyDescent="0.2">
      <c r="A36" t="s">
        <v>507</v>
      </c>
      <c r="B36" t="s">
        <v>413</v>
      </c>
      <c r="C36">
        <v>1.5</v>
      </c>
      <c r="D36">
        <v>56.1</v>
      </c>
    </row>
    <row r="37" spans="1:4" x14ac:dyDescent="0.2">
      <c r="A37" t="s">
        <v>508</v>
      </c>
      <c r="B37" t="s">
        <v>411</v>
      </c>
      <c r="C37">
        <v>7.5</v>
      </c>
      <c r="D37">
        <v>57.8</v>
      </c>
    </row>
    <row r="38" spans="1:4" x14ac:dyDescent="0.2">
      <c r="A38" t="s">
        <v>509</v>
      </c>
      <c r="B38" t="s">
        <v>411</v>
      </c>
      <c r="C38">
        <v>4.5</v>
      </c>
      <c r="D38">
        <v>57.1</v>
      </c>
    </row>
    <row r="39" spans="1:4" x14ac:dyDescent="0.2">
      <c r="A39" t="s">
        <v>510</v>
      </c>
      <c r="B39" t="s">
        <v>411</v>
      </c>
      <c r="C39">
        <v>1.5</v>
      </c>
      <c r="D39">
        <v>56</v>
      </c>
    </row>
    <row r="40" spans="1:4" x14ac:dyDescent="0.2">
      <c r="A40" t="s">
        <v>511</v>
      </c>
      <c r="B40" t="s">
        <v>409</v>
      </c>
      <c r="C40">
        <v>7.5</v>
      </c>
      <c r="D40">
        <v>57.8</v>
      </c>
    </row>
    <row r="41" spans="1:4" x14ac:dyDescent="0.2">
      <c r="A41" t="s">
        <v>512</v>
      </c>
      <c r="B41" t="s">
        <v>409</v>
      </c>
      <c r="C41">
        <v>4.5</v>
      </c>
      <c r="D41">
        <v>57.1</v>
      </c>
    </row>
    <row r="42" spans="1:4" x14ac:dyDescent="0.2">
      <c r="A42" t="s">
        <v>513</v>
      </c>
      <c r="B42" t="s">
        <v>409</v>
      </c>
      <c r="C42">
        <v>1.5</v>
      </c>
      <c r="D42">
        <v>56</v>
      </c>
    </row>
    <row r="43" spans="1:4" x14ac:dyDescent="0.2">
      <c r="A43" t="s">
        <v>514</v>
      </c>
      <c r="B43" t="s">
        <v>407</v>
      </c>
      <c r="C43">
        <v>4.5</v>
      </c>
      <c r="D43">
        <v>57.1</v>
      </c>
    </row>
    <row r="44" spans="1:4" x14ac:dyDescent="0.2">
      <c r="A44" t="s">
        <v>515</v>
      </c>
      <c r="B44" t="s">
        <v>407</v>
      </c>
      <c r="C44">
        <v>1.5</v>
      </c>
      <c r="D44">
        <v>56</v>
      </c>
    </row>
    <row r="45" spans="1:4" x14ac:dyDescent="0.2">
      <c r="A45" t="s">
        <v>516</v>
      </c>
      <c r="B45" t="s">
        <v>405</v>
      </c>
      <c r="C45">
        <v>4.5</v>
      </c>
      <c r="D45">
        <v>57</v>
      </c>
    </row>
    <row r="46" spans="1:4" x14ac:dyDescent="0.2">
      <c r="A46" t="s">
        <v>517</v>
      </c>
      <c r="B46" t="s">
        <v>405</v>
      </c>
      <c r="C46">
        <v>1.5</v>
      </c>
      <c r="D46">
        <v>55.8</v>
      </c>
    </row>
    <row r="47" spans="1:4" x14ac:dyDescent="0.2">
      <c r="A47" t="s">
        <v>518</v>
      </c>
      <c r="B47" t="s">
        <v>401</v>
      </c>
      <c r="C47">
        <v>4.5</v>
      </c>
      <c r="D47">
        <v>57.1</v>
      </c>
    </row>
    <row r="48" spans="1:4" x14ac:dyDescent="0.2">
      <c r="A48" t="s">
        <v>519</v>
      </c>
      <c r="B48" t="s">
        <v>401</v>
      </c>
      <c r="C48">
        <v>1.5</v>
      </c>
      <c r="D48">
        <v>55.9</v>
      </c>
    </row>
    <row r="49" spans="1:4" x14ac:dyDescent="0.2">
      <c r="A49" t="s">
        <v>520</v>
      </c>
      <c r="B49" t="s">
        <v>399</v>
      </c>
      <c r="C49">
        <v>4.5</v>
      </c>
      <c r="D49">
        <v>57.1</v>
      </c>
    </row>
    <row r="50" spans="1:4" x14ac:dyDescent="0.2">
      <c r="A50" t="s">
        <v>521</v>
      </c>
      <c r="B50" t="s">
        <v>399</v>
      </c>
      <c r="C50">
        <v>1.5</v>
      </c>
      <c r="D50">
        <v>55.8</v>
      </c>
    </row>
    <row r="51" spans="1:4" x14ac:dyDescent="0.2">
      <c r="A51" t="s">
        <v>522</v>
      </c>
      <c r="B51" t="s">
        <v>396</v>
      </c>
      <c r="C51">
        <v>4.5</v>
      </c>
      <c r="D51">
        <v>57.8</v>
      </c>
    </row>
    <row r="52" spans="1:4" x14ac:dyDescent="0.2">
      <c r="A52" t="s">
        <v>523</v>
      </c>
      <c r="B52" t="s">
        <v>396</v>
      </c>
      <c r="C52">
        <v>1.5</v>
      </c>
      <c r="D52">
        <v>56.6</v>
      </c>
    </row>
    <row r="53" spans="1:4" x14ac:dyDescent="0.2">
      <c r="A53" t="s">
        <v>524</v>
      </c>
      <c r="B53" t="s">
        <v>394</v>
      </c>
      <c r="C53">
        <v>7.5</v>
      </c>
      <c r="D53">
        <v>57.9</v>
      </c>
    </row>
    <row r="54" spans="1:4" x14ac:dyDescent="0.2">
      <c r="A54" t="s">
        <v>525</v>
      </c>
      <c r="B54" t="s">
        <v>394</v>
      </c>
      <c r="C54">
        <v>4.5</v>
      </c>
      <c r="D54">
        <v>57.2</v>
      </c>
    </row>
    <row r="55" spans="1:4" x14ac:dyDescent="0.2">
      <c r="A55" t="s">
        <v>526</v>
      </c>
      <c r="B55" t="s">
        <v>394</v>
      </c>
      <c r="C55">
        <v>1.5</v>
      </c>
      <c r="D55">
        <v>56</v>
      </c>
    </row>
    <row r="56" spans="1:4" x14ac:dyDescent="0.2">
      <c r="A56" t="s">
        <v>527</v>
      </c>
      <c r="B56" t="s">
        <v>392</v>
      </c>
      <c r="C56">
        <v>7.5</v>
      </c>
      <c r="D56">
        <v>57.9</v>
      </c>
    </row>
    <row r="57" spans="1:4" x14ac:dyDescent="0.2">
      <c r="A57" t="s">
        <v>528</v>
      </c>
      <c r="B57" t="s">
        <v>392</v>
      </c>
      <c r="C57">
        <v>4.5</v>
      </c>
      <c r="D57">
        <v>57.2</v>
      </c>
    </row>
    <row r="58" spans="1:4" x14ac:dyDescent="0.2">
      <c r="A58" t="s">
        <v>529</v>
      </c>
      <c r="B58" t="s">
        <v>392</v>
      </c>
      <c r="C58">
        <v>1.5</v>
      </c>
      <c r="D58">
        <v>56</v>
      </c>
    </row>
    <row r="59" spans="1:4" x14ac:dyDescent="0.2">
      <c r="A59" t="s">
        <v>530</v>
      </c>
      <c r="B59" t="s">
        <v>390</v>
      </c>
      <c r="C59">
        <v>7.5</v>
      </c>
      <c r="D59">
        <v>58.1</v>
      </c>
    </row>
    <row r="60" spans="1:4" x14ac:dyDescent="0.2">
      <c r="A60" t="s">
        <v>531</v>
      </c>
      <c r="B60" t="s">
        <v>390</v>
      </c>
      <c r="C60">
        <v>4.5</v>
      </c>
      <c r="D60">
        <v>57.5</v>
      </c>
    </row>
    <row r="61" spans="1:4" x14ac:dyDescent="0.2">
      <c r="A61" t="s">
        <v>532</v>
      </c>
      <c r="B61" t="s">
        <v>390</v>
      </c>
      <c r="C61">
        <v>1.5</v>
      </c>
      <c r="D61">
        <v>56.2</v>
      </c>
    </row>
    <row r="62" spans="1:4" x14ac:dyDescent="0.2">
      <c r="A62" t="s">
        <v>533</v>
      </c>
      <c r="B62" t="s">
        <v>388</v>
      </c>
      <c r="C62">
        <v>7.5</v>
      </c>
      <c r="D62">
        <v>57.9</v>
      </c>
    </row>
    <row r="63" spans="1:4" x14ac:dyDescent="0.2">
      <c r="A63" t="s">
        <v>534</v>
      </c>
      <c r="B63" t="s">
        <v>388</v>
      </c>
      <c r="C63">
        <v>4.5</v>
      </c>
      <c r="D63">
        <v>57.1</v>
      </c>
    </row>
    <row r="64" spans="1:4" x14ac:dyDescent="0.2">
      <c r="A64" t="s">
        <v>535</v>
      </c>
      <c r="B64" t="s">
        <v>388</v>
      </c>
      <c r="C64">
        <v>1.5</v>
      </c>
      <c r="D64">
        <v>55.9</v>
      </c>
    </row>
    <row r="65" spans="1:4" x14ac:dyDescent="0.2">
      <c r="A65" t="s">
        <v>536</v>
      </c>
      <c r="B65" t="s">
        <v>386</v>
      </c>
      <c r="C65">
        <v>7.5</v>
      </c>
      <c r="D65">
        <v>58</v>
      </c>
    </row>
    <row r="66" spans="1:4" x14ac:dyDescent="0.2">
      <c r="A66" t="s">
        <v>537</v>
      </c>
      <c r="B66" t="s">
        <v>386</v>
      </c>
      <c r="C66">
        <v>4.5</v>
      </c>
      <c r="D66">
        <v>57.3</v>
      </c>
    </row>
    <row r="67" spans="1:4" x14ac:dyDescent="0.2">
      <c r="A67" t="s">
        <v>538</v>
      </c>
      <c r="B67" t="s">
        <v>386</v>
      </c>
      <c r="C67">
        <v>1.5</v>
      </c>
      <c r="D67">
        <v>56.2</v>
      </c>
    </row>
    <row r="68" spans="1:4" x14ac:dyDescent="0.2">
      <c r="A68" t="s">
        <v>539</v>
      </c>
      <c r="B68" t="s">
        <v>384</v>
      </c>
      <c r="C68">
        <v>7.5</v>
      </c>
      <c r="D68">
        <v>58.1</v>
      </c>
    </row>
    <row r="69" spans="1:4" x14ac:dyDescent="0.2">
      <c r="A69" t="s">
        <v>540</v>
      </c>
      <c r="B69" t="s">
        <v>384</v>
      </c>
      <c r="C69">
        <v>4.5</v>
      </c>
      <c r="D69">
        <v>57.4</v>
      </c>
    </row>
    <row r="70" spans="1:4" x14ac:dyDescent="0.2">
      <c r="A70" t="s">
        <v>541</v>
      </c>
      <c r="B70" t="s">
        <v>384</v>
      </c>
      <c r="C70">
        <v>1.5</v>
      </c>
      <c r="D70">
        <v>56.2</v>
      </c>
    </row>
    <row r="71" spans="1:4" x14ac:dyDescent="0.2">
      <c r="A71" t="s">
        <v>542</v>
      </c>
      <c r="B71" t="s">
        <v>382</v>
      </c>
      <c r="C71">
        <v>7.5</v>
      </c>
      <c r="D71">
        <v>58.1</v>
      </c>
    </row>
    <row r="72" spans="1:4" x14ac:dyDescent="0.2">
      <c r="A72" t="s">
        <v>543</v>
      </c>
      <c r="B72" t="s">
        <v>382</v>
      </c>
      <c r="C72">
        <v>4.5</v>
      </c>
      <c r="D72">
        <v>57.5</v>
      </c>
    </row>
    <row r="73" spans="1:4" x14ac:dyDescent="0.2">
      <c r="A73" t="s">
        <v>544</v>
      </c>
      <c r="B73" t="s">
        <v>382</v>
      </c>
      <c r="C73">
        <v>1.5</v>
      </c>
      <c r="D73">
        <v>56.3</v>
      </c>
    </row>
    <row r="74" spans="1:4" x14ac:dyDescent="0.2">
      <c r="A74" t="s">
        <v>545</v>
      </c>
      <c r="B74" t="s">
        <v>380</v>
      </c>
      <c r="C74">
        <v>4.5</v>
      </c>
      <c r="D74">
        <v>58.2</v>
      </c>
    </row>
    <row r="75" spans="1:4" x14ac:dyDescent="0.2">
      <c r="A75" t="s">
        <v>546</v>
      </c>
      <c r="B75" t="s">
        <v>380</v>
      </c>
      <c r="C75">
        <v>1.5</v>
      </c>
      <c r="D75">
        <v>57.1</v>
      </c>
    </row>
    <row r="76" spans="1:4" x14ac:dyDescent="0.2">
      <c r="A76" t="s">
        <v>547</v>
      </c>
      <c r="B76" t="s">
        <v>378</v>
      </c>
      <c r="C76">
        <v>7.5</v>
      </c>
      <c r="D76">
        <v>59.5</v>
      </c>
    </row>
    <row r="77" spans="1:4" x14ac:dyDescent="0.2">
      <c r="A77" t="s">
        <v>548</v>
      </c>
      <c r="B77" t="s">
        <v>378</v>
      </c>
      <c r="C77">
        <v>4.5</v>
      </c>
      <c r="D77">
        <v>58.9</v>
      </c>
    </row>
    <row r="78" spans="1:4" x14ac:dyDescent="0.2">
      <c r="A78" t="s">
        <v>549</v>
      </c>
      <c r="B78" t="s">
        <v>378</v>
      </c>
      <c r="C78">
        <v>1.5</v>
      </c>
      <c r="D78">
        <v>57.7</v>
      </c>
    </row>
    <row r="79" spans="1:4" x14ac:dyDescent="0.2">
      <c r="A79" t="s">
        <v>550</v>
      </c>
      <c r="B79" t="s">
        <v>376</v>
      </c>
      <c r="C79">
        <v>7.5</v>
      </c>
      <c r="D79">
        <v>59.5</v>
      </c>
    </row>
    <row r="80" spans="1:4" x14ac:dyDescent="0.2">
      <c r="A80" t="s">
        <v>551</v>
      </c>
      <c r="B80" t="s">
        <v>376</v>
      </c>
      <c r="C80">
        <v>4.5</v>
      </c>
      <c r="D80">
        <v>58.9</v>
      </c>
    </row>
    <row r="81" spans="1:4" x14ac:dyDescent="0.2">
      <c r="A81" t="s">
        <v>552</v>
      </c>
      <c r="B81" t="s">
        <v>376</v>
      </c>
      <c r="C81">
        <v>1.5</v>
      </c>
      <c r="D81">
        <v>57.6</v>
      </c>
    </row>
    <row r="82" spans="1:4" x14ac:dyDescent="0.2">
      <c r="A82" t="s">
        <v>553</v>
      </c>
      <c r="B82" t="s">
        <v>374</v>
      </c>
      <c r="C82">
        <v>4.5</v>
      </c>
      <c r="D82">
        <v>59</v>
      </c>
    </row>
    <row r="83" spans="1:4" x14ac:dyDescent="0.2">
      <c r="A83" t="s">
        <v>554</v>
      </c>
      <c r="B83" t="s">
        <v>374</v>
      </c>
      <c r="C83">
        <v>1.5</v>
      </c>
      <c r="D83">
        <v>57.8</v>
      </c>
    </row>
    <row r="84" spans="1:4" x14ac:dyDescent="0.2">
      <c r="A84" t="s">
        <v>555</v>
      </c>
      <c r="B84" t="s">
        <v>372</v>
      </c>
      <c r="C84">
        <v>4.5</v>
      </c>
      <c r="D84">
        <v>59</v>
      </c>
    </row>
    <row r="85" spans="1:4" x14ac:dyDescent="0.2">
      <c r="A85" t="s">
        <v>556</v>
      </c>
      <c r="B85" t="s">
        <v>372</v>
      </c>
      <c r="C85">
        <v>1.5</v>
      </c>
      <c r="D85">
        <v>57.8</v>
      </c>
    </row>
    <row r="86" spans="1:4" x14ac:dyDescent="0.2">
      <c r="A86" t="s">
        <v>557</v>
      </c>
      <c r="B86" t="s">
        <v>370</v>
      </c>
      <c r="C86">
        <v>4.5</v>
      </c>
      <c r="D86">
        <v>59.1</v>
      </c>
    </row>
    <row r="87" spans="1:4" x14ac:dyDescent="0.2">
      <c r="A87" t="s">
        <v>558</v>
      </c>
      <c r="B87" t="s">
        <v>370</v>
      </c>
      <c r="C87">
        <v>1.5</v>
      </c>
      <c r="D87">
        <v>57.8</v>
      </c>
    </row>
    <row r="88" spans="1:4" x14ac:dyDescent="0.2">
      <c r="A88" t="s">
        <v>559</v>
      </c>
      <c r="B88" t="s">
        <v>368</v>
      </c>
      <c r="C88">
        <v>4.5</v>
      </c>
      <c r="D88">
        <v>59.1</v>
      </c>
    </row>
    <row r="89" spans="1:4" x14ac:dyDescent="0.2">
      <c r="A89" t="s">
        <v>560</v>
      </c>
      <c r="B89" t="s">
        <v>368</v>
      </c>
      <c r="C89">
        <v>1.5</v>
      </c>
      <c r="D89">
        <v>57.8</v>
      </c>
    </row>
    <row r="90" spans="1:4" x14ac:dyDescent="0.2">
      <c r="A90" t="s">
        <v>561</v>
      </c>
      <c r="B90" t="s">
        <v>366</v>
      </c>
      <c r="C90">
        <v>4.5</v>
      </c>
      <c r="D90">
        <v>58.1</v>
      </c>
    </row>
    <row r="91" spans="1:4" x14ac:dyDescent="0.2">
      <c r="A91" t="s">
        <v>562</v>
      </c>
      <c r="B91" t="s">
        <v>366</v>
      </c>
      <c r="C91">
        <v>1.5</v>
      </c>
      <c r="D91">
        <v>56.9</v>
      </c>
    </row>
    <row r="92" spans="1:4" x14ac:dyDescent="0.2">
      <c r="A92" t="s">
        <v>563</v>
      </c>
      <c r="B92" t="s">
        <v>363</v>
      </c>
      <c r="C92">
        <v>4.5</v>
      </c>
      <c r="D92">
        <v>58.2</v>
      </c>
    </row>
    <row r="93" spans="1:4" x14ac:dyDescent="0.2">
      <c r="A93" t="s">
        <v>564</v>
      </c>
      <c r="B93" t="s">
        <v>363</v>
      </c>
      <c r="C93">
        <v>1.5</v>
      </c>
      <c r="D93">
        <v>57</v>
      </c>
    </row>
    <row r="94" spans="1:4" x14ac:dyDescent="0.2">
      <c r="A94" t="s">
        <v>565</v>
      </c>
      <c r="B94" t="s">
        <v>361</v>
      </c>
      <c r="C94">
        <v>7.5</v>
      </c>
      <c r="D94">
        <v>58.8</v>
      </c>
    </row>
    <row r="95" spans="1:4" x14ac:dyDescent="0.2">
      <c r="A95" t="s">
        <v>566</v>
      </c>
      <c r="B95" t="s">
        <v>361</v>
      </c>
      <c r="C95">
        <v>4.5</v>
      </c>
      <c r="D95">
        <v>58</v>
      </c>
    </row>
    <row r="96" spans="1:4" x14ac:dyDescent="0.2">
      <c r="A96" t="s">
        <v>567</v>
      </c>
      <c r="B96" t="s">
        <v>361</v>
      </c>
      <c r="C96">
        <v>1.5</v>
      </c>
      <c r="D96">
        <v>56.9</v>
      </c>
    </row>
    <row r="97" spans="1:4" x14ac:dyDescent="0.2">
      <c r="A97" t="s">
        <v>568</v>
      </c>
      <c r="B97" t="s">
        <v>359</v>
      </c>
      <c r="C97">
        <v>7.5</v>
      </c>
      <c r="D97">
        <v>58.7</v>
      </c>
    </row>
    <row r="98" spans="1:4" x14ac:dyDescent="0.2">
      <c r="A98" t="s">
        <v>569</v>
      </c>
      <c r="B98" t="s">
        <v>359</v>
      </c>
      <c r="C98">
        <v>4.5</v>
      </c>
      <c r="D98">
        <v>57.9</v>
      </c>
    </row>
    <row r="99" spans="1:4" x14ac:dyDescent="0.2">
      <c r="A99" t="s">
        <v>570</v>
      </c>
      <c r="B99" t="s">
        <v>359</v>
      </c>
      <c r="C99">
        <v>1.5</v>
      </c>
      <c r="D99">
        <v>56.7</v>
      </c>
    </row>
    <row r="100" spans="1:4" x14ac:dyDescent="0.2">
      <c r="A100" t="s">
        <v>571</v>
      </c>
      <c r="B100" t="s">
        <v>357</v>
      </c>
      <c r="C100">
        <v>7.5</v>
      </c>
      <c r="D100">
        <v>58.7</v>
      </c>
    </row>
    <row r="101" spans="1:4" x14ac:dyDescent="0.2">
      <c r="A101" t="s">
        <v>572</v>
      </c>
      <c r="B101" t="s">
        <v>357</v>
      </c>
      <c r="C101">
        <v>4.5</v>
      </c>
      <c r="D101">
        <v>57.9</v>
      </c>
    </row>
    <row r="102" spans="1:4" x14ac:dyDescent="0.2">
      <c r="A102" t="s">
        <v>573</v>
      </c>
      <c r="B102" t="s">
        <v>357</v>
      </c>
      <c r="C102">
        <v>1.5</v>
      </c>
      <c r="D102">
        <v>56.8</v>
      </c>
    </row>
    <row r="103" spans="1:4" x14ac:dyDescent="0.2">
      <c r="A103" t="s">
        <v>574</v>
      </c>
      <c r="B103" t="s">
        <v>355</v>
      </c>
      <c r="C103">
        <v>7.5</v>
      </c>
      <c r="D103">
        <v>58.7</v>
      </c>
    </row>
    <row r="104" spans="1:4" x14ac:dyDescent="0.2">
      <c r="A104" t="s">
        <v>575</v>
      </c>
      <c r="B104" t="s">
        <v>355</v>
      </c>
      <c r="C104">
        <v>4.5</v>
      </c>
      <c r="D104">
        <v>57.9</v>
      </c>
    </row>
    <row r="105" spans="1:4" x14ac:dyDescent="0.2">
      <c r="A105" t="s">
        <v>576</v>
      </c>
      <c r="B105" t="s">
        <v>355</v>
      </c>
      <c r="C105">
        <v>1.5</v>
      </c>
      <c r="D105">
        <v>56.8</v>
      </c>
    </row>
    <row r="106" spans="1:4" x14ac:dyDescent="0.2">
      <c r="A106" t="s">
        <v>577</v>
      </c>
      <c r="B106" t="s">
        <v>353</v>
      </c>
      <c r="C106">
        <v>7.5</v>
      </c>
      <c r="D106">
        <v>58.7</v>
      </c>
    </row>
    <row r="107" spans="1:4" x14ac:dyDescent="0.2">
      <c r="A107" t="s">
        <v>578</v>
      </c>
      <c r="B107" t="s">
        <v>353</v>
      </c>
      <c r="C107">
        <v>4.5</v>
      </c>
      <c r="D107">
        <v>57.9</v>
      </c>
    </row>
    <row r="108" spans="1:4" x14ac:dyDescent="0.2">
      <c r="A108" t="s">
        <v>579</v>
      </c>
      <c r="B108" t="s">
        <v>353</v>
      </c>
      <c r="C108">
        <v>1.5</v>
      </c>
      <c r="D108">
        <v>56.7</v>
      </c>
    </row>
    <row r="109" spans="1:4" x14ac:dyDescent="0.2">
      <c r="A109" t="s">
        <v>580</v>
      </c>
      <c r="B109" t="s">
        <v>330</v>
      </c>
      <c r="C109">
        <v>7.5</v>
      </c>
      <c r="D109">
        <v>59</v>
      </c>
    </row>
    <row r="110" spans="1:4" x14ac:dyDescent="0.2">
      <c r="A110" t="s">
        <v>581</v>
      </c>
      <c r="B110" t="s">
        <v>330</v>
      </c>
      <c r="C110">
        <v>4.5</v>
      </c>
      <c r="D110">
        <v>58.4</v>
      </c>
    </row>
    <row r="111" spans="1:4" x14ac:dyDescent="0.2">
      <c r="A111" t="s">
        <v>582</v>
      </c>
      <c r="B111" t="s">
        <v>330</v>
      </c>
      <c r="C111">
        <v>1.5</v>
      </c>
      <c r="D111">
        <v>57.1</v>
      </c>
    </row>
    <row r="112" spans="1:4" x14ac:dyDescent="0.2">
      <c r="A112" t="s">
        <v>583</v>
      </c>
      <c r="B112" t="s">
        <v>351</v>
      </c>
      <c r="C112">
        <v>7.5</v>
      </c>
      <c r="D112">
        <v>58.7</v>
      </c>
    </row>
    <row r="113" spans="1:4" x14ac:dyDescent="0.2">
      <c r="A113" t="s">
        <v>584</v>
      </c>
      <c r="B113" t="s">
        <v>351</v>
      </c>
      <c r="C113">
        <v>4.5</v>
      </c>
      <c r="D113">
        <v>57.9</v>
      </c>
    </row>
    <row r="114" spans="1:4" x14ac:dyDescent="0.2">
      <c r="A114" t="s">
        <v>585</v>
      </c>
      <c r="B114" t="s">
        <v>351</v>
      </c>
      <c r="C114">
        <v>1.5</v>
      </c>
      <c r="D114">
        <v>56.7</v>
      </c>
    </row>
    <row r="115" spans="1:4" x14ac:dyDescent="0.2">
      <c r="A115" t="s">
        <v>586</v>
      </c>
      <c r="B115" t="s">
        <v>349</v>
      </c>
      <c r="C115">
        <v>7.5</v>
      </c>
      <c r="D115">
        <v>58.6</v>
      </c>
    </row>
    <row r="116" spans="1:4" x14ac:dyDescent="0.2">
      <c r="A116" t="s">
        <v>587</v>
      </c>
      <c r="B116" t="s">
        <v>349</v>
      </c>
      <c r="C116">
        <v>4.5</v>
      </c>
      <c r="D116">
        <v>57.7</v>
      </c>
    </row>
    <row r="117" spans="1:4" x14ac:dyDescent="0.2">
      <c r="A117" t="s">
        <v>588</v>
      </c>
      <c r="B117" t="s">
        <v>349</v>
      </c>
      <c r="C117">
        <v>1.5</v>
      </c>
      <c r="D117">
        <v>56.6</v>
      </c>
    </row>
    <row r="118" spans="1:4" x14ac:dyDescent="0.2">
      <c r="A118" t="s">
        <v>589</v>
      </c>
      <c r="B118" t="s">
        <v>347</v>
      </c>
      <c r="C118">
        <v>7.5</v>
      </c>
      <c r="D118">
        <v>58.6</v>
      </c>
    </row>
    <row r="119" spans="1:4" x14ac:dyDescent="0.2">
      <c r="A119" t="s">
        <v>590</v>
      </c>
      <c r="B119" t="s">
        <v>347</v>
      </c>
      <c r="C119">
        <v>4.5</v>
      </c>
      <c r="D119">
        <v>57.7</v>
      </c>
    </row>
    <row r="120" spans="1:4" x14ac:dyDescent="0.2">
      <c r="A120" t="s">
        <v>591</v>
      </c>
      <c r="B120" t="s">
        <v>347</v>
      </c>
      <c r="C120">
        <v>1.5</v>
      </c>
      <c r="D120">
        <v>56.5</v>
      </c>
    </row>
    <row r="121" spans="1:4" x14ac:dyDescent="0.2">
      <c r="A121" t="s">
        <v>592</v>
      </c>
      <c r="B121" t="s">
        <v>345</v>
      </c>
      <c r="C121">
        <v>4.5</v>
      </c>
      <c r="D121">
        <v>58.3</v>
      </c>
    </row>
    <row r="122" spans="1:4" x14ac:dyDescent="0.2">
      <c r="A122" t="s">
        <v>593</v>
      </c>
      <c r="B122" t="s">
        <v>345</v>
      </c>
      <c r="C122">
        <v>1.5</v>
      </c>
      <c r="D122">
        <v>57.2</v>
      </c>
    </row>
    <row r="123" spans="1:4" x14ac:dyDescent="0.2">
      <c r="A123" t="s">
        <v>594</v>
      </c>
      <c r="B123" t="s">
        <v>343</v>
      </c>
      <c r="C123">
        <v>4.5</v>
      </c>
      <c r="D123">
        <v>58.3</v>
      </c>
    </row>
    <row r="124" spans="1:4" x14ac:dyDescent="0.2">
      <c r="A124" t="s">
        <v>595</v>
      </c>
      <c r="B124" t="s">
        <v>343</v>
      </c>
      <c r="C124">
        <v>1.5</v>
      </c>
      <c r="D124">
        <v>57.2</v>
      </c>
    </row>
    <row r="125" spans="1:4" x14ac:dyDescent="0.2">
      <c r="A125" t="s">
        <v>596</v>
      </c>
      <c r="B125" t="s">
        <v>341</v>
      </c>
      <c r="C125">
        <v>4.5</v>
      </c>
      <c r="D125">
        <v>58.4</v>
      </c>
    </row>
    <row r="126" spans="1:4" x14ac:dyDescent="0.2">
      <c r="A126" t="s">
        <v>597</v>
      </c>
      <c r="B126" t="s">
        <v>341</v>
      </c>
      <c r="C126">
        <v>1.5</v>
      </c>
      <c r="D126">
        <v>57.3</v>
      </c>
    </row>
    <row r="127" spans="1:4" x14ac:dyDescent="0.2">
      <c r="A127" t="s">
        <v>598</v>
      </c>
      <c r="B127" t="s">
        <v>339</v>
      </c>
      <c r="C127">
        <v>4.5</v>
      </c>
      <c r="D127">
        <v>58.3</v>
      </c>
    </row>
    <row r="128" spans="1:4" x14ac:dyDescent="0.2">
      <c r="A128" t="s">
        <v>599</v>
      </c>
      <c r="B128" t="s">
        <v>339</v>
      </c>
      <c r="C128">
        <v>1.5</v>
      </c>
      <c r="D128">
        <v>57.2</v>
      </c>
    </row>
    <row r="129" spans="1:4" x14ac:dyDescent="0.2">
      <c r="A129" t="s">
        <v>600</v>
      </c>
      <c r="B129" t="s">
        <v>337</v>
      </c>
      <c r="C129">
        <v>7.5</v>
      </c>
      <c r="D129">
        <v>58.8</v>
      </c>
    </row>
    <row r="130" spans="1:4" x14ac:dyDescent="0.2">
      <c r="A130" t="s">
        <v>601</v>
      </c>
      <c r="B130" t="s">
        <v>337</v>
      </c>
      <c r="C130">
        <v>4.5</v>
      </c>
      <c r="D130">
        <v>58</v>
      </c>
    </row>
    <row r="131" spans="1:4" x14ac:dyDescent="0.2">
      <c r="A131" t="s">
        <v>602</v>
      </c>
      <c r="B131" t="s">
        <v>337</v>
      </c>
      <c r="C131">
        <v>1.5</v>
      </c>
      <c r="D131">
        <v>56.8</v>
      </c>
    </row>
    <row r="132" spans="1:4" x14ac:dyDescent="0.2">
      <c r="A132" t="s">
        <v>603</v>
      </c>
      <c r="B132" t="s">
        <v>335</v>
      </c>
      <c r="C132">
        <v>7.5</v>
      </c>
      <c r="D132">
        <v>58.7</v>
      </c>
    </row>
    <row r="133" spans="1:4" x14ac:dyDescent="0.2">
      <c r="A133" t="s">
        <v>604</v>
      </c>
      <c r="B133" t="s">
        <v>335</v>
      </c>
      <c r="C133">
        <v>4.5</v>
      </c>
      <c r="D133">
        <v>58</v>
      </c>
    </row>
    <row r="134" spans="1:4" x14ac:dyDescent="0.2">
      <c r="A134" t="s">
        <v>605</v>
      </c>
      <c r="B134" t="s">
        <v>335</v>
      </c>
      <c r="C134">
        <v>1.5</v>
      </c>
      <c r="D134">
        <v>56.9</v>
      </c>
    </row>
    <row r="135" spans="1:4" x14ac:dyDescent="0.2">
      <c r="A135" t="s">
        <v>606</v>
      </c>
      <c r="B135" t="s">
        <v>333</v>
      </c>
      <c r="C135">
        <v>7.5</v>
      </c>
      <c r="D135">
        <v>58.7</v>
      </c>
    </row>
    <row r="136" spans="1:4" x14ac:dyDescent="0.2">
      <c r="A136" t="s">
        <v>607</v>
      </c>
      <c r="B136" t="s">
        <v>333</v>
      </c>
      <c r="C136">
        <v>4.5</v>
      </c>
      <c r="D136">
        <v>57.9</v>
      </c>
    </row>
    <row r="137" spans="1:4" x14ac:dyDescent="0.2">
      <c r="A137" t="s">
        <v>608</v>
      </c>
      <c r="B137" t="s">
        <v>333</v>
      </c>
      <c r="C137">
        <v>1.5</v>
      </c>
      <c r="D137">
        <v>56.9</v>
      </c>
    </row>
    <row r="138" spans="1:4" x14ac:dyDescent="0.2">
      <c r="A138" t="s">
        <v>609</v>
      </c>
      <c r="B138" t="s">
        <v>288</v>
      </c>
      <c r="C138">
        <v>7.5</v>
      </c>
      <c r="D138">
        <v>58.8</v>
      </c>
    </row>
    <row r="139" spans="1:4" x14ac:dyDescent="0.2">
      <c r="A139" t="s">
        <v>610</v>
      </c>
      <c r="B139" t="s">
        <v>288</v>
      </c>
      <c r="C139">
        <v>4.5</v>
      </c>
      <c r="D139">
        <v>58</v>
      </c>
    </row>
    <row r="140" spans="1:4" x14ac:dyDescent="0.2">
      <c r="A140" t="s">
        <v>611</v>
      </c>
      <c r="B140" t="s">
        <v>288</v>
      </c>
      <c r="C140">
        <v>1.5</v>
      </c>
      <c r="D140">
        <v>56.8</v>
      </c>
    </row>
    <row r="141" spans="1:4" x14ac:dyDescent="0.2">
      <c r="A141" t="s">
        <v>612</v>
      </c>
      <c r="B141" t="s">
        <v>328</v>
      </c>
      <c r="C141">
        <v>7.5</v>
      </c>
      <c r="D141">
        <v>58.7</v>
      </c>
    </row>
    <row r="142" spans="1:4" x14ac:dyDescent="0.2">
      <c r="A142" t="s">
        <v>613</v>
      </c>
      <c r="B142" t="s">
        <v>328</v>
      </c>
      <c r="C142">
        <v>4.5</v>
      </c>
      <c r="D142">
        <v>57.9</v>
      </c>
    </row>
    <row r="143" spans="1:4" x14ac:dyDescent="0.2">
      <c r="A143" t="s">
        <v>614</v>
      </c>
      <c r="B143" t="s">
        <v>328</v>
      </c>
      <c r="C143">
        <v>1.5</v>
      </c>
      <c r="D143">
        <v>56.8</v>
      </c>
    </row>
    <row r="144" spans="1:4" x14ac:dyDescent="0.2">
      <c r="A144" t="s">
        <v>615</v>
      </c>
      <c r="B144" t="s">
        <v>326</v>
      </c>
      <c r="C144">
        <v>7.5</v>
      </c>
      <c r="D144">
        <v>58.6</v>
      </c>
    </row>
    <row r="145" spans="1:4" x14ac:dyDescent="0.2">
      <c r="A145" t="s">
        <v>616</v>
      </c>
      <c r="B145" t="s">
        <v>326</v>
      </c>
      <c r="C145">
        <v>4.5</v>
      </c>
      <c r="D145">
        <v>57.8</v>
      </c>
    </row>
    <row r="146" spans="1:4" x14ac:dyDescent="0.2">
      <c r="A146" t="s">
        <v>617</v>
      </c>
      <c r="B146" t="s">
        <v>326</v>
      </c>
      <c r="C146">
        <v>1.5</v>
      </c>
      <c r="D146">
        <v>56.7</v>
      </c>
    </row>
    <row r="147" spans="1:4" x14ac:dyDescent="0.2">
      <c r="A147" t="s">
        <v>618</v>
      </c>
      <c r="B147" t="s">
        <v>324</v>
      </c>
      <c r="C147">
        <v>4.5</v>
      </c>
      <c r="D147">
        <v>57.3</v>
      </c>
    </row>
    <row r="148" spans="1:4" x14ac:dyDescent="0.2">
      <c r="A148" t="s">
        <v>619</v>
      </c>
      <c r="B148" t="s">
        <v>324</v>
      </c>
      <c r="C148">
        <v>1.5</v>
      </c>
      <c r="D148">
        <v>56.2</v>
      </c>
    </row>
    <row r="149" spans="1:4" x14ac:dyDescent="0.2">
      <c r="A149" t="s">
        <v>620</v>
      </c>
      <c r="B149" t="s">
        <v>314</v>
      </c>
      <c r="C149">
        <v>4.5</v>
      </c>
      <c r="D149">
        <v>58.7</v>
      </c>
    </row>
    <row r="150" spans="1:4" x14ac:dyDescent="0.2">
      <c r="A150" t="s">
        <v>621</v>
      </c>
      <c r="B150" t="s">
        <v>314</v>
      </c>
      <c r="C150">
        <v>1.5</v>
      </c>
      <c r="D150">
        <v>57.4</v>
      </c>
    </row>
    <row r="151" spans="1:4" x14ac:dyDescent="0.2">
      <c r="A151" t="s">
        <v>622</v>
      </c>
      <c r="B151" t="s">
        <v>322</v>
      </c>
      <c r="C151">
        <v>4.5</v>
      </c>
      <c r="D151">
        <v>58.3</v>
      </c>
    </row>
    <row r="152" spans="1:4" x14ac:dyDescent="0.2">
      <c r="A152" t="s">
        <v>623</v>
      </c>
      <c r="B152" t="s">
        <v>322</v>
      </c>
      <c r="C152">
        <v>1.5</v>
      </c>
      <c r="D152">
        <v>57.1</v>
      </c>
    </row>
    <row r="153" spans="1:4" x14ac:dyDescent="0.2">
      <c r="A153" t="s">
        <v>624</v>
      </c>
      <c r="B153" t="s">
        <v>320</v>
      </c>
      <c r="C153">
        <v>4.5</v>
      </c>
      <c r="D153">
        <v>58.4</v>
      </c>
    </row>
    <row r="154" spans="1:4" x14ac:dyDescent="0.2">
      <c r="A154" t="s">
        <v>625</v>
      </c>
      <c r="B154" t="s">
        <v>320</v>
      </c>
      <c r="C154">
        <v>1.5</v>
      </c>
      <c r="D154">
        <v>57.3</v>
      </c>
    </row>
    <row r="155" spans="1:4" x14ac:dyDescent="0.2">
      <c r="A155" t="s">
        <v>626</v>
      </c>
      <c r="B155" t="s">
        <v>627</v>
      </c>
      <c r="C155">
        <v>4.5</v>
      </c>
      <c r="D155">
        <v>55.1</v>
      </c>
    </row>
    <row r="156" spans="1:4" x14ac:dyDescent="0.2">
      <c r="A156" t="s">
        <v>626</v>
      </c>
      <c r="B156" t="s">
        <v>318</v>
      </c>
      <c r="C156">
        <v>4.5</v>
      </c>
      <c r="D156">
        <v>58.3</v>
      </c>
    </row>
    <row r="157" spans="1:4" x14ac:dyDescent="0.2">
      <c r="A157" t="s">
        <v>628</v>
      </c>
      <c r="B157" t="s">
        <v>627</v>
      </c>
      <c r="C157">
        <v>1.5</v>
      </c>
      <c r="D157">
        <v>53.9</v>
      </c>
    </row>
    <row r="158" spans="1:4" x14ac:dyDescent="0.2">
      <c r="A158" t="s">
        <v>628</v>
      </c>
      <c r="B158" t="s">
        <v>318</v>
      </c>
      <c r="C158">
        <v>1.5</v>
      </c>
      <c r="D158">
        <v>57.2</v>
      </c>
    </row>
    <row r="159" spans="1:4" x14ac:dyDescent="0.2">
      <c r="A159" t="s">
        <v>629</v>
      </c>
      <c r="B159" t="s">
        <v>316</v>
      </c>
      <c r="C159">
        <v>4.5</v>
      </c>
      <c r="D159">
        <v>58.1</v>
      </c>
    </row>
    <row r="160" spans="1:4" x14ac:dyDescent="0.2">
      <c r="A160" t="s">
        <v>630</v>
      </c>
      <c r="B160" t="s">
        <v>316</v>
      </c>
      <c r="C160">
        <v>1.5</v>
      </c>
      <c r="D160">
        <v>56.8</v>
      </c>
    </row>
    <row r="161" spans="1:4" x14ac:dyDescent="0.2">
      <c r="A161" t="s">
        <v>631</v>
      </c>
      <c r="B161" t="s">
        <v>299</v>
      </c>
      <c r="C161">
        <v>4.5</v>
      </c>
      <c r="D161">
        <v>59.2</v>
      </c>
    </row>
    <row r="162" spans="1:4" x14ac:dyDescent="0.2">
      <c r="A162" t="s">
        <v>632</v>
      </c>
      <c r="B162" t="s">
        <v>299</v>
      </c>
      <c r="C162">
        <v>1.5</v>
      </c>
      <c r="D162">
        <v>57.9</v>
      </c>
    </row>
    <row r="163" spans="1:4" x14ac:dyDescent="0.2">
      <c r="A163" t="s">
        <v>633</v>
      </c>
      <c r="B163" t="s">
        <v>312</v>
      </c>
      <c r="C163">
        <v>4.5</v>
      </c>
      <c r="D163">
        <v>58.6</v>
      </c>
    </row>
    <row r="164" spans="1:4" x14ac:dyDescent="0.2">
      <c r="A164" t="s">
        <v>634</v>
      </c>
      <c r="B164" t="s">
        <v>312</v>
      </c>
      <c r="C164">
        <v>1.5</v>
      </c>
      <c r="D164">
        <v>57.4</v>
      </c>
    </row>
    <row r="165" spans="1:4" x14ac:dyDescent="0.2">
      <c r="A165" t="s">
        <v>635</v>
      </c>
      <c r="B165" t="s">
        <v>310</v>
      </c>
      <c r="C165">
        <v>4.5</v>
      </c>
      <c r="D165">
        <v>58.6</v>
      </c>
    </row>
    <row r="166" spans="1:4" x14ac:dyDescent="0.2">
      <c r="A166" t="s">
        <v>636</v>
      </c>
      <c r="B166" t="s">
        <v>310</v>
      </c>
      <c r="C166">
        <v>1.5</v>
      </c>
      <c r="D166">
        <v>57.4</v>
      </c>
    </row>
    <row r="167" spans="1:4" x14ac:dyDescent="0.2">
      <c r="A167" t="s">
        <v>637</v>
      </c>
      <c r="B167" t="s">
        <v>308</v>
      </c>
      <c r="C167">
        <v>7.5</v>
      </c>
      <c r="D167">
        <v>58.9</v>
      </c>
    </row>
    <row r="168" spans="1:4" x14ac:dyDescent="0.2">
      <c r="A168" t="s">
        <v>638</v>
      </c>
      <c r="B168" t="s">
        <v>308</v>
      </c>
      <c r="C168">
        <v>4.5</v>
      </c>
      <c r="D168">
        <v>58.3</v>
      </c>
    </row>
    <row r="169" spans="1:4" x14ac:dyDescent="0.2">
      <c r="A169" t="s">
        <v>639</v>
      </c>
      <c r="B169" t="s">
        <v>308</v>
      </c>
      <c r="C169">
        <v>1.5</v>
      </c>
      <c r="D169">
        <v>57.1</v>
      </c>
    </row>
    <row r="170" spans="1:4" x14ac:dyDescent="0.2">
      <c r="A170" t="s">
        <v>640</v>
      </c>
      <c r="B170" t="s">
        <v>306</v>
      </c>
      <c r="C170">
        <v>7.5</v>
      </c>
      <c r="D170">
        <v>59</v>
      </c>
    </row>
    <row r="171" spans="1:4" x14ac:dyDescent="0.2">
      <c r="A171" t="s">
        <v>641</v>
      </c>
      <c r="B171" t="s">
        <v>306</v>
      </c>
      <c r="C171">
        <v>4.5</v>
      </c>
      <c r="D171">
        <v>58.4</v>
      </c>
    </row>
    <row r="172" spans="1:4" x14ac:dyDescent="0.2">
      <c r="A172" t="s">
        <v>642</v>
      </c>
      <c r="B172" t="s">
        <v>306</v>
      </c>
      <c r="C172">
        <v>1.5</v>
      </c>
      <c r="D172">
        <v>57.1</v>
      </c>
    </row>
    <row r="173" spans="1:4" x14ac:dyDescent="0.2">
      <c r="A173" t="s">
        <v>643</v>
      </c>
      <c r="B173" t="s">
        <v>304</v>
      </c>
      <c r="C173">
        <v>4.5</v>
      </c>
      <c r="D173">
        <v>58.8</v>
      </c>
    </row>
    <row r="174" spans="1:4" x14ac:dyDescent="0.2">
      <c r="A174" t="s">
        <v>644</v>
      </c>
      <c r="B174" t="s">
        <v>304</v>
      </c>
      <c r="C174">
        <v>1.5</v>
      </c>
      <c r="D174">
        <v>57.5</v>
      </c>
    </row>
    <row r="175" spans="1:4" x14ac:dyDescent="0.2">
      <c r="A175" t="s">
        <v>645</v>
      </c>
      <c r="B175" t="s">
        <v>302</v>
      </c>
      <c r="C175">
        <v>4.5</v>
      </c>
      <c r="D175">
        <v>58.8</v>
      </c>
    </row>
    <row r="176" spans="1:4" x14ac:dyDescent="0.2">
      <c r="A176" t="s">
        <v>646</v>
      </c>
      <c r="B176" t="s">
        <v>302</v>
      </c>
      <c r="C176">
        <v>1.5</v>
      </c>
      <c r="D176">
        <v>57.7</v>
      </c>
    </row>
    <row r="177" spans="1:4" x14ac:dyDescent="0.2">
      <c r="A177" t="s">
        <v>647</v>
      </c>
      <c r="B177" t="s">
        <v>296</v>
      </c>
      <c r="C177">
        <v>4.5</v>
      </c>
      <c r="D177">
        <v>58.5</v>
      </c>
    </row>
    <row r="178" spans="1:4" x14ac:dyDescent="0.2">
      <c r="A178" t="s">
        <v>648</v>
      </c>
      <c r="B178" t="s">
        <v>296</v>
      </c>
      <c r="C178">
        <v>1.5</v>
      </c>
      <c r="D178">
        <v>57.3</v>
      </c>
    </row>
    <row r="179" spans="1:4" x14ac:dyDescent="0.2">
      <c r="A179" t="s">
        <v>649</v>
      </c>
      <c r="B179" t="s">
        <v>294</v>
      </c>
      <c r="C179">
        <v>4.5</v>
      </c>
      <c r="D179">
        <v>58.9</v>
      </c>
    </row>
    <row r="180" spans="1:4" x14ac:dyDescent="0.2">
      <c r="A180" t="s">
        <v>650</v>
      </c>
      <c r="B180" t="s">
        <v>294</v>
      </c>
      <c r="C180">
        <v>1.5</v>
      </c>
      <c r="D180">
        <v>57.6</v>
      </c>
    </row>
    <row r="181" spans="1:4" x14ac:dyDescent="0.2">
      <c r="A181" t="s">
        <v>651</v>
      </c>
      <c r="B181" t="s">
        <v>291</v>
      </c>
      <c r="C181">
        <v>4.5</v>
      </c>
      <c r="D181">
        <v>58.7</v>
      </c>
    </row>
    <row r="182" spans="1:4" x14ac:dyDescent="0.2">
      <c r="A182" t="s">
        <v>652</v>
      </c>
      <c r="B182" t="s">
        <v>291</v>
      </c>
      <c r="C182">
        <v>1.5</v>
      </c>
      <c r="D182">
        <v>57.5</v>
      </c>
    </row>
    <row r="183" spans="1:4" x14ac:dyDescent="0.2">
      <c r="A183" t="s">
        <v>653</v>
      </c>
      <c r="B183" t="s">
        <v>286</v>
      </c>
      <c r="C183">
        <v>4.5</v>
      </c>
      <c r="D183">
        <v>58.3</v>
      </c>
    </row>
    <row r="184" spans="1:4" x14ac:dyDescent="0.2">
      <c r="A184" t="s">
        <v>654</v>
      </c>
      <c r="B184" t="s">
        <v>286</v>
      </c>
      <c r="C184">
        <v>1.5</v>
      </c>
      <c r="D184">
        <v>57.2</v>
      </c>
    </row>
    <row r="185" spans="1:4" x14ac:dyDescent="0.2">
      <c r="A185" t="s">
        <v>655</v>
      </c>
      <c r="B185" t="s">
        <v>284</v>
      </c>
      <c r="C185">
        <v>4.5</v>
      </c>
      <c r="D185">
        <v>58.4</v>
      </c>
    </row>
    <row r="186" spans="1:4" x14ac:dyDescent="0.2">
      <c r="A186" t="s">
        <v>656</v>
      </c>
      <c r="B186" t="s">
        <v>284</v>
      </c>
      <c r="C186">
        <v>1.5</v>
      </c>
      <c r="D186">
        <v>57.1</v>
      </c>
    </row>
    <row r="187" spans="1:4" x14ac:dyDescent="0.2">
      <c r="A187" t="s">
        <v>657</v>
      </c>
      <c r="B187" t="s">
        <v>282</v>
      </c>
      <c r="C187">
        <v>4.5</v>
      </c>
      <c r="D187">
        <v>58.3</v>
      </c>
    </row>
    <row r="188" spans="1:4" x14ac:dyDescent="0.2">
      <c r="A188" t="s">
        <v>658</v>
      </c>
      <c r="B188" t="s">
        <v>282</v>
      </c>
      <c r="C188">
        <v>1.5</v>
      </c>
      <c r="D188">
        <v>57</v>
      </c>
    </row>
    <row r="189" spans="1:4" x14ac:dyDescent="0.2">
      <c r="A189" t="s">
        <v>659</v>
      </c>
      <c r="B189" t="s">
        <v>280</v>
      </c>
      <c r="C189">
        <v>4.5</v>
      </c>
      <c r="D189">
        <v>58.3</v>
      </c>
    </row>
    <row r="190" spans="1:4" x14ac:dyDescent="0.2">
      <c r="A190" t="s">
        <v>660</v>
      </c>
      <c r="B190" t="s">
        <v>280</v>
      </c>
      <c r="C190">
        <v>1.5</v>
      </c>
      <c r="D190">
        <v>57.1</v>
      </c>
    </row>
    <row r="191" spans="1:4" x14ac:dyDescent="0.2">
      <c r="A191" t="s">
        <v>661</v>
      </c>
      <c r="B191" t="s">
        <v>278</v>
      </c>
      <c r="C191">
        <v>4.5</v>
      </c>
      <c r="D191">
        <v>58.4</v>
      </c>
    </row>
    <row r="192" spans="1:4" x14ac:dyDescent="0.2">
      <c r="A192" t="s">
        <v>662</v>
      </c>
      <c r="B192" t="s">
        <v>278</v>
      </c>
      <c r="C192">
        <v>1.5</v>
      </c>
      <c r="D192">
        <v>57.1</v>
      </c>
    </row>
    <row r="193" spans="1:4" x14ac:dyDescent="0.2">
      <c r="A193" t="s">
        <v>663</v>
      </c>
      <c r="B193" t="s">
        <v>276</v>
      </c>
      <c r="C193">
        <v>4.5</v>
      </c>
      <c r="D193">
        <v>58.5</v>
      </c>
    </row>
    <row r="194" spans="1:4" x14ac:dyDescent="0.2">
      <c r="A194" t="s">
        <v>664</v>
      </c>
      <c r="B194" t="s">
        <v>276</v>
      </c>
      <c r="C194">
        <v>1.5</v>
      </c>
      <c r="D194">
        <v>57.2</v>
      </c>
    </row>
    <row r="195" spans="1:4" x14ac:dyDescent="0.2">
      <c r="A195" t="s">
        <v>665</v>
      </c>
      <c r="B195" t="s">
        <v>266</v>
      </c>
      <c r="C195">
        <v>7.5</v>
      </c>
      <c r="D195">
        <v>59.9</v>
      </c>
    </row>
    <row r="196" spans="1:4" x14ac:dyDescent="0.2">
      <c r="A196" t="s">
        <v>666</v>
      </c>
      <c r="B196" t="s">
        <v>266</v>
      </c>
      <c r="C196">
        <v>4.5</v>
      </c>
      <c r="D196">
        <v>59.5</v>
      </c>
    </row>
    <row r="197" spans="1:4" x14ac:dyDescent="0.2">
      <c r="A197" t="s">
        <v>667</v>
      </c>
      <c r="B197" t="s">
        <v>266</v>
      </c>
      <c r="C197">
        <v>1.5</v>
      </c>
      <c r="D197">
        <v>58.2</v>
      </c>
    </row>
    <row r="198" spans="1:4" x14ac:dyDescent="0.2">
      <c r="A198" t="s">
        <v>668</v>
      </c>
      <c r="B198" t="s">
        <v>274</v>
      </c>
      <c r="C198">
        <v>4.5</v>
      </c>
      <c r="D198">
        <v>57.7</v>
      </c>
    </row>
    <row r="199" spans="1:4" x14ac:dyDescent="0.2">
      <c r="A199" t="s">
        <v>669</v>
      </c>
      <c r="B199" t="s">
        <v>274</v>
      </c>
      <c r="C199">
        <v>1.5</v>
      </c>
      <c r="D199">
        <v>56.5</v>
      </c>
    </row>
    <row r="200" spans="1:4" x14ac:dyDescent="0.2">
      <c r="A200" t="s">
        <v>670</v>
      </c>
      <c r="B200" t="s">
        <v>272</v>
      </c>
      <c r="C200">
        <v>4.5</v>
      </c>
      <c r="D200">
        <v>58.5</v>
      </c>
    </row>
    <row r="201" spans="1:4" x14ac:dyDescent="0.2">
      <c r="A201" t="s">
        <v>671</v>
      </c>
      <c r="B201" t="s">
        <v>272</v>
      </c>
      <c r="C201">
        <v>1.5</v>
      </c>
      <c r="D201">
        <v>57.2</v>
      </c>
    </row>
    <row r="202" spans="1:4" x14ac:dyDescent="0.2">
      <c r="A202" t="s">
        <v>672</v>
      </c>
      <c r="B202" t="s">
        <v>268</v>
      </c>
      <c r="C202">
        <v>4.5</v>
      </c>
      <c r="D202">
        <v>58.3</v>
      </c>
    </row>
    <row r="203" spans="1:4" x14ac:dyDescent="0.2">
      <c r="A203" t="s">
        <v>673</v>
      </c>
      <c r="B203" t="s">
        <v>268</v>
      </c>
      <c r="C203">
        <v>1.5</v>
      </c>
      <c r="D203">
        <v>57</v>
      </c>
    </row>
    <row r="204" spans="1:4" x14ac:dyDescent="0.2">
      <c r="A204" t="s">
        <v>674</v>
      </c>
      <c r="B204" t="s">
        <v>264</v>
      </c>
      <c r="C204">
        <v>4.5</v>
      </c>
      <c r="D204">
        <v>58.7</v>
      </c>
    </row>
    <row r="205" spans="1:4" x14ac:dyDescent="0.2">
      <c r="A205" t="s">
        <v>675</v>
      </c>
      <c r="B205" t="s">
        <v>264</v>
      </c>
      <c r="C205">
        <v>1.5</v>
      </c>
      <c r="D205">
        <v>57.3</v>
      </c>
    </row>
    <row r="206" spans="1:4" x14ac:dyDescent="0.2">
      <c r="A206" t="s">
        <v>676</v>
      </c>
      <c r="B206" t="s">
        <v>262</v>
      </c>
      <c r="C206">
        <v>4.5</v>
      </c>
      <c r="D206">
        <v>58.7</v>
      </c>
    </row>
    <row r="207" spans="1:4" x14ac:dyDescent="0.2">
      <c r="A207" t="s">
        <v>677</v>
      </c>
      <c r="B207" t="s">
        <v>262</v>
      </c>
      <c r="C207">
        <v>1.5</v>
      </c>
      <c r="D207">
        <v>57.3</v>
      </c>
    </row>
    <row r="208" spans="1:4" x14ac:dyDescent="0.2">
      <c r="A208" t="s">
        <v>678</v>
      </c>
      <c r="B208" t="s">
        <v>260</v>
      </c>
      <c r="C208">
        <v>4.5</v>
      </c>
      <c r="D208">
        <v>58.6</v>
      </c>
    </row>
    <row r="209" spans="1:4" x14ac:dyDescent="0.2">
      <c r="A209" t="s">
        <v>679</v>
      </c>
      <c r="B209" t="s">
        <v>260</v>
      </c>
      <c r="C209">
        <v>1.5</v>
      </c>
      <c r="D209">
        <v>57.3</v>
      </c>
    </row>
    <row r="210" spans="1:4" x14ac:dyDescent="0.2">
      <c r="A210" t="s">
        <v>680</v>
      </c>
      <c r="B210" t="s">
        <v>681</v>
      </c>
      <c r="C210">
        <v>7.5</v>
      </c>
      <c r="D210">
        <v>59.9</v>
      </c>
    </row>
    <row r="211" spans="1:4" x14ac:dyDescent="0.2">
      <c r="A211" t="s">
        <v>682</v>
      </c>
      <c r="B211" t="s">
        <v>681</v>
      </c>
      <c r="C211">
        <v>4.5</v>
      </c>
      <c r="D211">
        <v>59.4</v>
      </c>
    </row>
    <row r="212" spans="1:4" x14ac:dyDescent="0.2">
      <c r="A212" t="s">
        <v>683</v>
      </c>
      <c r="B212" t="s">
        <v>681</v>
      </c>
      <c r="C212">
        <v>1.5</v>
      </c>
      <c r="D212">
        <v>58.2</v>
      </c>
    </row>
    <row r="213" spans="1:4" x14ac:dyDescent="0.2">
      <c r="A213" t="s">
        <v>684</v>
      </c>
      <c r="B213" t="s">
        <v>258</v>
      </c>
      <c r="C213">
        <v>4.5</v>
      </c>
      <c r="D213">
        <v>58.3</v>
      </c>
    </row>
    <row r="214" spans="1:4" x14ac:dyDescent="0.2">
      <c r="A214" t="s">
        <v>685</v>
      </c>
      <c r="B214" t="s">
        <v>258</v>
      </c>
      <c r="C214">
        <v>1.5</v>
      </c>
      <c r="D214">
        <v>57.1</v>
      </c>
    </row>
    <row r="215" spans="1:4" x14ac:dyDescent="0.2">
      <c r="A215" t="s">
        <v>686</v>
      </c>
      <c r="B215" t="s">
        <v>256</v>
      </c>
      <c r="C215">
        <v>4.5</v>
      </c>
      <c r="D215">
        <v>58.1</v>
      </c>
    </row>
    <row r="216" spans="1:4" x14ac:dyDescent="0.2">
      <c r="A216" t="s">
        <v>687</v>
      </c>
      <c r="B216" t="s">
        <v>256</v>
      </c>
      <c r="C216">
        <v>1.5</v>
      </c>
      <c r="D216">
        <v>56.9</v>
      </c>
    </row>
    <row r="217" spans="1:4" x14ac:dyDescent="0.2">
      <c r="A217" t="s">
        <v>688</v>
      </c>
      <c r="B217" t="s">
        <v>253</v>
      </c>
      <c r="C217">
        <v>4.5</v>
      </c>
      <c r="D217">
        <v>58.2</v>
      </c>
    </row>
    <row r="218" spans="1:4" x14ac:dyDescent="0.2">
      <c r="A218" t="s">
        <v>689</v>
      </c>
      <c r="B218" t="s">
        <v>253</v>
      </c>
      <c r="C218">
        <v>1.5</v>
      </c>
      <c r="D218">
        <v>56.9</v>
      </c>
    </row>
    <row r="219" spans="1:4" x14ac:dyDescent="0.2">
      <c r="A219" t="s">
        <v>690</v>
      </c>
      <c r="B219" t="s">
        <v>251</v>
      </c>
      <c r="C219">
        <v>4.5</v>
      </c>
      <c r="D219">
        <v>58.1</v>
      </c>
    </row>
    <row r="220" spans="1:4" x14ac:dyDescent="0.2">
      <c r="A220" t="s">
        <v>691</v>
      </c>
      <c r="B220" t="s">
        <v>251</v>
      </c>
      <c r="C220">
        <v>1.5</v>
      </c>
      <c r="D220">
        <v>56.8</v>
      </c>
    </row>
    <row r="221" spans="1:4" x14ac:dyDescent="0.2">
      <c r="A221" t="s">
        <v>692</v>
      </c>
      <c r="B221" t="s">
        <v>249</v>
      </c>
      <c r="C221">
        <v>4.5</v>
      </c>
      <c r="D221">
        <v>58.1</v>
      </c>
    </row>
    <row r="222" spans="1:4" x14ac:dyDescent="0.2">
      <c r="A222" t="s">
        <v>693</v>
      </c>
      <c r="B222" t="s">
        <v>249</v>
      </c>
      <c r="C222">
        <v>1.5</v>
      </c>
      <c r="D222">
        <v>56.8</v>
      </c>
    </row>
    <row r="223" spans="1:4" x14ac:dyDescent="0.2">
      <c r="A223" t="s">
        <v>694</v>
      </c>
      <c r="B223" t="s">
        <v>246</v>
      </c>
      <c r="C223">
        <v>4.5</v>
      </c>
      <c r="D223">
        <v>58.2</v>
      </c>
    </row>
    <row r="224" spans="1:4" x14ac:dyDescent="0.2">
      <c r="A224" t="s">
        <v>695</v>
      </c>
      <c r="B224" t="s">
        <v>246</v>
      </c>
      <c r="C224">
        <v>1.5</v>
      </c>
      <c r="D224">
        <v>56.9</v>
      </c>
    </row>
    <row r="225" spans="1:4" x14ac:dyDescent="0.2">
      <c r="A225" t="s">
        <v>696</v>
      </c>
      <c r="B225" t="s">
        <v>697</v>
      </c>
      <c r="C225">
        <v>7.5</v>
      </c>
      <c r="D225">
        <v>58.3</v>
      </c>
    </row>
    <row r="226" spans="1:4" x14ac:dyDescent="0.2">
      <c r="A226" t="s">
        <v>698</v>
      </c>
      <c r="B226" t="s">
        <v>697</v>
      </c>
      <c r="C226">
        <v>4.5</v>
      </c>
      <c r="D226">
        <v>57.6</v>
      </c>
    </row>
    <row r="227" spans="1:4" x14ac:dyDescent="0.2">
      <c r="A227" t="s">
        <v>698</v>
      </c>
      <c r="B227" t="s">
        <v>244</v>
      </c>
      <c r="C227">
        <v>4.5</v>
      </c>
      <c r="D227">
        <v>58</v>
      </c>
    </row>
    <row r="228" spans="1:4" x14ac:dyDescent="0.2">
      <c r="A228" t="s">
        <v>699</v>
      </c>
      <c r="B228" t="s">
        <v>697</v>
      </c>
      <c r="C228">
        <v>1.5</v>
      </c>
      <c r="D228">
        <v>56.4</v>
      </c>
    </row>
    <row r="229" spans="1:4" x14ac:dyDescent="0.2">
      <c r="A229" t="s">
        <v>699</v>
      </c>
      <c r="B229" t="s">
        <v>244</v>
      </c>
      <c r="C229">
        <v>1.5</v>
      </c>
      <c r="D229">
        <v>56.8</v>
      </c>
    </row>
    <row r="230" spans="1:4" x14ac:dyDescent="0.2">
      <c r="A230" t="s">
        <v>700</v>
      </c>
      <c r="B230" t="s">
        <v>701</v>
      </c>
      <c r="C230">
        <v>7.5</v>
      </c>
      <c r="D230">
        <v>56.5</v>
      </c>
    </row>
    <row r="231" spans="1:4" x14ac:dyDescent="0.2">
      <c r="A231" t="s">
        <v>702</v>
      </c>
      <c r="B231" t="s">
        <v>701</v>
      </c>
      <c r="C231">
        <v>4.5</v>
      </c>
      <c r="D231">
        <v>55.7</v>
      </c>
    </row>
    <row r="232" spans="1:4" x14ac:dyDescent="0.2">
      <c r="A232" t="s">
        <v>702</v>
      </c>
      <c r="B232" t="s">
        <v>242</v>
      </c>
      <c r="C232">
        <v>4.5</v>
      </c>
      <c r="D232">
        <v>58</v>
      </c>
    </row>
    <row r="233" spans="1:4" x14ac:dyDescent="0.2">
      <c r="A233" t="s">
        <v>703</v>
      </c>
      <c r="B233" t="s">
        <v>701</v>
      </c>
      <c r="C233">
        <v>1.5</v>
      </c>
      <c r="D233">
        <v>54.4</v>
      </c>
    </row>
    <row r="234" spans="1:4" x14ac:dyDescent="0.2">
      <c r="A234" t="s">
        <v>703</v>
      </c>
      <c r="B234" t="s">
        <v>242</v>
      </c>
      <c r="C234">
        <v>1.5</v>
      </c>
      <c r="D234">
        <v>56.8</v>
      </c>
    </row>
    <row r="235" spans="1:4" x14ac:dyDescent="0.2">
      <c r="A235" t="s">
        <v>704</v>
      </c>
      <c r="B235" t="s">
        <v>240</v>
      </c>
      <c r="C235">
        <v>4.5</v>
      </c>
      <c r="D235">
        <v>58</v>
      </c>
    </row>
    <row r="236" spans="1:4" x14ac:dyDescent="0.2">
      <c r="A236" t="s">
        <v>705</v>
      </c>
      <c r="B236" t="s">
        <v>240</v>
      </c>
      <c r="C236">
        <v>1.5</v>
      </c>
      <c r="D236">
        <v>56.8</v>
      </c>
    </row>
    <row r="237" spans="1:4" x14ac:dyDescent="0.2">
      <c r="A237" t="s">
        <v>706</v>
      </c>
      <c r="B237" t="s">
        <v>234</v>
      </c>
      <c r="C237">
        <v>7.5</v>
      </c>
      <c r="D237">
        <v>59.8</v>
      </c>
    </row>
    <row r="238" spans="1:4" x14ac:dyDescent="0.2">
      <c r="A238" t="s">
        <v>707</v>
      </c>
      <c r="B238" t="s">
        <v>234</v>
      </c>
      <c r="C238">
        <v>4.5</v>
      </c>
      <c r="D238">
        <v>59.5</v>
      </c>
    </row>
    <row r="239" spans="1:4" x14ac:dyDescent="0.2">
      <c r="A239" t="s">
        <v>708</v>
      </c>
      <c r="B239" t="s">
        <v>234</v>
      </c>
      <c r="C239">
        <v>1.5</v>
      </c>
      <c r="D239">
        <v>58.1</v>
      </c>
    </row>
    <row r="240" spans="1:4" x14ac:dyDescent="0.2">
      <c r="A240" t="s">
        <v>709</v>
      </c>
      <c r="B240" t="s">
        <v>239</v>
      </c>
      <c r="C240">
        <v>4.5</v>
      </c>
      <c r="D240">
        <v>58</v>
      </c>
    </row>
    <row r="241" spans="1:4" x14ac:dyDescent="0.2">
      <c r="A241" t="s">
        <v>710</v>
      </c>
      <c r="B241" t="s">
        <v>239</v>
      </c>
      <c r="C241">
        <v>1.5</v>
      </c>
      <c r="D241">
        <v>56.8</v>
      </c>
    </row>
    <row r="242" spans="1:4" x14ac:dyDescent="0.2">
      <c r="A242" t="s">
        <v>711</v>
      </c>
      <c r="B242" t="s">
        <v>236</v>
      </c>
      <c r="C242">
        <v>4.5</v>
      </c>
      <c r="D242">
        <v>57.9</v>
      </c>
    </row>
    <row r="243" spans="1:4" x14ac:dyDescent="0.2">
      <c r="A243" t="s">
        <v>712</v>
      </c>
      <c r="B243" t="s">
        <v>236</v>
      </c>
      <c r="C243">
        <v>1.5</v>
      </c>
      <c r="D243">
        <v>56.7</v>
      </c>
    </row>
    <row r="244" spans="1:4" x14ac:dyDescent="0.2">
      <c r="A244" t="s">
        <v>713</v>
      </c>
      <c r="B244" t="s">
        <v>232</v>
      </c>
      <c r="C244">
        <v>7.5</v>
      </c>
      <c r="D244">
        <v>60.4</v>
      </c>
    </row>
    <row r="245" spans="1:4" x14ac:dyDescent="0.2">
      <c r="A245" t="s">
        <v>714</v>
      </c>
      <c r="B245" t="s">
        <v>232</v>
      </c>
      <c r="C245">
        <v>4.5</v>
      </c>
      <c r="D245">
        <v>60.1</v>
      </c>
    </row>
    <row r="246" spans="1:4" x14ac:dyDescent="0.2">
      <c r="A246" t="s">
        <v>715</v>
      </c>
      <c r="B246" t="s">
        <v>232</v>
      </c>
      <c r="C246">
        <v>1.5</v>
      </c>
      <c r="D246">
        <v>58.7</v>
      </c>
    </row>
    <row r="247" spans="1:4" x14ac:dyDescent="0.2">
      <c r="A247" t="s">
        <v>716</v>
      </c>
      <c r="B247" t="s">
        <v>229</v>
      </c>
      <c r="C247">
        <v>7.5</v>
      </c>
      <c r="D247">
        <v>60.5</v>
      </c>
    </row>
    <row r="248" spans="1:4" x14ac:dyDescent="0.2">
      <c r="A248" t="s">
        <v>717</v>
      </c>
      <c r="B248" t="s">
        <v>229</v>
      </c>
      <c r="C248">
        <v>4.5</v>
      </c>
      <c r="D248">
        <v>60.2</v>
      </c>
    </row>
    <row r="249" spans="1:4" x14ac:dyDescent="0.2">
      <c r="A249" t="s">
        <v>718</v>
      </c>
      <c r="B249" t="s">
        <v>229</v>
      </c>
      <c r="C249">
        <v>1.5</v>
      </c>
      <c r="D249">
        <v>58.9</v>
      </c>
    </row>
    <row r="250" spans="1:4" x14ac:dyDescent="0.2">
      <c r="A250" t="s">
        <v>719</v>
      </c>
      <c r="B250" t="s">
        <v>226</v>
      </c>
      <c r="C250">
        <v>7.5</v>
      </c>
      <c r="D250">
        <v>60.6</v>
      </c>
    </row>
    <row r="251" spans="1:4" x14ac:dyDescent="0.2">
      <c r="A251" t="s">
        <v>720</v>
      </c>
      <c r="B251" t="s">
        <v>226</v>
      </c>
      <c r="C251">
        <v>4.5</v>
      </c>
      <c r="D251">
        <v>60.2</v>
      </c>
    </row>
    <row r="252" spans="1:4" x14ac:dyDescent="0.2">
      <c r="A252" t="s">
        <v>721</v>
      </c>
      <c r="B252" t="s">
        <v>226</v>
      </c>
      <c r="C252">
        <v>1.5</v>
      </c>
      <c r="D252">
        <v>58.9</v>
      </c>
    </row>
    <row r="253" spans="1:4" x14ac:dyDescent="0.2">
      <c r="A253" t="s">
        <v>722</v>
      </c>
      <c r="B253" t="s">
        <v>723</v>
      </c>
      <c r="C253">
        <v>4.5</v>
      </c>
      <c r="D253">
        <v>58.1</v>
      </c>
    </row>
    <row r="254" spans="1:4" x14ac:dyDescent="0.2">
      <c r="A254" t="s">
        <v>724</v>
      </c>
      <c r="B254" t="s">
        <v>723</v>
      </c>
      <c r="C254">
        <v>1.5</v>
      </c>
      <c r="D254">
        <v>56.4</v>
      </c>
    </row>
    <row r="255" spans="1:4" x14ac:dyDescent="0.2">
      <c r="A255" t="s">
        <v>725</v>
      </c>
      <c r="B255" t="s">
        <v>222</v>
      </c>
      <c r="C255">
        <v>4.5</v>
      </c>
      <c r="D255">
        <v>58.4</v>
      </c>
    </row>
    <row r="256" spans="1:4" x14ac:dyDescent="0.2">
      <c r="A256" t="s">
        <v>726</v>
      </c>
      <c r="B256" t="s">
        <v>222</v>
      </c>
      <c r="C256">
        <v>1.5</v>
      </c>
      <c r="D256">
        <v>56.6</v>
      </c>
    </row>
    <row r="257" spans="1:4" x14ac:dyDescent="0.2">
      <c r="A257" t="s">
        <v>727</v>
      </c>
      <c r="B257" t="s">
        <v>220</v>
      </c>
      <c r="C257">
        <v>4.5</v>
      </c>
      <c r="D257">
        <v>59.5</v>
      </c>
    </row>
    <row r="258" spans="1:4" x14ac:dyDescent="0.2">
      <c r="A258" t="s">
        <v>728</v>
      </c>
      <c r="B258" t="s">
        <v>220</v>
      </c>
      <c r="C258">
        <v>1.5</v>
      </c>
      <c r="D258">
        <v>58</v>
      </c>
    </row>
    <row r="259" spans="1:4" x14ac:dyDescent="0.2">
      <c r="A259" t="s">
        <v>729</v>
      </c>
      <c r="B259" t="s">
        <v>218</v>
      </c>
      <c r="C259">
        <v>4.5</v>
      </c>
      <c r="D259">
        <v>59.6</v>
      </c>
    </row>
    <row r="260" spans="1:4" x14ac:dyDescent="0.2">
      <c r="A260" t="s">
        <v>730</v>
      </c>
      <c r="B260" t="s">
        <v>218</v>
      </c>
      <c r="C260">
        <v>1.5</v>
      </c>
      <c r="D260">
        <v>58.1</v>
      </c>
    </row>
    <row r="261" spans="1:4" x14ac:dyDescent="0.2">
      <c r="A261" t="s">
        <v>731</v>
      </c>
      <c r="B261" t="s">
        <v>216</v>
      </c>
      <c r="C261">
        <v>4.5</v>
      </c>
      <c r="D261">
        <v>59.3</v>
      </c>
    </row>
    <row r="262" spans="1:4" x14ac:dyDescent="0.2">
      <c r="A262" t="s">
        <v>732</v>
      </c>
      <c r="B262" t="s">
        <v>216</v>
      </c>
      <c r="C262">
        <v>1.5</v>
      </c>
      <c r="D262">
        <v>57.8</v>
      </c>
    </row>
    <row r="263" spans="1:4" x14ac:dyDescent="0.2">
      <c r="A263" t="s">
        <v>733</v>
      </c>
      <c r="B263" t="s">
        <v>214</v>
      </c>
      <c r="C263">
        <v>4.5</v>
      </c>
      <c r="D263">
        <v>59.3</v>
      </c>
    </row>
    <row r="264" spans="1:4" x14ac:dyDescent="0.2">
      <c r="A264" t="s">
        <v>734</v>
      </c>
      <c r="B264" t="s">
        <v>214</v>
      </c>
      <c r="C264">
        <v>1.5</v>
      </c>
      <c r="D264">
        <v>57.8</v>
      </c>
    </row>
    <row r="265" spans="1:4" x14ac:dyDescent="0.2">
      <c r="A265" t="s">
        <v>735</v>
      </c>
      <c r="B265" t="s">
        <v>212</v>
      </c>
      <c r="C265">
        <v>4.5</v>
      </c>
      <c r="D265">
        <v>58.5</v>
      </c>
    </row>
    <row r="266" spans="1:4" x14ac:dyDescent="0.2">
      <c r="A266" t="s">
        <v>736</v>
      </c>
      <c r="B266" t="s">
        <v>212</v>
      </c>
      <c r="C266">
        <v>1.5</v>
      </c>
      <c r="D266">
        <v>56.8</v>
      </c>
    </row>
    <row r="267" spans="1:4" x14ac:dyDescent="0.2">
      <c r="A267" t="s">
        <v>737</v>
      </c>
      <c r="B267" t="s">
        <v>210</v>
      </c>
      <c r="C267">
        <v>4.5</v>
      </c>
      <c r="D267">
        <v>59.5</v>
      </c>
    </row>
    <row r="268" spans="1:4" x14ac:dyDescent="0.2">
      <c r="A268" t="s">
        <v>738</v>
      </c>
      <c r="B268" t="s">
        <v>210</v>
      </c>
      <c r="C268">
        <v>1.5</v>
      </c>
      <c r="D268">
        <v>57.9</v>
      </c>
    </row>
    <row r="269" spans="1:4" x14ac:dyDescent="0.2">
      <c r="A269" t="s">
        <v>739</v>
      </c>
      <c r="B269" t="s">
        <v>208</v>
      </c>
      <c r="C269">
        <v>4.5</v>
      </c>
      <c r="D269">
        <v>58.4</v>
      </c>
    </row>
    <row r="270" spans="1:4" x14ac:dyDescent="0.2">
      <c r="A270" t="s">
        <v>740</v>
      </c>
      <c r="B270" t="s">
        <v>208</v>
      </c>
      <c r="C270">
        <v>1.5</v>
      </c>
      <c r="D270">
        <v>56.6</v>
      </c>
    </row>
    <row r="271" spans="1:4" x14ac:dyDescent="0.2">
      <c r="A271" t="s">
        <v>741</v>
      </c>
      <c r="B271" t="s">
        <v>206</v>
      </c>
      <c r="C271">
        <v>4.5</v>
      </c>
      <c r="D271">
        <v>59.7</v>
      </c>
    </row>
    <row r="272" spans="1:4" x14ac:dyDescent="0.2">
      <c r="A272" t="s">
        <v>742</v>
      </c>
      <c r="B272" t="s">
        <v>206</v>
      </c>
      <c r="C272">
        <v>1.5</v>
      </c>
      <c r="D272">
        <v>58.2</v>
      </c>
    </row>
    <row r="273" spans="1:4" x14ac:dyDescent="0.2">
      <c r="A273" t="s">
        <v>743</v>
      </c>
      <c r="B273" t="s">
        <v>204</v>
      </c>
      <c r="C273">
        <v>4.5</v>
      </c>
      <c r="D273">
        <v>59.7</v>
      </c>
    </row>
    <row r="274" spans="1:4" x14ac:dyDescent="0.2">
      <c r="A274" t="s">
        <v>744</v>
      </c>
      <c r="B274" t="s">
        <v>204</v>
      </c>
      <c r="C274">
        <v>1.5</v>
      </c>
      <c r="D274">
        <v>58.2</v>
      </c>
    </row>
    <row r="275" spans="1:4" x14ac:dyDescent="0.2">
      <c r="A275" t="s">
        <v>745</v>
      </c>
      <c r="B275" t="s">
        <v>201</v>
      </c>
      <c r="C275">
        <v>7.5</v>
      </c>
      <c r="D275">
        <v>60.1</v>
      </c>
    </row>
    <row r="276" spans="1:4" x14ac:dyDescent="0.2">
      <c r="A276" t="s">
        <v>746</v>
      </c>
      <c r="B276" t="s">
        <v>201</v>
      </c>
      <c r="C276">
        <v>4.5</v>
      </c>
      <c r="D276">
        <v>59.8</v>
      </c>
    </row>
    <row r="277" spans="1:4" x14ac:dyDescent="0.2">
      <c r="A277" t="s">
        <v>747</v>
      </c>
      <c r="B277" t="s">
        <v>201</v>
      </c>
      <c r="C277">
        <v>1.5</v>
      </c>
      <c r="D277">
        <v>58.3</v>
      </c>
    </row>
    <row r="278" spans="1:4" x14ac:dyDescent="0.2">
      <c r="A278" t="s">
        <v>748</v>
      </c>
      <c r="B278" t="s">
        <v>199</v>
      </c>
      <c r="C278">
        <v>4.5</v>
      </c>
      <c r="D278">
        <v>58.5</v>
      </c>
    </row>
    <row r="279" spans="1:4" x14ac:dyDescent="0.2">
      <c r="A279" t="s">
        <v>749</v>
      </c>
      <c r="B279" t="s">
        <v>199</v>
      </c>
      <c r="C279">
        <v>1.5</v>
      </c>
      <c r="D279">
        <v>56.8</v>
      </c>
    </row>
    <row r="280" spans="1:4" x14ac:dyDescent="0.2">
      <c r="A280" t="s">
        <v>750</v>
      </c>
      <c r="B280" t="s">
        <v>197</v>
      </c>
      <c r="C280">
        <v>4.5</v>
      </c>
      <c r="D280">
        <v>58.6</v>
      </c>
    </row>
    <row r="281" spans="1:4" x14ac:dyDescent="0.2">
      <c r="A281" t="s">
        <v>751</v>
      </c>
      <c r="B281" t="s">
        <v>197</v>
      </c>
      <c r="C281">
        <v>1.5</v>
      </c>
      <c r="D281">
        <v>56.9</v>
      </c>
    </row>
    <row r="282" spans="1:4" x14ac:dyDescent="0.2">
      <c r="A282" t="s">
        <v>752</v>
      </c>
      <c r="B282" t="s">
        <v>195</v>
      </c>
      <c r="C282">
        <v>4.5</v>
      </c>
      <c r="D282">
        <v>58.4</v>
      </c>
    </row>
    <row r="283" spans="1:4" x14ac:dyDescent="0.2">
      <c r="A283" t="s">
        <v>753</v>
      </c>
      <c r="B283" t="s">
        <v>195</v>
      </c>
      <c r="C283">
        <v>1.5</v>
      </c>
      <c r="D283">
        <v>56.7</v>
      </c>
    </row>
    <row r="284" spans="1:4" x14ac:dyDescent="0.2">
      <c r="A284" t="s">
        <v>754</v>
      </c>
      <c r="B284" t="s">
        <v>193</v>
      </c>
      <c r="C284">
        <v>4.5</v>
      </c>
      <c r="D284">
        <v>59</v>
      </c>
    </row>
    <row r="285" spans="1:4" x14ac:dyDescent="0.2">
      <c r="A285" t="s">
        <v>755</v>
      </c>
      <c r="B285" t="s">
        <v>193</v>
      </c>
      <c r="C285">
        <v>1.5</v>
      </c>
      <c r="D285">
        <v>57.3</v>
      </c>
    </row>
    <row r="286" spans="1:4" x14ac:dyDescent="0.2">
      <c r="A286" t="s">
        <v>756</v>
      </c>
      <c r="B286" t="s">
        <v>191</v>
      </c>
      <c r="C286">
        <v>4.5</v>
      </c>
      <c r="D286">
        <v>58.9</v>
      </c>
    </row>
    <row r="287" spans="1:4" x14ac:dyDescent="0.2">
      <c r="A287" t="s">
        <v>757</v>
      </c>
      <c r="B287" t="s">
        <v>191</v>
      </c>
      <c r="C287">
        <v>1.5</v>
      </c>
      <c r="D287">
        <v>57.2</v>
      </c>
    </row>
    <row r="288" spans="1:4" x14ac:dyDescent="0.2">
      <c r="A288" t="s">
        <v>758</v>
      </c>
      <c r="B288" t="s">
        <v>189</v>
      </c>
      <c r="C288">
        <v>4.5</v>
      </c>
      <c r="D288">
        <v>58.8</v>
      </c>
    </row>
    <row r="289" spans="1:4" x14ac:dyDescent="0.2">
      <c r="A289" t="s">
        <v>759</v>
      </c>
      <c r="B289" t="s">
        <v>189</v>
      </c>
      <c r="C289">
        <v>1.5</v>
      </c>
      <c r="D289">
        <v>57.2</v>
      </c>
    </row>
    <row r="290" spans="1:4" x14ac:dyDescent="0.2">
      <c r="A290" t="s">
        <v>760</v>
      </c>
      <c r="B290" t="s">
        <v>187</v>
      </c>
      <c r="C290">
        <v>4.5</v>
      </c>
      <c r="D290">
        <v>59.6</v>
      </c>
    </row>
    <row r="291" spans="1:4" x14ac:dyDescent="0.2">
      <c r="A291" t="s">
        <v>761</v>
      </c>
      <c r="B291" t="s">
        <v>187</v>
      </c>
      <c r="C291">
        <v>1.5</v>
      </c>
      <c r="D291">
        <v>57.9</v>
      </c>
    </row>
    <row r="292" spans="1:4" x14ac:dyDescent="0.2">
      <c r="A292" t="s">
        <v>762</v>
      </c>
      <c r="B292" t="s">
        <v>185</v>
      </c>
      <c r="C292">
        <v>4.5</v>
      </c>
      <c r="D292">
        <v>59.5</v>
      </c>
    </row>
    <row r="293" spans="1:4" x14ac:dyDescent="0.2">
      <c r="A293" t="s">
        <v>763</v>
      </c>
      <c r="B293" t="s">
        <v>185</v>
      </c>
      <c r="C293">
        <v>1.5</v>
      </c>
      <c r="D293">
        <v>57.9</v>
      </c>
    </row>
    <row r="294" spans="1:4" x14ac:dyDescent="0.2">
      <c r="A294" t="s">
        <v>764</v>
      </c>
      <c r="B294" t="s">
        <v>183</v>
      </c>
      <c r="C294">
        <v>4.5</v>
      </c>
      <c r="D294">
        <v>59.1</v>
      </c>
    </row>
    <row r="295" spans="1:4" x14ac:dyDescent="0.2">
      <c r="A295" t="s">
        <v>765</v>
      </c>
      <c r="B295" t="s">
        <v>183</v>
      </c>
      <c r="C295">
        <v>1.5</v>
      </c>
      <c r="D295">
        <v>57.3</v>
      </c>
    </row>
    <row r="296" spans="1:4" x14ac:dyDescent="0.2">
      <c r="A296" t="s">
        <v>766</v>
      </c>
      <c r="B296" t="s">
        <v>181</v>
      </c>
      <c r="C296">
        <v>4.5</v>
      </c>
      <c r="D296">
        <v>59</v>
      </c>
    </row>
    <row r="297" spans="1:4" x14ac:dyDescent="0.2">
      <c r="A297" t="s">
        <v>767</v>
      </c>
      <c r="B297" t="s">
        <v>181</v>
      </c>
      <c r="C297">
        <v>1.5</v>
      </c>
      <c r="D297">
        <v>57.2</v>
      </c>
    </row>
    <row r="298" spans="1:4" x14ac:dyDescent="0.2">
      <c r="A298" t="s">
        <v>768</v>
      </c>
      <c r="B298" t="s">
        <v>178</v>
      </c>
      <c r="C298">
        <v>4.5</v>
      </c>
      <c r="D298">
        <v>59.4</v>
      </c>
    </row>
    <row r="299" spans="1:4" x14ac:dyDescent="0.2">
      <c r="A299" t="s">
        <v>769</v>
      </c>
      <c r="B299" t="s">
        <v>178</v>
      </c>
      <c r="C299">
        <v>1.5</v>
      </c>
      <c r="D299">
        <v>57.8</v>
      </c>
    </row>
    <row r="300" spans="1:4" x14ac:dyDescent="0.2">
      <c r="A300" t="s">
        <v>770</v>
      </c>
      <c r="B300" t="s">
        <v>176</v>
      </c>
      <c r="C300">
        <v>1.5</v>
      </c>
      <c r="D300">
        <v>58.2</v>
      </c>
    </row>
    <row r="301" spans="1:4" x14ac:dyDescent="0.2">
      <c r="A301" t="s">
        <v>771</v>
      </c>
      <c r="B301" t="s">
        <v>174</v>
      </c>
      <c r="C301">
        <v>1.5</v>
      </c>
      <c r="D301">
        <v>58.6</v>
      </c>
    </row>
    <row r="302" spans="1:4" x14ac:dyDescent="0.2">
      <c r="A302" t="s">
        <v>772</v>
      </c>
      <c r="B302" t="s">
        <v>172</v>
      </c>
      <c r="C302">
        <v>4.5</v>
      </c>
      <c r="D302">
        <v>59.4</v>
      </c>
    </row>
    <row r="303" spans="1:4" x14ac:dyDescent="0.2">
      <c r="A303" t="s">
        <v>773</v>
      </c>
      <c r="B303" t="s">
        <v>172</v>
      </c>
      <c r="C303">
        <v>1.5</v>
      </c>
      <c r="D303">
        <v>57.8</v>
      </c>
    </row>
    <row r="304" spans="1:4" x14ac:dyDescent="0.2">
      <c r="A304" t="s">
        <v>774</v>
      </c>
      <c r="B304" t="s">
        <v>170</v>
      </c>
      <c r="C304">
        <v>1.5</v>
      </c>
      <c r="D304">
        <v>58.2</v>
      </c>
    </row>
    <row r="305" spans="1:4" x14ac:dyDescent="0.2">
      <c r="A305" t="s">
        <v>775</v>
      </c>
      <c r="B305" t="s">
        <v>167</v>
      </c>
      <c r="C305">
        <v>4.5</v>
      </c>
      <c r="D305">
        <v>59.2</v>
      </c>
    </row>
    <row r="306" spans="1:4" x14ac:dyDescent="0.2">
      <c r="A306" t="s">
        <v>776</v>
      </c>
      <c r="B306" t="s">
        <v>167</v>
      </c>
      <c r="C306">
        <v>1.5</v>
      </c>
      <c r="D306">
        <v>57.4</v>
      </c>
    </row>
    <row r="307" spans="1:4" x14ac:dyDescent="0.2">
      <c r="A307" t="s">
        <v>777</v>
      </c>
      <c r="B307" t="s">
        <v>165</v>
      </c>
      <c r="C307">
        <v>4.5</v>
      </c>
      <c r="D307">
        <v>59.4</v>
      </c>
    </row>
    <row r="308" spans="1:4" x14ac:dyDescent="0.2">
      <c r="A308" t="s">
        <v>778</v>
      </c>
      <c r="B308" t="s">
        <v>165</v>
      </c>
      <c r="C308">
        <v>1.5</v>
      </c>
      <c r="D308">
        <v>57.8</v>
      </c>
    </row>
    <row r="309" spans="1:4" x14ac:dyDescent="0.2">
      <c r="A309" t="s">
        <v>779</v>
      </c>
      <c r="B309" t="s">
        <v>162</v>
      </c>
      <c r="C309">
        <v>7.5</v>
      </c>
      <c r="D309">
        <v>59.4</v>
      </c>
    </row>
    <row r="310" spans="1:4" x14ac:dyDescent="0.2">
      <c r="A310" t="s">
        <v>780</v>
      </c>
      <c r="B310" t="s">
        <v>162</v>
      </c>
      <c r="C310">
        <v>4.5</v>
      </c>
      <c r="D310">
        <v>59.1</v>
      </c>
    </row>
    <row r="311" spans="1:4" x14ac:dyDescent="0.2">
      <c r="A311" t="s">
        <v>781</v>
      </c>
      <c r="B311" t="s">
        <v>162</v>
      </c>
      <c r="C311">
        <v>1.5</v>
      </c>
      <c r="D311">
        <v>57.5</v>
      </c>
    </row>
    <row r="312" spans="1:4" x14ac:dyDescent="0.2">
      <c r="A312" t="s">
        <v>782</v>
      </c>
      <c r="B312" t="s">
        <v>160</v>
      </c>
      <c r="C312">
        <v>1.5</v>
      </c>
      <c r="D312">
        <v>57.1</v>
      </c>
    </row>
    <row r="313" spans="1:4" x14ac:dyDescent="0.2">
      <c r="A313" t="s">
        <v>783</v>
      </c>
      <c r="B313" t="s">
        <v>158</v>
      </c>
      <c r="C313">
        <v>7.5</v>
      </c>
      <c r="D313">
        <v>58.4</v>
      </c>
    </row>
    <row r="314" spans="1:4" x14ac:dyDescent="0.2">
      <c r="A314" t="s">
        <v>784</v>
      </c>
      <c r="B314" t="s">
        <v>158</v>
      </c>
      <c r="C314">
        <v>4.5</v>
      </c>
      <c r="D314">
        <v>57.7</v>
      </c>
    </row>
    <row r="315" spans="1:4" x14ac:dyDescent="0.2">
      <c r="A315" t="s">
        <v>785</v>
      </c>
      <c r="B315" t="s">
        <v>158</v>
      </c>
      <c r="C315">
        <v>1.5</v>
      </c>
      <c r="D315">
        <v>55.9</v>
      </c>
    </row>
    <row r="316" spans="1:4" x14ac:dyDescent="0.2">
      <c r="A316" t="s">
        <v>786</v>
      </c>
      <c r="B316" t="s">
        <v>156</v>
      </c>
      <c r="C316">
        <v>4.5</v>
      </c>
      <c r="D316">
        <v>58.8</v>
      </c>
    </row>
    <row r="317" spans="1:4" x14ac:dyDescent="0.2">
      <c r="A317" t="s">
        <v>787</v>
      </c>
      <c r="B317" t="s">
        <v>156</v>
      </c>
      <c r="C317">
        <v>1.5</v>
      </c>
      <c r="D317">
        <v>57.1</v>
      </c>
    </row>
    <row r="318" spans="1:4" x14ac:dyDescent="0.2">
      <c r="A318" t="s">
        <v>788</v>
      </c>
      <c r="B318" t="s">
        <v>154</v>
      </c>
      <c r="C318">
        <v>4.5</v>
      </c>
      <c r="D318">
        <v>59.3</v>
      </c>
    </row>
    <row r="319" spans="1:4" x14ac:dyDescent="0.2">
      <c r="A319" t="s">
        <v>789</v>
      </c>
      <c r="B319" t="s">
        <v>154</v>
      </c>
      <c r="C319">
        <v>1.5</v>
      </c>
      <c r="D319">
        <v>57.8</v>
      </c>
    </row>
    <row r="320" spans="1:4" x14ac:dyDescent="0.2">
      <c r="A320" t="s">
        <v>790</v>
      </c>
      <c r="B320" t="s">
        <v>152</v>
      </c>
      <c r="C320">
        <v>4.5</v>
      </c>
      <c r="D320">
        <v>59</v>
      </c>
    </row>
    <row r="321" spans="1:4" x14ac:dyDescent="0.2">
      <c r="A321" t="s">
        <v>791</v>
      </c>
      <c r="B321" t="s">
        <v>152</v>
      </c>
      <c r="C321">
        <v>1.5</v>
      </c>
      <c r="D321">
        <v>57.4</v>
      </c>
    </row>
    <row r="322" spans="1:4" x14ac:dyDescent="0.2">
      <c r="A322" t="s">
        <v>792</v>
      </c>
      <c r="B322" t="s">
        <v>150</v>
      </c>
      <c r="C322">
        <v>4.5</v>
      </c>
      <c r="D322">
        <v>59</v>
      </c>
    </row>
    <row r="323" spans="1:4" x14ac:dyDescent="0.2">
      <c r="A323" t="s">
        <v>793</v>
      </c>
      <c r="B323" t="s">
        <v>150</v>
      </c>
      <c r="C323">
        <v>1.5</v>
      </c>
      <c r="D323">
        <v>57.4</v>
      </c>
    </row>
    <row r="324" spans="1:4" x14ac:dyDescent="0.2">
      <c r="A324" t="s">
        <v>794</v>
      </c>
      <c r="B324" t="s">
        <v>147</v>
      </c>
      <c r="C324">
        <v>4.5</v>
      </c>
      <c r="D324">
        <v>59</v>
      </c>
    </row>
    <row r="325" spans="1:4" x14ac:dyDescent="0.2">
      <c r="A325" t="s">
        <v>795</v>
      </c>
      <c r="B325" t="s">
        <v>147</v>
      </c>
      <c r="C325">
        <v>1.5</v>
      </c>
      <c r="D325">
        <v>57.5</v>
      </c>
    </row>
    <row r="326" spans="1:4" x14ac:dyDescent="0.2">
      <c r="A326" t="s">
        <v>796</v>
      </c>
      <c r="B326" t="s">
        <v>145</v>
      </c>
      <c r="C326">
        <v>1.5</v>
      </c>
      <c r="D326">
        <v>64.7</v>
      </c>
    </row>
    <row r="327" spans="1:4" x14ac:dyDescent="0.2">
      <c r="A327" t="s">
        <v>797</v>
      </c>
      <c r="B327" t="s">
        <v>143</v>
      </c>
      <c r="C327">
        <v>1.5</v>
      </c>
      <c r="D327">
        <v>64.7</v>
      </c>
    </row>
    <row r="328" spans="1:4" x14ac:dyDescent="0.2">
      <c r="A328" t="s">
        <v>798</v>
      </c>
      <c r="B328" t="s">
        <v>141</v>
      </c>
      <c r="C328">
        <v>4.5</v>
      </c>
      <c r="D328">
        <v>65.7</v>
      </c>
    </row>
    <row r="329" spans="1:4" x14ac:dyDescent="0.2">
      <c r="A329" t="s">
        <v>799</v>
      </c>
      <c r="B329" t="s">
        <v>141</v>
      </c>
      <c r="C329">
        <v>1.5</v>
      </c>
      <c r="D329">
        <v>65.599999999999994</v>
      </c>
    </row>
    <row r="330" spans="1:4" x14ac:dyDescent="0.2">
      <c r="A330" t="s">
        <v>800</v>
      </c>
      <c r="B330" t="s">
        <v>138</v>
      </c>
      <c r="C330">
        <v>4.5</v>
      </c>
      <c r="D330">
        <v>64.099999999999994</v>
      </c>
    </row>
    <row r="331" spans="1:4" x14ac:dyDescent="0.2">
      <c r="A331" t="s">
        <v>801</v>
      </c>
      <c r="B331" t="s">
        <v>138</v>
      </c>
      <c r="C331">
        <v>1.5</v>
      </c>
      <c r="D331">
        <v>63.7</v>
      </c>
    </row>
    <row r="332" spans="1:4" x14ac:dyDescent="0.2">
      <c r="A332" t="s">
        <v>802</v>
      </c>
      <c r="B332" t="s">
        <v>136</v>
      </c>
      <c r="C332">
        <v>4.5</v>
      </c>
      <c r="D332">
        <v>64.3</v>
      </c>
    </row>
    <row r="333" spans="1:4" x14ac:dyDescent="0.2">
      <c r="A333" t="s">
        <v>803</v>
      </c>
      <c r="B333" t="s">
        <v>136</v>
      </c>
      <c r="C333">
        <v>1.5</v>
      </c>
      <c r="D333">
        <v>63.9</v>
      </c>
    </row>
    <row r="334" spans="1:4" x14ac:dyDescent="0.2">
      <c r="A334" t="s">
        <v>804</v>
      </c>
      <c r="B334" t="s">
        <v>135</v>
      </c>
      <c r="C334">
        <v>4.5</v>
      </c>
      <c r="D334">
        <v>68.3</v>
      </c>
    </row>
    <row r="335" spans="1:4" x14ac:dyDescent="0.2">
      <c r="A335" t="s">
        <v>805</v>
      </c>
      <c r="B335" t="s">
        <v>135</v>
      </c>
      <c r="C335">
        <v>1.5</v>
      </c>
      <c r="D335">
        <v>68.8</v>
      </c>
    </row>
    <row r="336" spans="1:4" x14ac:dyDescent="0.2">
      <c r="A336" t="s">
        <v>806</v>
      </c>
      <c r="B336" t="s">
        <v>134</v>
      </c>
      <c r="C336">
        <v>4.5</v>
      </c>
      <c r="D336">
        <v>68.2</v>
      </c>
    </row>
    <row r="337" spans="1:4" x14ac:dyDescent="0.2">
      <c r="A337" t="s">
        <v>807</v>
      </c>
      <c r="B337" t="s">
        <v>134</v>
      </c>
      <c r="C337">
        <v>1.5</v>
      </c>
      <c r="D337">
        <v>68.599999999999994</v>
      </c>
    </row>
    <row r="338" spans="1:4" x14ac:dyDescent="0.2">
      <c r="A338" t="s">
        <v>808</v>
      </c>
      <c r="B338" t="s">
        <v>133</v>
      </c>
      <c r="C338">
        <v>4.5</v>
      </c>
      <c r="D338">
        <v>68.099999999999994</v>
      </c>
    </row>
    <row r="339" spans="1:4" x14ac:dyDescent="0.2">
      <c r="A339" t="s">
        <v>809</v>
      </c>
      <c r="B339" t="s">
        <v>133</v>
      </c>
      <c r="C339">
        <v>1.5</v>
      </c>
      <c r="D339">
        <v>68.400000000000006</v>
      </c>
    </row>
    <row r="340" spans="1:4" x14ac:dyDescent="0.2">
      <c r="A340" t="s">
        <v>810</v>
      </c>
      <c r="B340" t="s">
        <v>129</v>
      </c>
      <c r="C340">
        <v>4.5</v>
      </c>
      <c r="D340">
        <v>68</v>
      </c>
    </row>
    <row r="341" spans="1:4" x14ac:dyDescent="0.2">
      <c r="A341" t="s">
        <v>811</v>
      </c>
      <c r="B341" t="s">
        <v>129</v>
      </c>
      <c r="C341">
        <v>1.5</v>
      </c>
      <c r="D341">
        <v>68.3</v>
      </c>
    </row>
    <row r="342" spans="1:4" x14ac:dyDescent="0.2">
      <c r="A342" t="s">
        <v>812</v>
      </c>
      <c r="B342" t="s">
        <v>128</v>
      </c>
      <c r="C342">
        <v>4.5</v>
      </c>
      <c r="D342">
        <v>67.5</v>
      </c>
    </row>
    <row r="343" spans="1:4" x14ac:dyDescent="0.2">
      <c r="A343" t="s">
        <v>813</v>
      </c>
      <c r="B343" t="s">
        <v>128</v>
      </c>
      <c r="C343">
        <v>1.5</v>
      </c>
      <c r="D343">
        <v>67.7</v>
      </c>
    </row>
    <row r="344" spans="1:4" x14ac:dyDescent="0.2">
      <c r="A344" t="s">
        <v>814</v>
      </c>
      <c r="B344" t="s">
        <v>127</v>
      </c>
      <c r="C344">
        <v>4.5</v>
      </c>
      <c r="D344">
        <v>67.400000000000006</v>
      </c>
    </row>
    <row r="345" spans="1:4" x14ac:dyDescent="0.2">
      <c r="A345" t="s">
        <v>815</v>
      </c>
      <c r="B345" t="s">
        <v>127</v>
      </c>
      <c r="C345">
        <v>1.5</v>
      </c>
      <c r="D345">
        <v>67.599999999999994</v>
      </c>
    </row>
    <row r="346" spans="1:4" x14ac:dyDescent="0.2">
      <c r="A346" t="s">
        <v>816</v>
      </c>
      <c r="B346" t="s">
        <v>126</v>
      </c>
      <c r="C346">
        <v>4.5</v>
      </c>
      <c r="D346">
        <v>67.3</v>
      </c>
    </row>
    <row r="347" spans="1:4" x14ac:dyDescent="0.2">
      <c r="A347" t="s">
        <v>817</v>
      </c>
      <c r="B347" t="s">
        <v>126</v>
      </c>
      <c r="C347">
        <v>1.5</v>
      </c>
      <c r="D347">
        <v>67.5</v>
      </c>
    </row>
    <row r="348" spans="1:4" x14ac:dyDescent="0.2">
      <c r="A348" t="s">
        <v>818</v>
      </c>
      <c r="B348" t="s">
        <v>123</v>
      </c>
      <c r="C348">
        <v>4.5</v>
      </c>
      <c r="D348">
        <v>67.2</v>
      </c>
    </row>
    <row r="349" spans="1:4" x14ac:dyDescent="0.2">
      <c r="A349" t="s">
        <v>819</v>
      </c>
      <c r="B349" t="s">
        <v>123</v>
      </c>
      <c r="C349">
        <v>1.5</v>
      </c>
      <c r="D349">
        <v>67.3</v>
      </c>
    </row>
    <row r="350" spans="1:4" x14ac:dyDescent="0.2">
      <c r="A350" t="s">
        <v>820</v>
      </c>
      <c r="B350" t="s">
        <v>119</v>
      </c>
      <c r="C350">
        <v>4.5</v>
      </c>
      <c r="D350">
        <v>65.099999999999994</v>
      </c>
    </row>
    <row r="351" spans="1:4" x14ac:dyDescent="0.2">
      <c r="A351" t="s">
        <v>821</v>
      </c>
      <c r="B351" t="s">
        <v>119</v>
      </c>
      <c r="C351">
        <v>1.5</v>
      </c>
      <c r="D351">
        <v>64.900000000000006</v>
      </c>
    </row>
    <row r="352" spans="1:4" x14ac:dyDescent="0.2">
      <c r="A352" t="s">
        <v>822</v>
      </c>
      <c r="B352" t="s">
        <v>115</v>
      </c>
      <c r="C352">
        <v>1.5</v>
      </c>
      <c r="D352">
        <v>62.7</v>
      </c>
    </row>
    <row r="353" spans="1:4" x14ac:dyDescent="0.2">
      <c r="A353" t="s">
        <v>823</v>
      </c>
      <c r="B353" t="s">
        <v>112</v>
      </c>
      <c r="C353">
        <v>7.5</v>
      </c>
      <c r="D353">
        <v>64</v>
      </c>
    </row>
    <row r="354" spans="1:4" x14ac:dyDescent="0.2">
      <c r="A354" t="s">
        <v>824</v>
      </c>
      <c r="B354" t="s">
        <v>112</v>
      </c>
      <c r="C354">
        <v>4.5</v>
      </c>
      <c r="D354">
        <v>64.099999999999994</v>
      </c>
    </row>
    <row r="355" spans="1:4" x14ac:dyDescent="0.2">
      <c r="A355" t="s">
        <v>825</v>
      </c>
      <c r="B355" t="s">
        <v>112</v>
      </c>
      <c r="C355">
        <v>1.5</v>
      </c>
      <c r="D355">
        <v>63.8</v>
      </c>
    </row>
    <row r="356" spans="1:4" x14ac:dyDescent="0.2">
      <c r="A356" t="s">
        <v>826</v>
      </c>
      <c r="B356" t="s">
        <v>827</v>
      </c>
      <c r="C356">
        <v>4.5</v>
      </c>
      <c r="D356">
        <v>64.7</v>
      </c>
    </row>
    <row r="357" spans="1:4" x14ac:dyDescent="0.2">
      <c r="A357" t="s">
        <v>828</v>
      </c>
      <c r="B357" t="s">
        <v>827</v>
      </c>
      <c r="C357">
        <v>1.5</v>
      </c>
      <c r="D357">
        <v>64.400000000000006</v>
      </c>
    </row>
    <row r="358" spans="1:4" x14ac:dyDescent="0.2">
      <c r="A358" t="s">
        <v>829</v>
      </c>
      <c r="B358" t="s">
        <v>108</v>
      </c>
      <c r="C358">
        <v>4.5</v>
      </c>
      <c r="D358">
        <v>60.7</v>
      </c>
    </row>
    <row r="359" spans="1:4" x14ac:dyDescent="0.2">
      <c r="A359" t="s">
        <v>830</v>
      </c>
      <c r="B359" t="s">
        <v>108</v>
      </c>
      <c r="C359">
        <v>1.5</v>
      </c>
      <c r="D359">
        <v>59.6</v>
      </c>
    </row>
    <row r="360" spans="1:4" x14ac:dyDescent="0.2">
      <c r="A360" t="s">
        <v>831</v>
      </c>
      <c r="B360" t="s">
        <v>106</v>
      </c>
      <c r="C360">
        <v>4.5</v>
      </c>
      <c r="D360">
        <v>61.3</v>
      </c>
    </row>
    <row r="361" spans="1:4" x14ac:dyDescent="0.2">
      <c r="A361" t="s">
        <v>832</v>
      </c>
      <c r="B361" t="s">
        <v>106</v>
      </c>
      <c r="C361">
        <v>1.5</v>
      </c>
      <c r="D361">
        <v>60.3</v>
      </c>
    </row>
    <row r="362" spans="1:4" x14ac:dyDescent="0.2">
      <c r="A362" t="s">
        <v>833</v>
      </c>
      <c r="B362" t="s">
        <v>104</v>
      </c>
      <c r="C362">
        <v>4.5</v>
      </c>
      <c r="D362">
        <v>61.3</v>
      </c>
    </row>
    <row r="363" spans="1:4" x14ac:dyDescent="0.2">
      <c r="A363" t="s">
        <v>834</v>
      </c>
      <c r="B363" t="s">
        <v>104</v>
      </c>
      <c r="C363">
        <v>1.5</v>
      </c>
      <c r="D363">
        <v>60.3</v>
      </c>
    </row>
    <row r="364" spans="1:4" x14ac:dyDescent="0.2">
      <c r="A364" t="s">
        <v>835</v>
      </c>
      <c r="B364" t="s">
        <v>101</v>
      </c>
      <c r="C364">
        <v>4.5</v>
      </c>
      <c r="D364">
        <v>61.8</v>
      </c>
    </row>
    <row r="365" spans="1:4" x14ac:dyDescent="0.2">
      <c r="A365" t="s">
        <v>836</v>
      </c>
      <c r="B365" t="s">
        <v>101</v>
      </c>
      <c r="C365">
        <v>1.5</v>
      </c>
      <c r="D365">
        <v>61</v>
      </c>
    </row>
    <row r="366" spans="1:4" x14ac:dyDescent="0.2">
      <c r="A366" t="s">
        <v>837</v>
      </c>
      <c r="B366" t="s">
        <v>99</v>
      </c>
      <c r="C366">
        <v>4.5</v>
      </c>
      <c r="D366">
        <v>60.9</v>
      </c>
    </row>
    <row r="367" spans="1:4" x14ac:dyDescent="0.2">
      <c r="A367" t="s">
        <v>838</v>
      </c>
      <c r="B367" t="s">
        <v>99</v>
      </c>
      <c r="C367">
        <v>1.5</v>
      </c>
      <c r="D367">
        <v>59.8</v>
      </c>
    </row>
    <row r="368" spans="1:4" x14ac:dyDescent="0.2">
      <c r="A368" t="s">
        <v>839</v>
      </c>
      <c r="B368" t="s">
        <v>97</v>
      </c>
      <c r="C368">
        <v>4.5</v>
      </c>
      <c r="D368">
        <v>60.8</v>
      </c>
    </row>
    <row r="369" spans="1:4" x14ac:dyDescent="0.2">
      <c r="A369" t="s">
        <v>840</v>
      </c>
      <c r="B369" t="s">
        <v>97</v>
      </c>
      <c r="C369">
        <v>1.5</v>
      </c>
      <c r="D369">
        <v>59.6</v>
      </c>
    </row>
    <row r="370" spans="1:4" x14ac:dyDescent="0.2">
      <c r="A370" t="s">
        <v>841</v>
      </c>
      <c r="B370" t="s">
        <v>95</v>
      </c>
      <c r="C370">
        <v>4.5</v>
      </c>
      <c r="D370">
        <v>60.6</v>
      </c>
    </row>
    <row r="371" spans="1:4" x14ac:dyDescent="0.2">
      <c r="A371" t="s">
        <v>842</v>
      </c>
      <c r="B371" t="s">
        <v>95</v>
      </c>
      <c r="C371">
        <v>1.5</v>
      </c>
      <c r="D371">
        <v>59.5</v>
      </c>
    </row>
    <row r="372" spans="1:4" x14ac:dyDescent="0.2">
      <c r="A372" t="s">
        <v>843</v>
      </c>
      <c r="B372" t="s">
        <v>93</v>
      </c>
      <c r="C372">
        <v>4.5</v>
      </c>
      <c r="D372">
        <v>60.5</v>
      </c>
    </row>
    <row r="373" spans="1:4" x14ac:dyDescent="0.2">
      <c r="A373" t="s">
        <v>844</v>
      </c>
      <c r="B373" t="s">
        <v>93</v>
      </c>
      <c r="C373">
        <v>1.5</v>
      </c>
      <c r="D373">
        <v>59.3</v>
      </c>
    </row>
    <row r="374" spans="1:4" x14ac:dyDescent="0.2">
      <c r="A374" t="s">
        <v>845</v>
      </c>
      <c r="B374" t="s">
        <v>91</v>
      </c>
      <c r="C374">
        <v>4.5</v>
      </c>
      <c r="D374">
        <v>65.7</v>
      </c>
    </row>
    <row r="375" spans="1:4" x14ac:dyDescent="0.2">
      <c r="A375" t="s">
        <v>846</v>
      </c>
      <c r="B375" t="s">
        <v>91</v>
      </c>
      <c r="C375">
        <v>1.5</v>
      </c>
      <c r="D375">
        <v>65.5</v>
      </c>
    </row>
    <row r="376" spans="1:4" x14ac:dyDescent="0.2">
      <c r="A376" t="s">
        <v>847</v>
      </c>
      <c r="B376" t="s">
        <v>88</v>
      </c>
      <c r="C376">
        <v>4.5</v>
      </c>
      <c r="D376">
        <v>57.2</v>
      </c>
    </row>
    <row r="377" spans="1:4" x14ac:dyDescent="0.2">
      <c r="A377" t="s">
        <v>848</v>
      </c>
      <c r="B377" t="s">
        <v>88</v>
      </c>
      <c r="C377">
        <v>1.5</v>
      </c>
      <c r="D377">
        <v>55.3</v>
      </c>
    </row>
    <row r="378" spans="1:4" x14ac:dyDescent="0.2">
      <c r="A378" t="s">
        <v>849</v>
      </c>
      <c r="B378" t="s">
        <v>86</v>
      </c>
      <c r="C378">
        <v>1.5</v>
      </c>
      <c r="D378">
        <v>60.5</v>
      </c>
    </row>
    <row r="379" spans="1:4" x14ac:dyDescent="0.2">
      <c r="A379" t="s">
        <v>850</v>
      </c>
      <c r="B379" t="s">
        <v>83</v>
      </c>
      <c r="C379">
        <v>4.5</v>
      </c>
      <c r="D379">
        <v>62</v>
      </c>
    </row>
    <row r="380" spans="1:4" x14ac:dyDescent="0.2">
      <c r="A380" t="s">
        <v>851</v>
      </c>
      <c r="B380" t="s">
        <v>83</v>
      </c>
      <c r="C380">
        <v>1.5</v>
      </c>
      <c r="D380">
        <v>60.9</v>
      </c>
    </row>
    <row r="381" spans="1:4" x14ac:dyDescent="0.2">
      <c r="A381" t="s">
        <v>852</v>
      </c>
      <c r="B381" t="s">
        <v>131</v>
      </c>
      <c r="C381">
        <v>10.5</v>
      </c>
      <c r="D381">
        <v>61.2</v>
      </c>
    </row>
    <row r="382" spans="1:4" x14ac:dyDescent="0.2">
      <c r="A382" t="s">
        <v>853</v>
      </c>
      <c r="B382" t="s">
        <v>131</v>
      </c>
      <c r="C382">
        <v>7.5</v>
      </c>
      <c r="D382">
        <v>61.3</v>
      </c>
    </row>
    <row r="383" spans="1:4" x14ac:dyDescent="0.2">
      <c r="A383" t="s">
        <v>854</v>
      </c>
      <c r="B383" t="s">
        <v>131</v>
      </c>
      <c r="C383">
        <v>4.5</v>
      </c>
      <c r="D383">
        <v>61.2</v>
      </c>
    </row>
    <row r="384" spans="1:4" x14ac:dyDescent="0.2">
      <c r="A384" t="s">
        <v>855</v>
      </c>
      <c r="B384" t="s">
        <v>131</v>
      </c>
      <c r="C384">
        <v>1.5</v>
      </c>
      <c r="D384">
        <v>60.2</v>
      </c>
    </row>
    <row r="385" spans="1:4" x14ac:dyDescent="0.2">
      <c r="A385" t="s">
        <v>856</v>
      </c>
      <c r="B385" t="s">
        <v>121</v>
      </c>
      <c r="C385">
        <v>10.5</v>
      </c>
      <c r="D385">
        <v>61.2</v>
      </c>
    </row>
    <row r="386" spans="1:4" x14ac:dyDescent="0.2">
      <c r="A386" t="s">
        <v>857</v>
      </c>
      <c r="B386" t="s">
        <v>121</v>
      </c>
      <c r="C386">
        <v>7.5</v>
      </c>
      <c r="D386">
        <v>61.3</v>
      </c>
    </row>
    <row r="387" spans="1:4" x14ac:dyDescent="0.2">
      <c r="A387" t="s">
        <v>858</v>
      </c>
      <c r="B387" t="s">
        <v>121</v>
      </c>
      <c r="C387">
        <v>4.5</v>
      </c>
      <c r="D387">
        <v>61.2</v>
      </c>
    </row>
    <row r="388" spans="1:4" x14ac:dyDescent="0.2">
      <c r="A388" t="s">
        <v>859</v>
      </c>
      <c r="B388" t="s">
        <v>121</v>
      </c>
      <c r="C388">
        <v>1.5</v>
      </c>
      <c r="D388">
        <v>60.1</v>
      </c>
    </row>
    <row r="389" spans="1:4" x14ac:dyDescent="0.2">
      <c r="A389" t="s">
        <v>860</v>
      </c>
      <c r="B389" t="s">
        <v>117</v>
      </c>
      <c r="C389">
        <v>4.5</v>
      </c>
      <c r="D389">
        <v>64.2</v>
      </c>
    </row>
    <row r="390" spans="1:4" x14ac:dyDescent="0.2">
      <c r="A390" t="s">
        <v>861</v>
      </c>
      <c r="B390" t="s">
        <v>117</v>
      </c>
      <c r="C390">
        <v>1.5</v>
      </c>
      <c r="D390">
        <v>63.9</v>
      </c>
    </row>
    <row r="391" spans="1:4" x14ac:dyDescent="0.2">
      <c r="A391" t="s">
        <v>862</v>
      </c>
      <c r="B391" t="s">
        <v>80</v>
      </c>
      <c r="C391">
        <v>4.5</v>
      </c>
      <c r="D391">
        <v>60.8</v>
      </c>
    </row>
    <row r="392" spans="1:4" x14ac:dyDescent="0.2">
      <c r="A392" t="s">
        <v>863</v>
      </c>
      <c r="B392" t="s">
        <v>80</v>
      </c>
      <c r="C392">
        <v>1.5</v>
      </c>
      <c r="D392">
        <v>59.6</v>
      </c>
    </row>
    <row r="393" spans="1:4" x14ac:dyDescent="0.2">
      <c r="A393" t="s">
        <v>864</v>
      </c>
      <c r="B393" t="s">
        <v>78</v>
      </c>
      <c r="C393">
        <v>4.5</v>
      </c>
      <c r="D393">
        <v>59.3</v>
      </c>
    </row>
    <row r="394" spans="1:4" x14ac:dyDescent="0.2">
      <c r="A394" t="s">
        <v>865</v>
      </c>
      <c r="B394" t="s">
        <v>78</v>
      </c>
      <c r="C394">
        <v>1.5</v>
      </c>
      <c r="D394">
        <v>57.5</v>
      </c>
    </row>
    <row r="395" spans="1:4" x14ac:dyDescent="0.2">
      <c r="A395" t="s">
        <v>866</v>
      </c>
      <c r="B395" t="s">
        <v>867</v>
      </c>
      <c r="C395">
        <v>4.5</v>
      </c>
      <c r="D395">
        <v>64</v>
      </c>
    </row>
    <row r="396" spans="1:4" x14ac:dyDescent="0.2">
      <c r="A396" t="s">
        <v>866</v>
      </c>
      <c r="B396" t="s">
        <v>75</v>
      </c>
      <c r="C396">
        <v>4.5</v>
      </c>
      <c r="D396">
        <v>60.5</v>
      </c>
    </row>
    <row r="397" spans="1:4" x14ac:dyDescent="0.2">
      <c r="A397" t="s">
        <v>868</v>
      </c>
      <c r="B397" t="s">
        <v>867</v>
      </c>
      <c r="C397">
        <v>1.5</v>
      </c>
      <c r="D397">
        <v>62.9</v>
      </c>
    </row>
    <row r="398" spans="1:4" x14ac:dyDescent="0.2">
      <c r="A398" t="s">
        <v>868</v>
      </c>
      <c r="B398" t="s">
        <v>75</v>
      </c>
      <c r="C398">
        <v>1.5</v>
      </c>
      <c r="D398">
        <v>59.1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4AB2A-7DB8-46F8-892B-C4F15F78ECFA}">
  <dimension ref="A3:D398"/>
  <sheetViews>
    <sheetView topLeftCell="A348" workbookViewId="0">
      <selection activeCell="G365" sqref="G365"/>
    </sheetView>
  </sheetViews>
  <sheetFormatPr defaultRowHeight="12.75" x14ac:dyDescent="0.2"/>
  <cols>
    <col min="2" max="2" width="21.140625" customWidth="1"/>
  </cols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60.4</v>
      </c>
    </row>
    <row r="5" spans="1:4" x14ac:dyDescent="0.2">
      <c r="A5" t="s">
        <v>470</v>
      </c>
      <c r="B5" t="s">
        <v>415</v>
      </c>
      <c r="C5">
        <v>4.5</v>
      </c>
      <c r="D5">
        <v>60.1</v>
      </c>
    </row>
    <row r="6" spans="1:4" x14ac:dyDescent="0.2">
      <c r="A6" t="s">
        <v>471</v>
      </c>
      <c r="B6" t="s">
        <v>415</v>
      </c>
      <c r="C6">
        <v>1.5</v>
      </c>
      <c r="D6">
        <v>58.6</v>
      </c>
    </row>
    <row r="7" spans="1:4" x14ac:dyDescent="0.2">
      <c r="A7" t="s">
        <v>472</v>
      </c>
      <c r="B7" t="s">
        <v>434</v>
      </c>
      <c r="C7">
        <v>4.5</v>
      </c>
      <c r="D7">
        <v>50.2</v>
      </c>
    </row>
    <row r="8" spans="1:4" x14ac:dyDescent="0.2">
      <c r="A8" t="s">
        <v>473</v>
      </c>
      <c r="B8" t="s">
        <v>434</v>
      </c>
      <c r="C8">
        <v>1.5</v>
      </c>
      <c r="D8">
        <v>49.8</v>
      </c>
    </row>
    <row r="9" spans="1:4" x14ac:dyDescent="0.2">
      <c r="A9" t="s">
        <v>474</v>
      </c>
      <c r="B9" t="s">
        <v>432</v>
      </c>
      <c r="C9">
        <v>4.5</v>
      </c>
      <c r="D9">
        <v>52.1</v>
      </c>
    </row>
    <row r="10" spans="1:4" x14ac:dyDescent="0.2">
      <c r="A10" t="s">
        <v>475</v>
      </c>
      <c r="B10" t="s">
        <v>432</v>
      </c>
      <c r="C10">
        <v>1.5</v>
      </c>
      <c r="D10">
        <v>51.2</v>
      </c>
    </row>
    <row r="11" spans="1:4" x14ac:dyDescent="0.2">
      <c r="A11" t="s">
        <v>476</v>
      </c>
      <c r="B11" t="s">
        <v>430</v>
      </c>
      <c r="C11">
        <v>4.5</v>
      </c>
      <c r="D11">
        <v>53.7</v>
      </c>
    </row>
    <row r="12" spans="1:4" x14ac:dyDescent="0.2">
      <c r="A12" t="s">
        <v>477</v>
      </c>
      <c r="B12" t="s">
        <v>430</v>
      </c>
      <c r="C12">
        <v>1.5</v>
      </c>
      <c r="D12">
        <v>52.6</v>
      </c>
    </row>
    <row r="13" spans="1:4" x14ac:dyDescent="0.2">
      <c r="A13" t="s">
        <v>478</v>
      </c>
      <c r="B13" t="s">
        <v>479</v>
      </c>
      <c r="C13">
        <v>7.5</v>
      </c>
      <c r="D13">
        <v>55</v>
      </c>
    </row>
    <row r="14" spans="1:4" x14ac:dyDescent="0.2">
      <c r="A14" t="s">
        <v>480</v>
      </c>
      <c r="B14" t="s">
        <v>479</v>
      </c>
      <c r="C14">
        <v>4.5</v>
      </c>
      <c r="D14">
        <v>54.4</v>
      </c>
    </row>
    <row r="15" spans="1:4" x14ac:dyDescent="0.2">
      <c r="A15" t="s">
        <v>481</v>
      </c>
      <c r="B15" t="s">
        <v>479</v>
      </c>
      <c r="C15">
        <v>1.5</v>
      </c>
      <c r="D15">
        <v>53.3</v>
      </c>
    </row>
    <row r="16" spans="1:4" x14ac:dyDescent="0.2">
      <c r="A16" t="s">
        <v>482</v>
      </c>
      <c r="B16" t="s">
        <v>483</v>
      </c>
      <c r="C16">
        <v>7.5</v>
      </c>
      <c r="D16">
        <v>55.2</v>
      </c>
    </row>
    <row r="17" spans="1:4" x14ac:dyDescent="0.2">
      <c r="A17" t="s">
        <v>484</v>
      </c>
      <c r="B17" t="s">
        <v>483</v>
      </c>
      <c r="C17">
        <v>4.5</v>
      </c>
      <c r="D17">
        <v>54.6</v>
      </c>
    </row>
    <row r="18" spans="1:4" x14ac:dyDescent="0.2">
      <c r="A18" t="s">
        <v>485</v>
      </c>
      <c r="B18" t="s">
        <v>483</v>
      </c>
      <c r="C18">
        <v>1.5</v>
      </c>
      <c r="D18">
        <v>53.4</v>
      </c>
    </row>
    <row r="19" spans="1:4" x14ac:dyDescent="0.2">
      <c r="A19" t="s">
        <v>486</v>
      </c>
      <c r="B19" t="s">
        <v>487</v>
      </c>
      <c r="C19">
        <v>7.5</v>
      </c>
      <c r="D19">
        <v>55.5</v>
      </c>
    </row>
    <row r="20" spans="1:4" x14ac:dyDescent="0.2">
      <c r="A20" t="s">
        <v>488</v>
      </c>
      <c r="B20" t="s">
        <v>487</v>
      </c>
      <c r="C20">
        <v>4.5</v>
      </c>
      <c r="D20">
        <v>54.9</v>
      </c>
    </row>
    <row r="21" spans="1:4" x14ac:dyDescent="0.2">
      <c r="A21" t="s">
        <v>489</v>
      </c>
      <c r="B21" t="s">
        <v>487</v>
      </c>
      <c r="C21">
        <v>1.5</v>
      </c>
      <c r="D21">
        <v>53.7</v>
      </c>
    </row>
    <row r="22" spans="1:4" x14ac:dyDescent="0.2">
      <c r="A22" t="s">
        <v>490</v>
      </c>
      <c r="B22" t="s">
        <v>491</v>
      </c>
      <c r="C22">
        <v>7.5</v>
      </c>
      <c r="D22">
        <v>55.8</v>
      </c>
    </row>
    <row r="23" spans="1:4" x14ac:dyDescent="0.2">
      <c r="A23" t="s">
        <v>492</v>
      </c>
      <c r="B23" t="s">
        <v>491</v>
      </c>
      <c r="C23">
        <v>4.5</v>
      </c>
      <c r="D23">
        <v>55.2</v>
      </c>
    </row>
    <row r="24" spans="1:4" x14ac:dyDescent="0.2">
      <c r="A24" t="s">
        <v>493</v>
      </c>
      <c r="B24" t="s">
        <v>491</v>
      </c>
      <c r="C24">
        <v>1.5</v>
      </c>
      <c r="D24">
        <v>53.9</v>
      </c>
    </row>
    <row r="25" spans="1:4" x14ac:dyDescent="0.2">
      <c r="A25" t="s">
        <v>494</v>
      </c>
      <c r="B25" t="s">
        <v>495</v>
      </c>
      <c r="C25">
        <v>7.5</v>
      </c>
      <c r="D25">
        <v>56.7</v>
      </c>
    </row>
    <row r="26" spans="1:4" x14ac:dyDescent="0.2">
      <c r="A26" t="s">
        <v>496</v>
      </c>
      <c r="B26" t="s">
        <v>495</v>
      </c>
      <c r="C26">
        <v>4.5</v>
      </c>
      <c r="D26">
        <v>56</v>
      </c>
    </row>
    <row r="27" spans="1:4" x14ac:dyDescent="0.2">
      <c r="A27" t="s">
        <v>497</v>
      </c>
      <c r="B27" t="s">
        <v>495</v>
      </c>
      <c r="C27">
        <v>1.5</v>
      </c>
      <c r="D27">
        <v>54.7</v>
      </c>
    </row>
    <row r="28" spans="1:4" x14ac:dyDescent="0.2">
      <c r="A28" t="s">
        <v>498</v>
      </c>
      <c r="B28" t="s">
        <v>499</v>
      </c>
      <c r="C28">
        <v>7.5</v>
      </c>
      <c r="D28">
        <v>56.8</v>
      </c>
    </row>
    <row r="29" spans="1:4" x14ac:dyDescent="0.2">
      <c r="A29" t="s">
        <v>500</v>
      </c>
      <c r="B29" t="s">
        <v>499</v>
      </c>
      <c r="C29">
        <v>4.5</v>
      </c>
      <c r="D29">
        <v>56.2</v>
      </c>
    </row>
    <row r="30" spans="1:4" x14ac:dyDescent="0.2">
      <c r="A30" t="s">
        <v>501</v>
      </c>
      <c r="B30" t="s">
        <v>499</v>
      </c>
      <c r="C30">
        <v>1.5</v>
      </c>
      <c r="D30">
        <v>54.9</v>
      </c>
    </row>
    <row r="31" spans="1:4" x14ac:dyDescent="0.2">
      <c r="A31" t="s">
        <v>502</v>
      </c>
      <c r="B31" t="s">
        <v>403</v>
      </c>
      <c r="C31">
        <v>7.5</v>
      </c>
      <c r="D31">
        <v>60.1</v>
      </c>
    </row>
    <row r="32" spans="1:4" x14ac:dyDescent="0.2">
      <c r="A32" t="s">
        <v>503</v>
      </c>
      <c r="B32" t="s">
        <v>403</v>
      </c>
      <c r="C32">
        <v>4.5</v>
      </c>
      <c r="D32">
        <v>59.6</v>
      </c>
    </row>
    <row r="33" spans="1:4" x14ac:dyDescent="0.2">
      <c r="A33" t="s">
        <v>504</v>
      </c>
      <c r="B33" t="s">
        <v>403</v>
      </c>
      <c r="C33">
        <v>1.5</v>
      </c>
      <c r="D33">
        <v>58.1</v>
      </c>
    </row>
    <row r="34" spans="1:4" x14ac:dyDescent="0.2">
      <c r="A34" t="s">
        <v>505</v>
      </c>
      <c r="B34" t="s">
        <v>413</v>
      </c>
      <c r="C34">
        <v>7.5</v>
      </c>
      <c r="D34">
        <v>57.4</v>
      </c>
    </row>
    <row r="35" spans="1:4" x14ac:dyDescent="0.2">
      <c r="A35" t="s">
        <v>506</v>
      </c>
      <c r="B35" t="s">
        <v>413</v>
      </c>
      <c r="C35">
        <v>4.5</v>
      </c>
      <c r="D35">
        <v>56.7</v>
      </c>
    </row>
    <row r="36" spans="1:4" x14ac:dyDescent="0.2">
      <c r="A36" t="s">
        <v>507</v>
      </c>
      <c r="B36" t="s">
        <v>413</v>
      </c>
      <c r="C36">
        <v>1.5</v>
      </c>
      <c r="D36">
        <v>55.3</v>
      </c>
    </row>
    <row r="37" spans="1:4" x14ac:dyDescent="0.2">
      <c r="A37" t="s">
        <v>508</v>
      </c>
      <c r="B37" t="s">
        <v>411</v>
      </c>
      <c r="C37">
        <v>7.5</v>
      </c>
      <c r="D37">
        <v>57.4</v>
      </c>
    </row>
    <row r="38" spans="1:4" x14ac:dyDescent="0.2">
      <c r="A38" t="s">
        <v>509</v>
      </c>
      <c r="B38" t="s">
        <v>411</v>
      </c>
      <c r="C38">
        <v>4.5</v>
      </c>
      <c r="D38">
        <v>56.6</v>
      </c>
    </row>
    <row r="39" spans="1:4" x14ac:dyDescent="0.2">
      <c r="A39" t="s">
        <v>510</v>
      </c>
      <c r="B39" t="s">
        <v>411</v>
      </c>
      <c r="C39">
        <v>1.5</v>
      </c>
      <c r="D39">
        <v>55.3</v>
      </c>
    </row>
    <row r="40" spans="1:4" x14ac:dyDescent="0.2">
      <c r="A40" t="s">
        <v>511</v>
      </c>
      <c r="B40" t="s">
        <v>409</v>
      </c>
      <c r="C40">
        <v>7.5</v>
      </c>
      <c r="D40">
        <v>57.4</v>
      </c>
    </row>
    <row r="41" spans="1:4" x14ac:dyDescent="0.2">
      <c r="A41" t="s">
        <v>512</v>
      </c>
      <c r="B41" t="s">
        <v>409</v>
      </c>
      <c r="C41">
        <v>4.5</v>
      </c>
      <c r="D41">
        <v>56.6</v>
      </c>
    </row>
    <row r="42" spans="1:4" x14ac:dyDescent="0.2">
      <c r="A42" t="s">
        <v>513</v>
      </c>
      <c r="B42" t="s">
        <v>409</v>
      </c>
      <c r="C42">
        <v>1.5</v>
      </c>
      <c r="D42">
        <v>55.3</v>
      </c>
    </row>
    <row r="43" spans="1:4" x14ac:dyDescent="0.2">
      <c r="A43" t="s">
        <v>514</v>
      </c>
      <c r="B43" t="s">
        <v>407</v>
      </c>
      <c r="C43">
        <v>4.5</v>
      </c>
      <c r="D43">
        <v>56.7</v>
      </c>
    </row>
    <row r="44" spans="1:4" x14ac:dyDescent="0.2">
      <c r="A44" t="s">
        <v>515</v>
      </c>
      <c r="B44" t="s">
        <v>407</v>
      </c>
      <c r="C44">
        <v>1.5</v>
      </c>
      <c r="D44">
        <v>55.3</v>
      </c>
    </row>
    <row r="45" spans="1:4" x14ac:dyDescent="0.2">
      <c r="A45" t="s">
        <v>516</v>
      </c>
      <c r="B45" t="s">
        <v>405</v>
      </c>
      <c r="C45">
        <v>4.5</v>
      </c>
      <c r="D45">
        <v>56.6</v>
      </c>
    </row>
    <row r="46" spans="1:4" x14ac:dyDescent="0.2">
      <c r="A46" t="s">
        <v>517</v>
      </c>
      <c r="B46" t="s">
        <v>405</v>
      </c>
      <c r="C46">
        <v>1.5</v>
      </c>
      <c r="D46">
        <v>55.3</v>
      </c>
    </row>
    <row r="47" spans="1:4" x14ac:dyDescent="0.2">
      <c r="A47" t="s">
        <v>518</v>
      </c>
      <c r="B47" t="s">
        <v>401</v>
      </c>
      <c r="C47">
        <v>4.5</v>
      </c>
      <c r="D47">
        <v>56.5</v>
      </c>
    </row>
    <row r="48" spans="1:4" x14ac:dyDescent="0.2">
      <c r="A48" t="s">
        <v>519</v>
      </c>
      <c r="B48" t="s">
        <v>401</v>
      </c>
      <c r="C48">
        <v>1.5</v>
      </c>
      <c r="D48">
        <v>55</v>
      </c>
    </row>
    <row r="49" spans="1:4" x14ac:dyDescent="0.2">
      <c r="A49" t="s">
        <v>520</v>
      </c>
      <c r="B49" t="s">
        <v>399</v>
      </c>
      <c r="C49">
        <v>4.5</v>
      </c>
      <c r="D49">
        <v>56.8</v>
      </c>
    </row>
    <row r="50" spans="1:4" x14ac:dyDescent="0.2">
      <c r="A50" t="s">
        <v>521</v>
      </c>
      <c r="B50" t="s">
        <v>399</v>
      </c>
      <c r="C50">
        <v>1.5</v>
      </c>
      <c r="D50">
        <v>55.3</v>
      </c>
    </row>
    <row r="51" spans="1:4" x14ac:dyDescent="0.2">
      <c r="A51" t="s">
        <v>522</v>
      </c>
      <c r="B51" t="s">
        <v>396</v>
      </c>
      <c r="C51">
        <v>4.5</v>
      </c>
      <c r="D51">
        <v>57.5</v>
      </c>
    </row>
    <row r="52" spans="1:4" x14ac:dyDescent="0.2">
      <c r="A52" t="s">
        <v>523</v>
      </c>
      <c r="B52" t="s">
        <v>396</v>
      </c>
      <c r="C52">
        <v>1.5</v>
      </c>
      <c r="D52">
        <v>56.1</v>
      </c>
    </row>
    <row r="53" spans="1:4" x14ac:dyDescent="0.2">
      <c r="A53" t="s">
        <v>524</v>
      </c>
      <c r="B53" t="s">
        <v>394</v>
      </c>
      <c r="C53">
        <v>7.5</v>
      </c>
      <c r="D53">
        <v>57.7</v>
      </c>
    </row>
    <row r="54" spans="1:4" x14ac:dyDescent="0.2">
      <c r="A54" t="s">
        <v>525</v>
      </c>
      <c r="B54" t="s">
        <v>394</v>
      </c>
      <c r="C54">
        <v>4.5</v>
      </c>
      <c r="D54">
        <v>57</v>
      </c>
    </row>
    <row r="55" spans="1:4" x14ac:dyDescent="0.2">
      <c r="A55" t="s">
        <v>526</v>
      </c>
      <c r="B55" t="s">
        <v>394</v>
      </c>
      <c r="C55">
        <v>1.5</v>
      </c>
      <c r="D55">
        <v>55.7</v>
      </c>
    </row>
    <row r="56" spans="1:4" x14ac:dyDescent="0.2">
      <c r="A56" t="s">
        <v>527</v>
      </c>
      <c r="B56" t="s">
        <v>392</v>
      </c>
      <c r="C56">
        <v>7.5</v>
      </c>
      <c r="D56">
        <v>57.7</v>
      </c>
    </row>
    <row r="57" spans="1:4" x14ac:dyDescent="0.2">
      <c r="A57" t="s">
        <v>528</v>
      </c>
      <c r="B57" t="s">
        <v>392</v>
      </c>
      <c r="C57">
        <v>4.5</v>
      </c>
      <c r="D57">
        <v>57</v>
      </c>
    </row>
    <row r="58" spans="1:4" x14ac:dyDescent="0.2">
      <c r="A58" t="s">
        <v>529</v>
      </c>
      <c r="B58" t="s">
        <v>392</v>
      </c>
      <c r="C58">
        <v>1.5</v>
      </c>
      <c r="D58">
        <v>55.7</v>
      </c>
    </row>
    <row r="59" spans="1:4" x14ac:dyDescent="0.2">
      <c r="A59" t="s">
        <v>530</v>
      </c>
      <c r="B59" t="s">
        <v>390</v>
      </c>
      <c r="C59">
        <v>7.5</v>
      </c>
      <c r="D59">
        <v>58</v>
      </c>
    </row>
    <row r="60" spans="1:4" x14ac:dyDescent="0.2">
      <c r="A60" t="s">
        <v>531</v>
      </c>
      <c r="B60" t="s">
        <v>390</v>
      </c>
      <c r="C60">
        <v>4.5</v>
      </c>
      <c r="D60">
        <v>57.3</v>
      </c>
    </row>
    <row r="61" spans="1:4" x14ac:dyDescent="0.2">
      <c r="A61" t="s">
        <v>532</v>
      </c>
      <c r="B61" t="s">
        <v>390</v>
      </c>
      <c r="C61">
        <v>1.5</v>
      </c>
      <c r="D61">
        <v>56</v>
      </c>
    </row>
    <row r="62" spans="1:4" x14ac:dyDescent="0.2">
      <c r="A62" t="s">
        <v>533</v>
      </c>
      <c r="B62" t="s">
        <v>388</v>
      </c>
      <c r="C62">
        <v>7.5</v>
      </c>
      <c r="D62">
        <v>57.8</v>
      </c>
    </row>
    <row r="63" spans="1:4" x14ac:dyDescent="0.2">
      <c r="A63" t="s">
        <v>534</v>
      </c>
      <c r="B63" t="s">
        <v>388</v>
      </c>
      <c r="C63">
        <v>4.5</v>
      </c>
      <c r="D63">
        <v>57.1</v>
      </c>
    </row>
    <row r="64" spans="1:4" x14ac:dyDescent="0.2">
      <c r="A64" t="s">
        <v>535</v>
      </c>
      <c r="B64" t="s">
        <v>388</v>
      </c>
      <c r="C64">
        <v>1.5</v>
      </c>
      <c r="D64">
        <v>55.9</v>
      </c>
    </row>
    <row r="65" spans="1:4" x14ac:dyDescent="0.2">
      <c r="A65" t="s">
        <v>536</v>
      </c>
      <c r="B65" t="s">
        <v>386</v>
      </c>
      <c r="C65">
        <v>7.5</v>
      </c>
      <c r="D65">
        <v>57.9</v>
      </c>
    </row>
    <row r="66" spans="1:4" x14ac:dyDescent="0.2">
      <c r="A66" t="s">
        <v>537</v>
      </c>
      <c r="B66" t="s">
        <v>386</v>
      </c>
      <c r="C66">
        <v>4.5</v>
      </c>
      <c r="D66">
        <v>57.2</v>
      </c>
    </row>
    <row r="67" spans="1:4" x14ac:dyDescent="0.2">
      <c r="A67" t="s">
        <v>538</v>
      </c>
      <c r="B67" t="s">
        <v>386</v>
      </c>
      <c r="C67">
        <v>1.5</v>
      </c>
      <c r="D67">
        <v>56</v>
      </c>
    </row>
    <row r="68" spans="1:4" x14ac:dyDescent="0.2">
      <c r="A68" t="s">
        <v>539</v>
      </c>
      <c r="B68" t="s">
        <v>384</v>
      </c>
      <c r="C68">
        <v>7.5</v>
      </c>
      <c r="D68">
        <v>58</v>
      </c>
    </row>
    <row r="69" spans="1:4" x14ac:dyDescent="0.2">
      <c r="A69" t="s">
        <v>540</v>
      </c>
      <c r="B69" t="s">
        <v>384</v>
      </c>
      <c r="C69">
        <v>4.5</v>
      </c>
      <c r="D69">
        <v>57.2</v>
      </c>
    </row>
    <row r="70" spans="1:4" x14ac:dyDescent="0.2">
      <c r="A70" t="s">
        <v>541</v>
      </c>
      <c r="B70" t="s">
        <v>384</v>
      </c>
      <c r="C70">
        <v>1.5</v>
      </c>
      <c r="D70">
        <v>56</v>
      </c>
    </row>
    <row r="71" spans="1:4" x14ac:dyDescent="0.2">
      <c r="A71" t="s">
        <v>542</v>
      </c>
      <c r="B71" t="s">
        <v>382</v>
      </c>
      <c r="C71">
        <v>7.5</v>
      </c>
      <c r="D71">
        <v>58</v>
      </c>
    </row>
    <row r="72" spans="1:4" x14ac:dyDescent="0.2">
      <c r="A72" t="s">
        <v>543</v>
      </c>
      <c r="B72" t="s">
        <v>382</v>
      </c>
      <c r="C72">
        <v>4.5</v>
      </c>
      <c r="D72">
        <v>57.3</v>
      </c>
    </row>
    <row r="73" spans="1:4" x14ac:dyDescent="0.2">
      <c r="A73" t="s">
        <v>544</v>
      </c>
      <c r="B73" t="s">
        <v>382</v>
      </c>
      <c r="C73">
        <v>1.5</v>
      </c>
      <c r="D73">
        <v>56.1</v>
      </c>
    </row>
    <row r="74" spans="1:4" x14ac:dyDescent="0.2">
      <c r="A74" t="s">
        <v>545</v>
      </c>
      <c r="B74" t="s">
        <v>380</v>
      </c>
      <c r="C74">
        <v>4.5</v>
      </c>
      <c r="D74">
        <v>58</v>
      </c>
    </row>
    <row r="75" spans="1:4" x14ac:dyDescent="0.2">
      <c r="A75" t="s">
        <v>546</v>
      </c>
      <c r="B75" t="s">
        <v>380</v>
      </c>
      <c r="C75">
        <v>1.5</v>
      </c>
      <c r="D75">
        <v>56.9</v>
      </c>
    </row>
    <row r="76" spans="1:4" x14ac:dyDescent="0.2">
      <c r="A76" t="s">
        <v>547</v>
      </c>
      <c r="B76" t="s">
        <v>378</v>
      </c>
      <c r="C76">
        <v>7.5</v>
      </c>
      <c r="D76">
        <v>59.5</v>
      </c>
    </row>
    <row r="77" spans="1:4" x14ac:dyDescent="0.2">
      <c r="A77" t="s">
        <v>548</v>
      </c>
      <c r="B77" t="s">
        <v>378</v>
      </c>
      <c r="C77">
        <v>4.5</v>
      </c>
      <c r="D77">
        <v>58.9</v>
      </c>
    </row>
    <row r="78" spans="1:4" x14ac:dyDescent="0.2">
      <c r="A78" t="s">
        <v>549</v>
      </c>
      <c r="B78" t="s">
        <v>378</v>
      </c>
      <c r="C78">
        <v>1.5</v>
      </c>
      <c r="D78">
        <v>57.6</v>
      </c>
    </row>
    <row r="79" spans="1:4" x14ac:dyDescent="0.2">
      <c r="A79" t="s">
        <v>550</v>
      </c>
      <c r="B79" t="s">
        <v>376</v>
      </c>
      <c r="C79">
        <v>7.5</v>
      </c>
      <c r="D79">
        <v>59.5</v>
      </c>
    </row>
    <row r="80" spans="1:4" x14ac:dyDescent="0.2">
      <c r="A80" t="s">
        <v>551</v>
      </c>
      <c r="B80" t="s">
        <v>376</v>
      </c>
      <c r="C80">
        <v>4.5</v>
      </c>
      <c r="D80">
        <v>58.8</v>
      </c>
    </row>
    <row r="81" spans="1:4" x14ac:dyDescent="0.2">
      <c r="A81" t="s">
        <v>552</v>
      </c>
      <c r="B81" t="s">
        <v>376</v>
      </c>
      <c r="C81">
        <v>1.5</v>
      </c>
      <c r="D81">
        <v>57.6</v>
      </c>
    </row>
    <row r="82" spans="1:4" x14ac:dyDescent="0.2">
      <c r="A82" t="s">
        <v>553</v>
      </c>
      <c r="B82" t="s">
        <v>374</v>
      </c>
      <c r="C82">
        <v>4.5</v>
      </c>
      <c r="D82">
        <v>59</v>
      </c>
    </row>
    <row r="83" spans="1:4" x14ac:dyDescent="0.2">
      <c r="A83" t="s">
        <v>554</v>
      </c>
      <c r="B83" t="s">
        <v>374</v>
      </c>
      <c r="C83">
        <v>1.5</v>
      </c>
      <c r="D83">
        <v>57.7</v>
      </c>
    </row>
    <row r="84" spans="1:4" x14ac:dyDescent="0.2">
      <c r="A84" t="s">
        <v>555</v>
      </c>
      <c r="B84" t="s">
        <v>372</v>
      </c>
      <c r="C84">
        <v>4.5</v>
      </c>
      <c r="D84">
        <v>59</v>
      </c>
    </row>
    <row r="85" spans="1:4" x14ac:dyDescent="0.2">
      <c r="A85" t="s">
        <v>556</v>
      </c>
      <c r="B85" t="s">
        <v>372</v>
      </c>
      <c r="C85">
        <v>1.5</v>
      </c>
      <c r="D85">
        <v>57.7</v>
      </c>
    </row>
    <row r="86" spans="1:4" x14ac:dyDescent="0.2">
      <c r="A86" t="s">
        <v>557</v>
      </c>
      <c r="B86" t="s">
        <v>370</v>
      </c>
      <c r="C86">
        <v>4.5</v>
      </c>
      <c r="D86">
        <v>59</v>
      </c>
    </row>
    <row r="87" spans="1:4" x14ac:dyDescent="0.2">
      <c r="A87" t="s">
        <v>558</v>
      </c>
      <c r="B87" t="s">
        <v>370</v>
      </c>
      <c r="C87">
        <v>1.5</v>
      </c>
      <c r="D87">
        <v>57.8</v>
      </c>
    </row>
    <row r="88" spans="1:4" x14ac:dyDescent="0.2">
      <c r="A88" t="s">
        <v>559</v>
      </c>
      <c r="B88" t="s">
        <v>368</v>
      </c>
      <c r="C88">
        <v>4.5</v>
      </c>
      <c r="D88">
        <v>59</v>
      </c>
    </row>
    <row r="89" spans="1:4" x14ac:dyDescent="0.2">
      <c r="A89" t="s">
        <v>560</v>
      </c>
      <c r="B89" t="s">
        <v>368</v>
      </c>
      <c r="C89">
        <v>1.5</v>
      </c>
      <c r="D89">
        <v>57.8</v>
      </c>
    </row>
    <row r="90" spans="1:4" x14ac:dyDescent="0.2">
      <c r="A90" t="s">
        <v>561</v>
      </c>
      <c r="B90" t="s">
        <v>366</v>
      </c>
      <c r="C90">
        <v>4.5</v>
      </c>
      <c r="D90">
        <v>58.1</v>
      </c>
    </row>
    <row r="91" spans="1:4" x14ac:dyDescent="0.2">
      <c r="A91" t="s">
        <v>562</v>
      </c>
      <c r="B91" t="s">
        <v>366</v>
      </c>
      <c r="C91">
        <v>1.5</v>
      </c>
      <c r="D91">
        <v>56.9</v>
      </c>
    </row>
    <row r="92" spans="1:4" x14ac:dyDescent="0.2">
      <c r="A92" t="s">
        <v>563</v>
      </c>
      <c r="B92" t="s">
        <v>363</v>
      </c>
      <c r="C92">
        <v>4.5</v>
      </c>
      <c r="D92">
        <v>58.2</v>
      </c>
    </row>
    <row r="93" spans="1:4" x14ac:dyDescent="0.2">
      <c r="A93" t="s">
        <v>564</v>
      </c>
      <c r="B93" t="s">
        <v>363</v>
      </c>
      <c r="C93">
        <v>1.5</v>
      </c>
      <c r="D93">
        <v>57</v>
      </c>
    </row>
    <row r="94" spans="1:4" x14ac:dyDescent="0.2">
      <c r="A94" t="s">
        <v>565</v>
      </c>
      <c r="B94" t="s">
        <v>361</v>
      </c>
      <c r="C94">
        <v>7.5</v>
      </c>
      <c r="D94">
        <v>58.7</v>
      </c>
    </row>
    <row r="95" spans="1:4" x14ac:dyDescent="0.2">
      <c r="A95" t="s">
        <v>566</v>
      </c>
      <c r="B95" t="s">
        <v>361</v>
      </c>
      <c r="C95">
        <v>4.5</v>
      </c>
      <c r="D95">
        <v>58</v>
      </c>
    </row>
    <row r="96" spans="1:4" x14ac:dyDescent="0.2">
      <c r="A96" t="s">
        <v>567</v>
      </c>
      <c r="B96" t="s">
        <v>361</v>
      </c>
      <c r="C96">
        <v>1.5</v>
      </c>
      <c r="D96">
        <v>56.9</v>
      </c>
    </row>
    <row r="97" spans="1:4" x14ac:dyDescent="0.2">
      <c r="A97" t="s">
        <v>568</v>
      </c>
      <c r="B97" t="s">
        <v>359</v>
      </c>
      <c r="C97">
        <v>7.5</v>
      </c>
      <c r="D97">
        <v>58.7</v>
      </c>
    </row>
    <row r="98" spans="1:4" x14ac:dyDescent="0.2">
      <c r="A98" t="s">
        <v>569</v>
      </c>
      <c r="B98" t="s">
        <v>359</v>
      </c>
      <c r="C98">
        <v>4.5</v>
      </c>
      <c r="D98">
        <v>57.9</v>
      </c>
    </row>
    <row r="99" spans="1:4" x14ac:dyDescent="0.2">
      <c r="A99" t="s">
        <v>570</v>
      </c>
      <c r="B99" t="s">
        <v>359</v>
      </c>
      <c r="C99">
        <v>1.5</v>
      </c>
      <c r="D99">
        <v>56.7</v>
      </c>
    </row>
    <row r="100" spans="1:4" x14ac:dyDescent="0.2">
      <c r="A100" t="s">
        <v>571</v>
      </c>
      <c r="B100" t="s">
        <v>357</v>
      </c>
      <c r="C100">
        <v>7.5</v>
      </c>
      <c r="D100">
        <v>58.7</v>
      </c>
    </row>
    <row r="101" spans="1:4" x14ac:dyDescent="0.2">
      <c r="A101" t="s">
        <v>572</v>
      </c>
      <c r="B101" t="s">
        <v>357</v>
      </c>
      <c r="C101">
        <v>4.5</v>
      </c>
      <c r="D101">
        <v>57.9</v>
      </c>
    </row>
    <row r="102" spans="1:4" x14ac:dyDescent="0.2">
      <c r="A102" t="s">
        <v>573</v>
      </c>
      <c r="B102" t="s">
        <v>357</v>
      </c>
      <c r="C102">
        <v>1.5</v>
      </c>
      <c r="D102">
        <v>56.7</v>
      </c>
    </row>
    <row r="103" spans="1:4" x14ac:dyDescent="0.2">
      <c r="A103" t="s">
        <v>574</v>
      </c>
      <c r="B103" t="s">
        <v>355</v>
      </c>
      <c r="C103">
        <v>7.5</v>
      </c>
      <c r="D103">
        <v>58.7</v>
      </c>
    </row>
    <row r="104" spans="1:4" x14ac:dyDescent="0.2">
      <c r="A104" t="s">
        <v>575</v>
      </c>
      <c r="B104" t="s">
        <v>355</v>
      </c>
      <c r="C104">
        <v>4.5</v>
      </c>
      <c r="D104">
        <v>57.9</v>
      </c>
    </row>
    <row r="105" spans="1:4" x14ac:dyDescent="0.2">
      <c r="A105" t="s">
        <v>576</v>
      </c>
      <c r="B105" t="s">
        <v>355</v>
      </c>
      <c r="C105">
        <v>1.5</v>
      </c>
      <c r="D105">
        <v>56.7</v>
      </c>
    </row>
    <row r="106" spans="1:4" x14ac:dyDescent="0.2">
      <c r="A106" t="s">
        <v>577</v>
      </c>
      <c r="B106" t="s">
        <v>353</v>
      </c>
      <c r="C106">
        <v>7.5</v>
      </c>
      <c r="D106">
        <v>58.6</v>
      </c>
    </row>
    <row r="107" spans="1:4" x14ac:dyDescent="0.2">
      <c r="A107" t="s">
        <v>578</v>
      </c>
      <c r="B107" t="s">
        <v>353</v>
      </c>
      <c r="C107">
        <v>4.5</v>
      </c>
      <c r="D107">
        <v>57.8</v>
      </c>
    </row>
    <row r="108" spans="1:4" x14ac:dyDescent="0.2">
      <c r="A108" t="s">
        <v>579</v>
      </c>
      <c r="B108" t="s">
        <v>353</v>
      </c>
      <c r="C108">
        <v>1.5</v>
      </c>
      <c r="D108">
        <v>56.7</v>
      </c>
    </row>
    <row r="109" spans="1:4" x14ac:dyDescent="0.2">
      <c r="A109" t="s">
        <v>580</v>
      </c>
      <c r="B109" t="s">
        <v>330</v>
      </c>
      <c r="C109">
        <v>7.5</v>
      </c>
      <c r="D109">
        <v>58.9</v>
      </c>
    </row>
    <row r="110" spans="1:4" x14ac:dyDescent="0.2">
      <c r="A110" t="s">
        <v>581</v>
      </c>
      <c r="B110" t="s">
        <v>330</v>
      </c>
      <c r="C110">
        <v>4.5</v>
      </c>
      <c r="D110">
        <v>58.2</v>
      </c>
    </row>
    <row r="111" spans="1:4" x14ac:dyDescent="0.2">
      <c r="A111" t="s">
        <v>582</v>
      </c>
      <c r="B111" t="s">
        <v>330</v>
      </c>
      <c r="C111">
        <v>1.5</v>
      </c>
      <c r="D111">
        <v>57</v>
      </c>
    </row>
    <row r="112" spans="1:4" x14ac:dyDescent="0.2">
      <c r="A112" t="s">
        <v>583</v>
      </c>
      <c r="B112" t="s">
        <v>351</v>
      </c>
      <c r="C112">
        <v>7.5</v>
      </c>
      <c r="D112">
        <v>58.6</v>
      </c>
    </row>
    <row r="113" spans="1:4" x14ac:dyDescent="0.2">
      <c r="A113" t="s">
        <v>584</v>
      </c>
      <c r="B113" t="s">
        <v>351</v>
      </c>
      <c r="C113">
        <v>4.5</v>
      </c>
      <c r="D113">
        <v>57.8</v>
      </c>
    </row>
    <row r="114" spans="1:4" x14ac:dyDescent="0.2">
      <c r="A114" t="s">
        <v>585</v>
      </c>
      <c r="B114" t="s">
        <v>351</v>
      </c>
      <c r="C114">
        <v>1.5</v>
      </c>
      <c r="D114">
        <v>56.7</v>
      </c>
    </row>
    <row r="115" spans="1:4" x14ac:dyDescent="0.2">
      <c r="A115" t="s">
        <v>586</v>
      </c>
      <c r="B115" t="s">
        <v>349</v>
      </c>
      <c r="C115">
        <v>7.5</v>
      </c>
      <c r="D115">
        <v>58.5</v>
      </c>
    </row>
    <row r="116" spans="1:4" x14ac:dyDescent="0.2">
      <c r="A116" t="s">
        <v>587</v>
      </c>
      <c r="B116" t="s">
        <v>349</v>
      </c>
      <c r="C116">
        <v>4.5</v>
      </c>
      <c r="D116">
        <v>57.7</v>
      </c>
    </row>
    <row r="117" spans="1:4" x14ac:dyDescent="0.2">
      <c r="A117" t="s">
        <v>588</v>
      </c>
      <c r="B117" t="s">
        <v>349</v>
      </c>
      <c r="C117">
        <v>1.5</v>
      </c>
      <c r="D117">
        <v>56.5</v>
      </c>
    </row>
    <row r="118" spans="1:4" x14ac:dyDescent="0.2">
      <c r="A118" t="s">
        <v>589</v>
      </c>
      <c r="B118" t="s">
        <v>347</v>
      </c>
      <c r="C118">
        <v>7.5</v>
      </c>
      <c r="D118">
        <v>58.5</v>
      </c>
    </row>
    <row r="119" spans="1:4" x14ac:dyDescent="0.2">
      <c r="A119" t="s">
        <v>590</v>
      </c>
      <c r="B119" t="s">
        <v>347</v>
      </c>
      <c r="C119">
        <v>4.5</v>
      </c>
      <c r="D119">
        <v>57.6</v>
      </c>
    </row>
    <row r="120" spans="1:4" x14ac:dyDescent="0.2">
      <c r="A120" t="s">
        <v>591</v>
      </c>
      <c r="B120" t="s">
        <v>347</v>
      </c>
      <c r="C120">
        <v>1.5</v>
      </c>
      <c r="D120">
        <v>56.4</v>
      </c>
    </row>
    <row r="121" spans="1:4" x14ac:dyDescent="0.2">
      <c r="A121" t="s">
        <v>592</v>
      </c>
      <c r="B121" t="s">
        <v>345</v>
      </c>
      <c r="C121">
        <v>4.5</v>
      </c>
      <c r="D121">
        <v>58.2</v>
      </c>
    </row>
    <row r="122" spans="1:4" x14ac:dyDescent="0.2">
      <c r="A122" t="s">
        <v>593</v>
      </c>
      <c r="B122" t="s">
        <v>345</v>
      </c>
      <c r="C122">
        <v>1.5</v>
      </c>
      <c r="D122">
        <v>57.1</v>
      </c>
    </row>
    <row r="123" spans="1:4" x14ac:dyDescent="0.2">
      <c r="A123" t="s">
        <v>594</v>
      </c>
      <c r="B123" t="s">
        <v>343</v>
      </c>
      <c r="C123">
        <v>4.5</v>
      </c>
      <c r="D123">
        <v>58.2</v>
      </c>
    </row>
    <row r="124" spans="1:4" x14ac:dyDescent="0.2">
      <c r="A124" t="s">
        <v>595</v>
      </c>
      <c r="B124" t="s">
        <v>343</v>
      </c>
      <c r="C124">
        <v>1.5</v>
      </c>
      <c r="D124">
        <v>57.1</v>
      </c>
    </row>
    <row r="125" spans="1:4" x14ac:dyDescent="0.2">
      <c r="A125" t="s">
        <v>596</v>
      </c>
      <c r="B125" t="s">
        <v>341</v>
      </c>
      <c r="C125">
        <v>4.5</v>
      </c>
      <c r="D125">
        <v>58.3</v>
      </c>
    </row>
    <row r="126" spans="1:4" x14ac:dyDescent="0.2">
      <c r="A126" t="s">
        <v>597</v>
      </c>
      <c r="B126" t="s">
        <v>341</v>
      </c>
      <c r="C126">
        <v>1.5</v>
      </c>
      <c r="D126">
        <v>57.3</v>
      </c>
    </row>
    <row r="127" spans="1:4" x14ac:dyDescent="0.2">
      <c r="A127" t="s">
        <v>598</v>
      </c>
      <c r="B127" t="s">
        <v>339</v>
      </c>
      <c r="C127">
        <v>4.5</v>
      </c>
      <c r="D127">
        <v>58.2</v>
      </c>
    </row>
    <row r="128" spans="1:4" x14ac:dyDescent="0.2">
      <c r="A128" t="s">
        <v>599</v>
      </c>
      <c r="B128" t="s">
        <v>339</v>
      </c>
      <c r="C128">
        <v>1.5</v>
      </c>
      <c r="D128">
        <v>57.2</v>
      </c>
    </row>
    <row r="129" spans="1:4" x14ac:dyDescent="0.2">
      <c r="A129" t="s">
        <v>600</v>
      </c>
      <c r="B129" t="s">
        <v>337</v>
      </c>
      <c r="C129">
        <v>7.5</v>
      </c>
      <c r="D129">
        <v>58.8</v>
      </c>
    </row>
    <row r="130" spans="1:4" x14ac:dyDescent="0.2">
      <c r="A130" t="s">
        <v>601</v>
      </c>
      <c r="B130" t="s">
        <v>337</v>
      </c>
      <c r="C130">
        <v>4.5</v>
      </c>
      <c r="D130">
        <v>57.9</v>
      </c>
    </row>
    <row r="131" spans="1:4" x14ac:dyDescent="0.2">
      <c r="A131" t="s">
        <v>602</v>
      </c>
      <c r="B131" t="s">
        <v>337</v>
      </c>
      <c r="C131">
        <v>1.5</v>
      </c>
      <c r="D131">
        <v>56.8</v>
      </c>
    </row>
    <row r="132" spans="1:4" x14ac:dyDescent="0.2">
      <c r="A132" t="s">
        <v>603</v>
      </c>
      <c r="B132" t="s">
        <v>335</v>
      </c>
      <c r="C132">
        <v>7.5</v>
      </c>
      <c r="D132">
        <v>58.7</v>
      </c>
    </row>
    <row r="133" spans="1:4" x14ac:dyDescent="0.2">
      <c r="A133" t="s">
        <v>604</v>
      </c>
      <c r="B133" t="s">
        <v>335</v>
      </c>
      <c r="C133">
        <v>4.5</v>
      </c>
      <c r="D133">
        <v>57.9</v>
      </c>
    </row>
    <row r="134" spans="1:4" x14ac:dyDescent="0.2">
      <c r="A134" t="s">
        <v>605</v>
      </c>
      <c r="B134" t="s">
        <v>335</v>
      </c>
      <c r="C134">
        <v>1.5</v>
      </c>
      <c r="D134">
        <v>56.8</v>
      </c>
    </row>
    <row r="135" spans="1:4" x14ac:dyDescent="0.2">
      <c r="A135" t="s">
        <v>606</v>
      </c>
      <c r="B135" t="s">
        <v>333</v>
      </c>
      <c r="C135">
        <v>7.5</v>
      </c>
      <c r="D135">
        <v>58.7</v>
      </c>
    </row>
    <row r="136" spans="1:4" x14ac:dyDescent="0.2">
      <c r="A136" t="s">
        <v>607</v>
      </c>
      <c r="B136" t="s">
        <v>333</v>
      </c>
      <c r="C136">
        <v>4.5</v>
      </c>
      <c r="D136">
        <v>57.9</v>
      </c>
    </row>
    <row r="137" spans="1:4" x14ac:dyDescent="0.2">
      <c r="A137" t="s">
        <v>608</v>
      </c>
      <c r="B137" t="s">
        <v>333</v>
      </c>
      <c r="C137">
        <v>1.5</v>
      </c>
      <c r="D137">
        <v>56.8</v>
      </c>
    </row>
    <row r="138" spans="1:4" x14ac:dyDescent="0.2">
      <c r="A138" t="s">
        <v>609</v>
      </c>
      <c r="B138" t="s">
        <v>288</v>
      </c>
      <c r="C138">
        <v>7.5</v>
      </c>
      <c r="D138">
        <v>58.7</v>
      </c>
    </row>
    <row r="139" spans="1:4" x14ac:dyDescent="0.2">
      <c r="A139" t="s">
        <v>610</v>
      </c>
      <c r="B139" t="s">
        <v>288</v>
      </c>
      <c r="C139">
        <v>4.5</v>
      </c>
      <c r="D139">
        <v>57.9</v>
      </c>
    </row>
    <row r="140" spans="1:4" x14ac:dyDescent="0.2">
      <c r="A140" t="s">
        <v>611</v>
      </c>
      <c r="B140" t="s">
        <v>288</v>
      </c>
      <c r="C140">
        <v>1.5</v>
      </c>
      <c r="D140">
        <v>56.7</v>
      </c>
    </row>
    <row r="141" spans="1:4" x14ac:dyDescent="0.2">
      <c r="A141" t="s">
        <v>612</v>
      </c>
      <c r="B141" t="s">
        <v>328</v>
      </c>
      <c r="C141">
        <v>7.5</v>
      </c>
      <c r="D141">
        <v>58.6</v>
      </c>
    </row>
    <row r="142" spans="1:4" x14ac:dyDescent="0.2">
      <c r="A142" t="s">
        <v>613</v>
      </c>
      <c r="B142" t="s">
        <v>328</v>
      </c>
      <c r="C142">
        <v>4.5</v>
      </c>
      <c r="D142">
        <v>57.9</v>
      </c>
    </row>
    <row r="143" spans="1:4" x14ac:dyDescent="0.2">
      <c r="A143" t="s">
        <v>614</v>
      </c>
      <c r="B143" t="s">
        <v>328</v>
      </c>
      <c r="C143">
        <v>1.5</v>
      </c>
      <c r="D143">
        <v>56.8</v>
      </c>
    </row>
    <row r="144" spans="1:4" x14ac:dyDescent="0.2">
      <c r="A144" t="s">
        <v>615</v>
      </c>
      <c r="B144" t="s">
        <v>326</v>
      </c>
      <c r="C144">
        <v>7.5</v>
      </c>
      <c r="D144">
        <v>58.6</v>
      </c>
    </row>
    <row r="145" spans="1:4" x14ac:dyDescent="0.2">
      <c r="A145" t="s">
        <v>616</v>
      </c>
      <c r="B145" t="s">
        <v>326</v>
      </c>
      <c r="C145">
        <v>4.5</v>
      </c>
      <c r="D145">
        <v>57.8</v>
      </c>
    </row>
    <row r="146" spans="1:4" x14ac:dyDescent="0.2">
      <c r="A146" t="s">
        <v>617</v>
      </c>
      <c r="B146" t="s">
        <v>326</v>
      </c>
      <c r="C146">
        <v>1.5</v>
      </c>
      <c r="D146">
        <v>56.7</v>
      </c>
    </row>
    <row r="147" spans="1:4" x14ac:dyDescent="0.2">
      <c r="A147" t="s">
        <v>618</v>
      </c>
      <c r="B147" t="s">
        <v>324</v>
      </c>
      <c r="C147">
        <v>4.5</v>
      </c>
      <c r="D147">
        <v>29.9</v>
      </c>
    </row>
    <row r="148" spans="1:4" x14ac:dyDescent="0.2">
      <c r="A148" t="s">
        <v>619</v>
      </c>
      <c r="B148" t="s">
        <v>324</v>
      </c>
      <c r="C148">
        <v>1.5</v>
      </c>
      <c r="D148">
        <v>28</v>
      </c>
    </row>
    <row r="149" spans="1:4" x14ac:dyDescent="0.2">
      <c r="A149" t="s">
        <v>620</v>
      </c>
      <c r="B149" t="s">
        <v>314</v>
      </c>
      <c r="C149">
        <v>4.5</v>
      </c>
      <c r="D149">
        <v>58.7</v>
      </c>
    </row>
    <row r="150" spans="1:4" x14ac:dyDescent="0.2">
      <c r="A150" t="s">
        <v>621</v>
      </c>
      <c r="B150" t="s">
        <v>314</v>
      </c>
      <c r="C150">
        <v>1.5</v>
      </c>
      <c r="D150">
        <v>57.4</v>
      </c>
    </row>
    <row r="151" spans="1:4" x14ac:dyDescent="0.2">
      <c r="A151" t="s">
        <v>622</v>
      </c>
      <c r="B151" t="s">
        <v>322</v>
      </c>
      <c r="C151">
        <v>4.5</v>
      </c>
      <c r="D151">
        <v>30.5</v>
      </c>
    </row>
    <row r="152" spans="1:4" x14ac:dyDescent="0.2">
      <c r="A152" t="s">
        <v>623</v>
      </c>
      <c r="B152" t="s">
        <v>322</v>
      </c>
      <c r="C152">
        <v>1.5</v>
      </c>
      <c r="D152">
        <v>27.8</v>
      </c>
    </row>
    <row r="153" spans="1:4" x14ac:dyDescent="0.2">
      <c r="A153" t="s">
        <v>624</v>
      </c>
      <c r="B153" t="s">
        <v>320</v>
      </c>
      <c r="C153">
        <v>4.5</v>
      </c>
      <c r="D153">
        <v>32.799999999999997</v>
      </c>
    </row>
    <row r="154" spans="1:4" x14ac:dyDescent="0.2">
      <c r="A154" t="s">
        <v>625</v>
      </c>
      <c r="B154" t="s">
        <v>320</v>
      </c>
      <c r="C154">
        <v>1.5</v>
      </c>
      <c r="D154">
        <v>30.2</v>
      </c>
    </row>
    <row r="155" spans="1:4" x14ac:dyDescent="0.2">
      <c r="A155" t="s">
        <v>626</v>
      </c>
      <c r="B155" t="s">
        <v>627</v>
      </c>
      <c r="C155">
        <v>4.5</v>
      </c>
      <c r="D155">
        <v>18.5</v>
      </c>
    </row>
    <row r="156" spans="1:4" x14ac:dyDescent="0.2">
      <c r="A156" t="s">
        <v>626</v>
      </c>
      <c r="B156" t="s">
        <v>318</v>
      </c>
      <c r="C156">
        <v>4.5</v>
      </c>
      <c r="D156">
        <v>32.1</v>
      </c>
    </row>
    <row r="157" spans="1:4" x14ac:dyDescent="0.2">
      <c r="A157" t="s">
        <v>628</v>
      </c>
      <c r="B157" t="s">
        <v>627</v>
      </c>
      <c r="C157">
        <v>1.5</v>
      </c>
      <c r="D157">
        <v>14.2</v>
      </c>
    </row>
    <row r="158" spans="1:4" x14ac:dyDescent="0.2">
      <c r="A158" t="s">
        <v>628</v>
      </c>
      <c r="B158" t="s">
        <v>318</v>
      </c>
      <c r="C158">
        <v>1.5</v>
      </c>
      <c r="D158">
        <v>30.1</v>
      </c>
    </row>
    <row r="159" spans="1:4" x14ac:dyDescent="0.2">
      <c r="A159" t="s">
        <v>629</v>
      </c>
      <c r="B159" t="s">
        <v>316</v>
      </c>
      <c r="C159">
        <v>4.5</v>
      </c>
      <c r="D159">
        <v>25.8</v>
      </c>
    </row>
    <row r="160" spans="1:4" x14ac:dyDescent="0.2">
      <c r="A160" t="s">
        <v>630</v>
      </c>
      <c r="B160" t="s">
        <v>316</v>
      </c>
      <c r="C160">
        <v>1.5</v>
      </c>
      <c r="D160">
        <v>22.1</v>
      </c>
    </row>
    <row r="161" spans="1:4" x14ac:dyDescent="0.2">
      <c r="A161" t="s">
        <v>631</v>
      </c>
      <c r="B161" t="s">
        <v>299</v>
      </c>
      <c r="C161">
        <v>4.5</v>
      </c>
      <c r="D161">
        <v>59.1</v>
      </c>
    </row>
    <row r="162" spans="1:4" x14ac:dyDescent="0.2">
      <c r="A162" t="s">
        <v>632</v>
      </c>
      <c r="B162" t="s">
        <v>299</v>
      </c>
      <c r="C162">
        <v>1.5</v>
      </c>
      <c r="D162">
        <v>57.9</v>
      </c>
    </row>
    <row r="163" spans="1:4" x14ac:dyDescent="0.2">
      <c r="A163" t="s">
        <v>633</v>
      </c>
      <c r="B163" t="s">
        <v>312</v>
      </c>
      <c r="C163">
        <v>4.5</v>
      </c>
      <c r="D163">
        <v>31.8</v>
      </c>
    </row>
    <row r="164" spans="1:4" x14ac:dyDescent="0.2">
      <c r="A164" t="s">
        <v>634</v>
      </c>
      <c r="B164" t="s">
        <v>312</v>
      </c>
      <c r="C164">
        <v>1.5</v>
      </c>
      <c r="D164">
        <v>30.6</v>
      </c>
    </row>
    <row r="165" spans="1:4" x14ac:dyDescent="0.2">
      <c r="A165" t="s">
        <v>635</v>
      </c>
      <c r="B165" t="s">
        <v>310</v>
      </c>
      <c r="C165">
        <v>4.5</v>
      </c>
      <c r="D165">
        <v>31.9</v>
      </c>
    </row>
    <row r="166" spans="1:4" x14ac:dyDescent="0.2">
      <c r="A166" t="s">
        <v>636</v>
      </c>
      <c r="B166" t="s">
        <v>310</v>
      </c>
      <c r="C166">
        <v>1.5</v>
      </c>
      <c r="D166">
        <v>30.8</v>
      </c>
    </row>
    <row r="167" spans="1:4" x14ac:dyDescent="0.2">
      <c r="A167" t="s">
        <v>637</v>
      </c>
      <c r="B167" t="s">
        <v>308</v>
      </c>
      <c r="C167">
        <v>7.5</v>
      </c>
      <c r="D167">
        <v>32.6</v>
      </c>
    </row>
    <row r="168" spans="1:4" x14ac:dyDescent="0.2">
      <c r="A168" t="s">
        <v>638</v>
      </c>
      <c r="B168" t="s">
        <v>308</v>
      </c>
      <c r="C168">
        <v>4.5</v>
      </c>
      <c r="D168">
        <v>33.5</v>
      </c>
    </row>
    <row r="169" spans="1:4" x14ac:dyDescent="0.2">
      <c r="A169" t="s">
        <v>639</v>
      </c>
      <c r="B169" t="s">
        <v>308</v>
      </c>
      <c r="C169">
        <v>1.5</v>
      </c>
      <c r="D169">
        <v>32.4</v>
      </c>
    </row>
    <row r="170" spans="1:4" x14ac:dyDescent="0.2">
      <c r="A170" t="s">
        <v>640</v>
      </c>
      <c r="B170" t="s">
        <v>306</v>
      </c>
      <c r="C170">
        <v>7.5</v>
      </c>
      <c r="D170">
        <v>32.700000000000003</v>
      </c>
    </row>
    <row r="171" spans="1:4" x14ac:dyDescent="0.2">
      <c r="A171" t="s">
        <v>641</v>
      </c>
      <c r="B171" t="s">
        <v>306</v>
      </c>
      <c r="C171">
        <v>4.5</v>
      </c>
      <c r="D171">
        <v>32.5</v>
      </c>
    </row>
    <row r="172" spans="1:4" x14ac:dyDescent="0.2">
      <c r="A172" t="s">
        <v>642</v>
      </c>
      <c r="B172" t="s">
        <v>306</v>
      </c>
      <c r="C172">
        <v>1.5</v>
      </c>
      <c r="D172">
        <v>31.4</v>
      </c>
    </row>
    <row r="173" spans="1:4" x14ac:dyDescent="0.2">
      <c r="A173" t="s">
        <v>643</v>
      </c>
      <c r="B173" t="s">
        <v>304</v>
      </c>
      <c r="C173">
        <v>4.5</v>
      </c>
      <c r="D173">
        <v>32.799999999999997</v>
      </c>
    </row>
    <row r="174" spans="1:4" x14ac:dyDescent="0.2">
      <c r="A174" t="s">
        <v>644</v>
      </c>
      <c r="B174" t="s">
        <v>304</v>
      </c>
      <c r="C174">
        <v>1.5</v>
      </c>
      <c r="D174">
        <v>32.200000000000003</v>
      </c>
    </row>
    <row r="175" spans="1:4" x14ac:dyDescent="0.2">
      <c r="A175" t="s">
        <v>645</v>
      </c>
      <c r="B175" t="s">
        <v>302</v>
      </c>
      <c r="C175">
        <v>4.5</v>
      </c>
      <c r="D175">
        <v>33.200000000000003</v>
      </c>
    </row>
    <row r="176" spans="1:4" x14ac:dyDescent="0.2">
      <c r="A176" t="s">
        <v>646</v>
      </c>
      <c r="B176" t="s">
        <v>302</v>
      </c>
      <c r="C176">
        <v>1.5</v>
      </c>
      <c r="D176">
        <v>32.700000000000003</v>
      </c>
    </row>
    <row r="177" spans="1:4" x14ac:dyDescent="0.2">
      <c r="A177" t="s">
        <v>647</v>
      </c>
      <c r="B177" t="s">
        <v>296</v>
      </c>
      <c r="C177">
        <v>4.5</v>
      </c>
      <c r="D177">
        <v>32.4</v>
      </c>
    </row>
    <row r="178" spans="1:4" x14ac:dyDescent="0.2">
      <c r="A178" t="s">
        <v>648</v>
      </c>
      <c r="B178" t="s">
        <v>296</v>
      </c>
      <c r="C178">
        <v>1.5</v>
      </c>
      <c r="D178">
        <v>31.7</v>
      </c>
    </row>
    <row r="179" spans="1:4" x14ac:dyDescent="0.2">
      <c r="A179" t="s">
        <v>649</v>
      </c>
      <c r="B179" t="s">
        <v>294</v>
      </c>
      <c r="C179">
        <v>4.5</v>
      </c>
      <c r="D179">
        <v>33.700000000000003</v>
      </c>
    </row>
    <row r="180" spans="1:4" x14ac:dyDescent="0.2">
      <c r="A180" t="s">
        <v>650</v>
      </c>
      <c r="B180" t="s">
        <v>294</v>
      </c>
      <c r="C180">
        <v>1.5</v>
      </c>
      <c r="D180">
        <v>33.200000000000003</v>
      </c>
    </row>
    <row r="181" spans="1:4" x14ac:dyDescent="0.2">
      <c r="A181" t="s">
        <v>651</v>
      </c>
      <c r="B181" t="s">
        <v>291</v>
      </c>
      <c r="C181">
        <v>4.5</v>
      </c>
      <c r="D181">
        <v>33.9</v>
      </c>
    </row>
    <row r="182" spans="1:4" x14ac:dyDescent="0.2">
      <c r="A182" t="s">
        <v>652</v>
      </c>
      <c r="B182" t="s">
        <v>291</v>
      </c>
      <c r="C182">
        <v>1.5</v>
      </c>
      <c r="D182">
        <v>33.6</v>
      </c>
    </row>
    <row r="183" spans="1:4" x14ac:dyDescent="0.2">
      <c r="A183" t="s">
        <v>653</v>
      </c>
      <c r="B183" t="s">
        <v>286</v>
      </c>
      <c r="C183">
        <v>4.5</v>
      </c>
      <c r="D183">
        <v>34.9</v>
      </c>
    </row>
    <row r="184" spans="1:4" x14ac:dyDescent="0.2">
      <c r="A184" t="s">
        <v>654</v>
      </c>
      <c r="B184" t="s">
        <v>286</v>
      </c>
      <c r="C184">
        <v>1.5</v>
      </c>
      <c r="D184">
        <v>34.6</v>
      </c>
    </row>
    <row r="185" spans="1:4" x14ac:dyDescent="0.2">
      <c r="A185" t="s">
        <v>655</v>
      </c>
      <c r="B185" t="s">
        <v>284</v>
      </c>
      <c r="C185">
        <v>4.5</v>
      </c>
      <c r="D185">
        <v>34.799999999999997</v>
      </c>
    </row>
    <row r="186" spans="1:4" x14ac:dyDescent="0.2">
      <c r="A186" t="s">
        <v>656</v>
      </c>
      <c r="B186" t="s">
        <v>284</v>
      </c>
      <c r="C186">
        <v>1.5</v>
      </c>
      <c r="D186">
        <v>34.6</v>
      </c>
    </row>
    <row r="187" spans="1:4" x14ac:dyDescent="0.2">
      <c r="A187" t="s">
        <v>657</v>
      </c>
      <c r="B187" t="s">
        <v>282</v>
      </c>
      <c r="C187">
        <v>4.5</v>
      </c>
      <c r="D187">
        <v>35</v>
      </c>
    </row>
    <row r="188" spans="1:4" x14ac:dyDescent="0.2">
      <c r="A188" t="s">
        <v>658</v>
      </c>
      <c r="B188" t="s">
        <v>282</v>
      </c>
      <c r="C188">
        <v>1.5</v>
      </c>
      <c r="D188">
        <v>34.799999999999997</v>
      </c>
    </row>
    <row r="189" spans="1:4" x14ac:dyDescent="0.2">
      <c r="A189" t="s">
        <v>659</v>
      </c>
      <c r="B189" t="s">
        <v>280</v>
      </c>
      <c r="C189">
        <v>4.5</v>
      </c>
      <c r="D189">
        <v>35</v>
      </c>
    </row>
    <row r="190" spans="1:4" x14ac:dyDescent="0.2">
      <c r="A190" t="s">
        <v>660</v>
      </c>
      <c r="B190" t="s">
        <v>280</v>
      </c>
      <c r="C190">
        <v>1.5</v>
      </c>
      <c r="D190">
        <v>34.799999999999997</v>
      </c>
    </row>
    <row r="191" spans="1:4" x14ac:dyDescent="0.2">
      <c r="A191" t="s">
        <v>661</v>
      </c>
      <c r="B191" t="s">
        <v>278</v>
      </c>
      <c r="C191">
        <v>4.5</v>
      </c>
      <c r="D191">
        <v>35.200000000000003</v>
      </c>
    </row>
    <row r="192" spans="1:4" x14ac:dyDescent="0.2">
      <c r="A192" t="s">
        <v>662</v>
      </c>
      <c r="B192" t="s">
        <v>278</v>
      </c>
      <c r="C192">
        <v>1.5</v>
      </c>
      <c r="D192">
        <v>34.9</v>
      </c>
    </row>
    <row r="193" spans="1:4" x14ac:dyDescent="0.2">
      <c r="A193" t="s">
        <v>663</v>
      </c>
      <c r="B193" t="s">
        <v>276</v>
      </c>
      <c r="C193">
        <v>4.5</v>
      </c>
      <c r="D193">
        <v>35.299999999999997</v>
      </c>
    </row>
    <row r="194" spans="1:4" x14ac:dyDescent="0.2">
      <c r="A194" t="s">
        <v>664</v>
      </c>
      <c r="B194" t="s">
        <v>276</v>
      </c>
      <c r="C194">
        <v>1.5</v>
      </c>
      <c r="D194">
        <v>35</v>
      </c>
    </row>
    <row r="195" spans="1:4" x14ac:dyDescent="0.2">
      <c r="A195" t="s">
        <v>665</v>
      </c>
      <c r="B195" t="s">
        <v>266</v>
      </c>
      <c r="C195">
        <v>7.5</v>
      </c>
      <c r="D195">
        <v>59.8</v>
      </c>
    </row>
    <row r="196" spans="1:4" x14ac:dyDescent="0.2">
      <c r="A196" t="s">
        <v>666</v>
      </c>
      <c r="B196" t="s">
        <v>266</v>
      </c>
      <c r="C196">
        <v>4.5</v>
      </c>
      <c r="D196">
        <v>59.4</v>
      </c>
    </row>
    <row r="197" spans="1:4" x14ac:dyDescent="0.2">
      <c r="A197" t="s">
        <v>667</v>
      </c>
      <c r="B197" t="s">
        <v>266</v>
      </c>
      <c r="C197">
        <v>1.5</v>
      </c>
      <c r="D197">
        <v>58.2</v>
      </c>
    </row>
    <row r="198" spans="1:4" x14ac:dyDescent="0.2">
      <c r="A198" t="s">
        <v>668</v>
      </c>
      <c r="B198" t="s">
        <v>274</v>
      </c>
      <c r="C198">
        <v>4.5</v>
      </c>
      <c r="D198">
        <v>22.3</v>
      </c>
    </row>
    <row r="199" spans="1:4" x14ac:dyDescent="0.2">
      <c r="A199" t="s">
        <v>669</v>
      </c>
      <c r="B199" t="s">
        <v>274</v>
      </c>
      <c r="C199">
        <v>1.5</v>
      </c>
      <c r="D199">
        <v>17.2</v>
      </c>
    </row>
    <row r="200" spans="1:4" x14ac:dyDescent="0.2">
      <c r="A200" t="s">
        <v>670</v>
      </c>
      <c r="B200" t="s">
        <v>272</v>
      </c>
      <c r="C200">
        <v>4.5</v>
      </c>
      <c r="D200">
        <v>35.9</v>
      </c>
    </row>
    <row r="201" spans="1:4" x14ac:dyDescent="0.2">
      <c r="A201" t="s">
        <v>671</v>
      </c>
      <c r="B201" t="s">
        <v>272</v>
      </c>
      <c r="C201">
        <v>1.5</v>
      </c>
      <c r="D201">
        <v>35.6</v>
      </c>
    </row>
    <row r="202" spans="1:4" x14ac:dyDescent="0.2">
      <c r="A202" t="s">
        <v>672</v>
      </c>
      <c r="B202" t="s">
        <v>268</v>
      </c>
      <c r="C202">
        <v>4.5</v>
      </c>
      <c r="D202">
        <v>36.6</v>
      </c>
    </row>
    <row r="203" spans="1:4" x14ac:dyDescent="0.2">
      <c r="A203" t="s">
        <v>673</v>
      </c>
      <c r="B203" t="s">
        <v>268</v>
      </c>
      <c r="C203">
        <v>1.5</v>
      </c>
      <c r="D203">
        <v>36.299999999999997</v>
      </c>
    </row>
    <row r="204" spans="1:4" x14ac:dyDescent="0.2">
      <c r="A204" t="s">
        <v>674</v>
      </c>
      <c r="B204" t="s">
        <v>264</v>
      </c>
      <c r="C204">
        <v>4.5</v>
      </c>
      <c r="D204">
        <v>37.200000000000003</v>
      </c>
    </row>
    <row r="205" spans="1:4" x14ac:dyDescent="0.2">
      <c r="A205" t="s">
        <v>675</v>
      </c>
      <c r="B205" t="s">
        <v>264</v>
      </c>
      <c r="C205">
        <v>1.5</v>
      </c>
      <c r="D205">
        <v>37</v>
      </c>
    </row>
    <row r="206" spans="1:4" x14ac:dyDescent="0.2">
      <c r="A206" t="s">
        <v>676</v>
      </c>
      <c r="B206" t="s">
        <v>262</v>
      </c>
      <c r="C206">
        <v>4.5</v>
      </c>
      <c r="D206">
        <v>37.299999999999997</v>
      </c>
    </row>
    <row r="207" spans="1:4" x14ac:dyDescent="0.2">
      <c r="A207" t="s">
        <v>677</v>
      </c>
      <c r="B207" t="s">
        <v>262</v>
      </c>
      <c r="C207">
        <v>1.5</v>
      </c>
      <c r="D207">
        <v>37.1</v>
      </c>
    </row>
    <row r="208" spans="1:4" x14ac:dyDescent="0.2">
      <c r="A208" t="s">
        <v>678</v>
      </c>
      <c r="B208" t="s">
        <v>260</v>
      </c>
      <c r="C208">
        <v>4.5</v>
      </c>
      <c r="D208">
        <v>40</v>
      </c>
    </row>
    <row r="209" spans="1:4" x14ac:dyDescent="0.2">
      <c r="A209" t="s">
        <v>679</v>
      </c>
      <c r="B209" t="s">
        <v>260</v>
      </c>
      <c r="C209">
        <v>1.5</v>
      </c>
      <c r="D209">
        <v>39.799999999999997</v>
      </c>
    </row>
    <row r="210" spans="1:4" x14ac:dyDescent="0.2">
      <c r="A210" t="s">
        <v>680</v>
      </c>
      <c r="B210" t="s">
        <v>681</v>
      </c>
      <c r="C210">
        <v>7.5</v>
      </c>
      <c r="D210">
        <v>59.9</v>
      </c>
    </row>
    <row r="211" spans="1:4" x14ac:dyDescent="0.2">
      <c r="A211" t="s">
        <v>682</v>
      </c>
      <c r="B211" t="s">
        <v>681</v>
      </c>
      <c r="C211">
        <v>4.5</v>
      </c>
      <c r="D211">
        <v>59.4</v>
      </c>
    </row>
    <row r="212" spans="1:4" x14ac:dyDescent="0.2">
      <c r="A212" t="s">
        <v>683</v>
      </c>
      <c r="B212" t="s">
        <v>681</v>
      </c>
      <c r="C212">
        <v>1.5</v>
      </c>
      <c r="D212">
        <v>58.2</v>
      </c>
    </row>
    <row r="213" spans="1:4" x14ac:dyDescent="0.2">
      <c r="A213" t="s">
        <v>684</v>
      </c>
      <c r="B213" t="s">
        <v>258</v>
      </c>
      <c r="C213">
        <v>4.5</v>
      </c>
      <c r="D213">
        <v>40.299999999999997</v>
      </c>
    </row>
    <row r="214" spans="1:4" x14ac:dyDescent="0.2">
      <c r="A214" t="s">
        <v>685</v>
      </c>
      <c r="B214" t="s">
        <v>258</v>
      </c>
      <c r="C214">
        <v>1.5</v>
      </c>
      <c r="D214">
        <v>40.1</v>
      </c>
    </row>
    <row r="215" spans="1:4" x14ac:dyDescent="0.2">
      <c r="A215" t="s">
        <v>686</v>
      </c>
      <c r="B215" t="s">
        <v>256</v>
      </c>
      <c r="C215">
        <v>4.5</v>
      </c>
      <c r="D215">
        <v>39.200000000000003</v>
      </c>
    </row>
    <row r="216" spans="1:4" x14ac:dyDescent="0.2">
      <c r="A216" t="s">
        <v>687</v>
      </c>
      <c r="B216" t="s">
        <v>256</v>
      </c>
      <c r="C216">
        <v>1.5</v>
      </c>
      <c r="D216">
        <v>39</v>
      </c>
    </row>
    <row r="217" spans="1:4" x14ac:dyDescent="0.2">
      <c r="A217" t="s">
        <v>688</v>
      </c>
      <c r="B217" t="s">
        <v>253</v>
      </c>
      <c r="C217">
        <v>4.5</v>
      </c>
      <c r="D217">
        <v>38</v>
      </c>
    </row>
    <row r="218" spans="1:4" x14ac:dyDescent="0.2">
      <c r="A218" t="s">
        <v>689</v>
      </c>
      <c r="B218" t="s">
        <v>253</v>
      </c>
      <c r="C218">
        <v>1.5</v>
      </c>
      <c r="D218">
        <v>37.9</v>
      </c>
    </row>
    <row r="219" spans="1:4" x14ac:dyDescent="0.2">
      <c r="A219" t="s">
        <v>690</v>
      </c>
      <c r="B219" t="s">
        <v>251</v>
      </c>
      <c r="C219">
        <v>4.5</v>
      </c>
      <c r="D219">
        <v>38.200000000000003</v>
      </c>
    </row>
    <row r="220" spans="1:4" x14ac:dyDescent="0.2">
      <c r="A220" t="s">
        <v>691</v>
      </c>
      <c r="B220" t="s">
        <v>251</v>
      </c>
      <c r="C220">
        <v>1.5</v>
      </c>
      <c r="D220">
        <v>38.1</v>
      </c>
    </row>
    <row r="221" spans="1:4" x14ac:dyDescent="0.2">
      <c r="A221" t="s">
        <v>692</v>
      </c>
      <c r="B221" t="s">
        <v>249</v>
      </c>
      <c r="C221">
        <v>4.5</v>
      </c>
      <c r="D221">
        <v>38.700000000000003</v>
      </c>
    </row>
    <row r="222" spans="1:4" x14ac:dyDescent="0.2">
      <c r="A222" t="s">
        <v>693</v>
      </c>
      <c r="B222" t="s">
        <v>249</v>
      </c>
      <c r="C222">
        <v>1.5</v>
      </c>
      <c r="D222">
        <v>38.5</v>
      </c>
    </row>
    <row r="223" spans="1:4" x14ac:dyDescent="0.2">
      <c r="A223" t="s">
        <v>694</v>
      </c>
      <c r="B223" t="s">
        <v>246</v>
      </c>
      <c r="C223">
        <v>4.5</v>
      </c>
      <c r="D223">
        <v>39.1</v>
      </c>
    </row>
    <row r="224" spans="1:4" x14ac:dyDescent="0.2">
      <c r="A224" t="s">
        <v>695</v>
      </c>
      <c r="B224" t="s">
        <v>246</v>
      </c>
      <c r="C224">
        <v>1.5</v>
      </c>
      <c r="D224">
        <v>39</v>
      </c>
    </row>
    <row r="225" spans="1:4" x14ac:dyDescent="0.2">
      <c r="A225" t="s">
        <v>696</v>
      </c>
      <c r="B225" t="s">
        <v>697</v>
      </c>
      <c r="C225">
        <v>7.5</v>
      </c>
      <c r="D225">
        <v>33.5</v>
      </c>
    </row>
    <row r="226" spans="1:4" x14ac:dyDescent="0.2">
      <c r="A226" t="s">
        <v>698</v>
      </c>
      <c r="B226" t="s">
        <v>697</v>
      </c>
      <c r="C226">
        <v>4.5</v>
      </c>
      <c r="D226">
        <v>24.7</v>
      </c>
    </row>
    <row r="227" spans="1:4" x14ac:dyDescent="0.2">
      <c r="A227" t="s">
        <v>698</v>
      </c>
      <c r="B227" t="s">
        <v>244</v>
      </c>
      <c r="C227">
        <v>4.5</v>
      </c>
      <c r="D227">
        <v>40.1</v>
      </c>
    </row>
    <row r="228" spans="1:4" x14ac:dyDescent="0.2">
      <c r="A228" t="s">
        <v>699</v>
      </c>
      <c r="B228" t="s">
        <v>697</v>
      </c>
      <c r="C228">
        <v>1.5</v>
      </c>
      <c r="D228">
        <v>20.8</v>
      </c>
    </row>
    <row r="229" spans="1:4" x14ac:dyDescent="0.2">
      <c r="A229" t="s">
        <v>699</v>
      </c>
      <c r="B229" t="s">
        <v>244</v>
      </c>
      <c r="C229">
        <v>1.5</v>
      </c>
      <c r="D229">
        <v>40</v>
      </c>
    </row>
    <row r="230" spans="1:4" x14ac:dyDescent="0.2">
      <c r="A230" t="s">
        <v>700</v>
      </c>
      <c r="B230" t="s">
        <v>701</v>
      </c>
      <c r="C230">
        <v>7.5</v>
      </c>
      <c r="D230">
        <v>40.200000000000003</v>
      </c>
    </row>
    <row r="231" spans="1:4" x14ac:dyDescent="0.2">
      <c r="A231" t="s">
        <v>702</v>
      </c>
      <c r="B231" t="s">
        <v>701</v>
      </c>
      <c r="C231">
        <v>4.5</v>
      </c>
      <c r="D231">
        <v>40.299999999999997</v>
      </c>
    </row>
    <row r="232" spans="1:4" x14ac:dyDescent="0.2">
      <c r="A232" t="s">
        <v>702</v>
      </c>
      <c r="B232" t="s">
        <v>242</v>
      </c>
      <c r="C232">
        <v>4.5</v>
      </c>
      <c r="D232">
        <v>40.200000000000003</v>
      </c>
    </row>
    <row r="233" spans="1:4" x14ac:dyDescent="0.2">
      <c r="A233" t="s">
        <v>703</v>
      </c>
      <c r="B233" t="s">
        <v>701</v>
      </c>
      <c r="C233">
        <v>1.5</v>
      </c>
      <c r="D233">
        <v>40.1</v>
      </c>
    </row>
    <row r="234" spans="1:4" x14ac:dyDescent="0.2">
      <c r="A234" t="s">
        <v>703</v>
      </c>
      <c r="B234" t="s">
        <v>242</v>
      </c>
      <c r="C234">
        <v>1.5</v>
      </c>
      <c r="D234">
        <v>40.1</v>
      </c>
    </row>
    <row r="235" spans="1:4" x14ac:dyDescent="0.2">
      <c r="A235" t="s">
        <v>704</v>
      </c>
      <c r="B235" t="s">
        <v>240</v>
      </c>
      <c r="C235">
        <v>4.5</v>
      </c>
      <c r="D235">
        <v>40.5</v>
      </c>
    </row>
    <row r="236" spans="1:4" x14ac:dyDescent="0.2">
      <c r="A236" t="s">
        <v>705</v>
      </c>
      <c r="B236" t="s">
        <v>240</v>
      </c>
      <c r="C236">
        <v>1.5</v>
      </c>
      <c r="D236">
        <v>40.5</v>
      </c>
    </row>
    <row r="237" spans="1:4" x14ac:dyDescent="0.2">
      <c r="A237" t="s">
        <v>706</v>
      </c>
      <c r="B237" t="s">
        <v>234</v>
      </c>
      <c r="C237">
        <v>7.5</v>
      </c>
      <c r="D237">
        <v>59.8</v>
      </c>
    </row>
    <row r="238" spans="1:4" x14ac:dyDescent="0.2">
      <c r="A238" t="s">
        <v>707</v>
      </c>
      <c r="B238" t="s">
        <v>234</v>
      </c>
      <c r="C238">
        <v>4.5</v>
      </c>
      <c r="D238">
        <v>59.5</v>
      </c>
    </row>
    <row r="239" spans="1:4" x14ac:dyDescent="0.2">
      <c r="A239" t="s">
        <v>708</v>
      </c>
      <c r="B239" t="s">
        <v>234</v>
      </c>
      <c r="C239">
        <v>1.5</v>
      </c>
      <c r="D239">
        <v>58.1</v>
      </c>
    </row>
    <row r="240" spans="1:4" x14ac:dyDescent="0.2">
      <c r="A240" t="s">
        <v>709</v>
      </c>
      <c r="B240" t="s">
        <v>239</v>
      </c>
      <c r="C240">
        <v>4.5</v>
      </c>
      <c r="D240">
        <v>40.799999999999997</v>
      </c>
    </row>
    <row r="241" spans="1:4" x14ac:dyDescent="0.2">
      <c r="A241" t="s">
        <v>710</v>
      </c>
      <c r="B241" t="s">
        <v>239</v>
      </c>
      <c r="C241">
        <v>1.5</v>
      </c>
      <c r="D241">
        <v>40.799999999999997</v>
      </c>
    </row>
    <row r="242" spans="1:4" x14ac:dyDescent="0.2">
      <c r="A242" t="s">
        <v>711</v>
      </c>
      <c r="B242" t="s">
        <v>236</v>
      </c>
      <c r="C242">
        <v>4.5</v>
      </c>
      <c r="D242">
        <v>40.9</v>
      </c>
    </row>
    <row r="243" spans="1:4" x14ac:dyDescent="0.2">
      <c r="A243" t="s">
        <v>712</v>
      </c>
      <c r="B243" t="s">
        <v>236</v>
      </c>
      <c r="C243">
        <v>1.5</v>
      </c>
      <c r="D243">
        <v>40.9</v>
      </c>
    </row>
    <row r="244" spans="1:4" x14ac:dyDescent="0.2">
      <c r="A244" t="s">
        <v>713</v>
      </c>
      <c r="B244" t="s">
        <v>232</v>
      </c>
      <c r="C244">
        <v>7.5</v>
      </c>
      <c r="D244">
        <v>60.3</v>
      </c>
    </row>
    <row r="245" spans="1:4" x14ac:dyDescent="0.2">
      <c r="A245" t="s">
        <v>714</v>
      </c>
      <c r="B245" t="s">
        <v>232</v>
      </c>
      <c r="C245">
        <v>4.5</v>
      </c>
      <c r="D245">
        <v>60</v>
      </c>
    </row>
    <row r="246" spans="1:4" x14ac:dyDescent="0.2">
      <c r="A246" t="s">
        <v>715</v>
      </c>
      <c r="B246" t="s">
        <v>232</v>
      </c>
      <c r="C246">
        <v>1.5</v>
      </c>
      <c r="D246">
        <v>58.6</v>
      </c>
    </row>
    <row r="247" spans="1:4" x14ac:dyDescent="0.2">
      <c r="A247" t="s">
        <v>716</v>
      </c>
      <c r="B247" t="s">
        <v>869</v>
      </c>
      <c r="C247">
        <v>7.5</v>
      </c>
      <c r="D247">
        <v>60.5</v>
      </c>
    </row>
    <row r="248" spans="1:4" x14ac:dyDescent="0.2">
      <c r="A248" t="s">
        <v>717</v>
      </c>
      <c r="B248" t="s">
        <v>869</v>
      </c>
      <c r="C248">
        <v>4.5</v>
      </c>
      <c r="D248">
        <v>60.1</v>
      </c>
    </row>
    <row r="249" spans="1:4" x14ac:dyDescent="0.2">
      <c r="A249" t="s">
        <v>718</v>
      </c>
      <c r="B249" t="s">
        <v>869</v>
      </c>
      <c r="C249">
        <v>1.5</v>
      </c>
      <c r="D249">
        <v>58.8</v>
      </c>
    </row>
    <row r="250" spans="1:4" x14ac:dyDescent="0.2">
      <c r="A250" t="s">
        <v>719</v>
      </c>
      <c r="B250" t="s">
        <v>226</v>
      </c>
      <c r="C250">
        <v>7.5</v>
      </c>
      <c r="D250">
        <v>60.5</v>
      </c>
    </row>
    <row r="251" spans="1:4" x14ac:dyDescent="0.2">
      <c r="A251" t="s">
        <v>720</v>
      </c>
      <c r="B251" t="s">
        <v>226</v>
      </c>
      <c r="C251">
        <v>4.5</v>
      </c>
      <c r="D251">
        <v>60.1</v>
      </c>
    </row>
    <row r="252" spans="1:4" x14ac:dyDescent="0.2">
      <c r="A252" t="s">
        <v>721</v>
      </c>
      <c r="B252" t="s">
        <v>226</v>
      </c>
      <c r="C252">
        <v>1.5</v>
      </c>
      <c r="D252">
        <v>58.8</v>
      </c>
    </row>
    <row r="253" spans="1:4" x14ac:dyDescent="0.2">
      <c r="A253" t="s">
        <v>722</v>
      </c>
      <c r="B253" t="s">
        <v>723</v>
      </c>
      <c r="C253">
        <v>4.5</v>
      </c>
      <c r="D253">
        <v>42.9</v>
      </c>
    </row>
    <row r="254" spans="1:4" x14ac:dyDescent="0.2">
      <c r="A254" t="s">
        <v>724</v>
      </c>
      <c r="B254" t="s">
        <v>723</v>
      </c>
      <c r="C254">
        <v>1.5</v>
      </c>
      <c r="D254">
        <v>42.2</v>
      </c>
    </row>
    <row r="255" spans="1:4" x14ac:dyDescent="0.2">
      <c r="A255" t="s">
        <v>725</v>
      </c>
      <c r="B255" t="s">
        <v>222</v>
      </c>
      <c r="C255">
        <v>4.5</v>
      </c>
      <c r="D255">
        <v>37.1</v>
      </c>
    </row>
    <row r="256" spans="1:4" x14ac:dyDescent="0.2">
      <c r="A256" t="s">
        <v>726</v>
      </c>
      <c r="B256" t="s">
        <v>222</v>
      </c>
      <c r="C256">
        <v>1.5</v>
      </c>
      <c r="D256">
        <v>26.9</v>
      </c>
    </row>
    <row r="257" spans="1:4" x14ac:dyDescent="0.2">
      <c r="A257" t="s">
        <v>727</v>
      </c>
      <c r="B257" t="s">
        <v>220</v>
      </c>
      <c r="C257">
        <v>4.5</v>
      </c>
      <c r="D257">
        <v>42.1</v>
      </c>
    </row>
    <row r="258" spans="1:4" x14ac:dyDescent="0.2">
      <c r="A258" t="s">
        <v>728</v>
      </c>
      <c r="B258" t="s">
        <v>220</v>
      </c>
      <c r="C258">
        <v>1.5</v>
      </c>
      <c r="D258">
        <v>41.6</v>
      </c>
    </row>
    <row r="259" spans="1:4" x14ac:dyDescent="0.2">
      <c r="A259" t="s">
        <v>729</v>
      </c>
      <c r="B259" t="s">
        <v>218</v>
      </c>
      <c r="C259">
        <v>4.5</v>
      </c>
      <c r="D259">
        <v>42.2</v>
      </c>
    </row>
    <row r="260" spans="1:4" x14ac:dyDescent="0.2">
      <c r="A260" t="s">
        <v>730</v>
      </c>
      <c r="B260" t="s">
        <v>218</v>
      </c>
      <c r="C260">
        <v>1.5</v>
      </c>
      <c r="D260">
        <v>41.7</v>
      </c>
    </row>
    <row r="261" spans="1:4" x14ac:dyDescent="0.2">
      <c r="A261" t="s">
        <v>731</v>
      </c>
      <c r="B261" t="s">
        <v>216</v>
      </c>
      <c r="C261">
        <v>4.5</v>
      </c>
      <c r="D261">
        <v>42.3</v>
      </c>
    </row>
    <row r="262" spans="1:4" x14ac:dyDescent="0.2">
      <c r="A262" t="s">
        <v>732</v>
      </c>
      <c r="B262" t="s">
        <v>216</v>
      </c>
      <c r="C262">
        <v>1.5</v>
      </c>
      <c r="D262">
        <v>41.6</v>
      </c>
    </row>
    <row r="263" spans="1:4" x14ac:dyDescent="0.2">
      <c r="A263" t="s">
        <v>733</v>
      </c>
      <c r="B263" t="s">
        <v>214</v>
      </c>
      <c r="C263">
        <v>4.5</v>
      </c>
      <c r="D263">
        <v>43.1</v>
      </c>
    </row>
    <row r="264" spans="1:4" x14ac:dyDescent="0.2">
      <c r="A264" t="s">
        <v>734</v>
      </c>
      <c r="B264" t="s">
        <v>214</v>
      </c>
      <c r="C264">
        <v>1.5</v>
      </c>
      <c r="D264">
        <v>42.5</v>
      </c>
    </row>
    <row r="265" spans="1:4" x14ac:dyDescent="0.2">
      <c r="A265" t="s">
        <v>735</v>
      </c>
      <c r="B265" t="s">
        <v>212</v>
      </c>
      <c r="C265">
        <v>4.5</v>
      </c>
      <c r="D265">
        <v>39.1</v>
      </c>
    </row>
    <row r="266" spans="1:4" x14ac:dyDescent="0.2">
      <c r="A266" t="s">
        <v>736</v>
      </c>
      <c r="B266" t="s">
        <v>212</v>
      </c>
      <c r="C266">
        <v>1.5</v>
      </c>
      <c r="D266">
        <v>38.200000000000003</v>
      </c>
    </row>
    <row r="267" spans="1:4" x14ac:dyDescent="0.2">
      <c r="A267" t="s">
        <v>737</v>
      </c>
      <c r="B267" t="s">
        <v>210</v>
      </c>
      <c r="C267">
        <v>4.5</v>
      </c>
      <c r="D267">
        <v>42.8</v>
      </c>
    </row>
    <row r="268" spans="1:4" x14ac:dyDescent="0.2">
      <c r="A268" t="s">
        <v>738</v>
      </c>
      <c r="B268" t="s">
        <v>210</v>
      </c>
      <c r="C268">
        <v>1.5</v>
      </c>
      <c r="D268">
        <v>42.4</v>
      </c>
    </row>
    <row r="269" spans="1:4" x14ac:dyDescent="0.2">
      <c r="A269" t="s">
        <v>739</v>
      </c>
      <c r="B269" t="s">
        <v>208</v>
      </c>
      <c r="C269">
        <v>4.5</v>
      </c>
      <c r="D269">
        <v>37</v>
      </c>
    </row>
    <row r="270" spans="1:4" x14ac:dyDescent="0.2">
      <c r="A270" t="s">
        <v>740</v>
      </c>
      <c r="B270" t="s">
        <v>208</v>
      </c>
      <c r="C270">
        <v>1.5</v>
      </c>
      <c r="D270">
        <v>30</v>
      </c>
    </row>
    <row r="271" spans="1:4" x14ac:dyDescent="0.2">
      <c r="A271" t="s">
        <v>741</v>
      </c>
      <c r="B271" t="s">
        <v>206</v>
      </c>
      <c r="C271">
        <v>4.5</v>
      </c>
      <c r="D271">
        <v>44.8</v>
      </c>
    </row>
    <row r="272" spans="1:4" x14ac:dyDescent="0.2">
      <c r="A272" t="s">
        <v>742</v>
      </c>
      <c r="B272" t="s">
        <v>206</v>
      </c>
      <c r="C272">
        <v>1.5</v>
      </c>
      <c r="D272">
        <v>44.5</v>
      </c>
    </row>
    <row r="273" spans="1:4" x14ac:dyDescent="0.2">
      <c r="A273" t="s">
        <v>743</v>
      </c>
      <c r="B273" t="s">
        <v>204</v>
      </c>
      <c r="C273">
        <v>4.5</v>
      </c>
      <c r="D273">
        <v>44.6</v>
      </c>
    </row>
    <row r="274" spans="1:4" x14ac:dyDescent="0.2">
      <c r="A274" t="s">
        <v>744</v>
      </c>
      <c r="B274" t="s">
        <v>204</v>
      </c>
      <c r="C274">
        <v>1.5</v>
      </c>
      <c r="D274">
        <v>44.5</v>
      </c>
    </row>
    <row r="275" spans="1:4" x14ac:dyDescent="0.2">
      <c r="A275" t="s">
        <v>745</v>
      </c>
      <c r="B275" t="s">
        <v>201</v>
      </c>
      <c r="C275">
        <v>7.5</v>
      </c>
      <c r="D275">
        <v>46.5</v>
      </c>
    </row>
    <row r="276" spans="1:4" x14ac:dyDescent="0.2">
      <c r="A276" t="s">
        <v>746</v>
      </c>
      <c r="B276" t="s">
        <v>201</v>
      </c>
      <c r="C276">
        <v>4.5</v>
      </c>
      <c r="D276">
        <v>46.3</v>
      </c>
    </row>
    <row r="277" spans="1:4" x14ac:dyDescent="0.2">
      <c r="A277" t="s">
        <v>747</v>
      </c>
      <c r="B277" t="s">
        <v>201</v>
      </c>
      <c r="C277">
        <v>1.5</v>
      </c>
      <c r="D277">
        <v>46.6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 t="s">
        <v>870</v>
      </c>
    </row>
    <row r="287" spans="1:4" x14ac:dyDescent="0.2">
      <c r="A287" t="s">
        <v>757</v>
      </c>
      <c r="B287" t="s">
        <v>191</v>
      </c>
      <c r="C287">
        <v>1.5</v>
      </c>
      <c r="D287" t="s">
        <v>870</v>
      </c>
    </row>
    <row r="288" spans="1:4" x14ac:dyDescent="0.2">
      <c r="A288" t="s">
        <v>758</v>
      </c>
      <c r="B288" t="s">
        <v>189</v>
      </c>
      <c r="C288">
        <v>4.5</v>
      </c>
      <c r="D288" t="s">
        <v>870</v>
      </c>
    </row>
    <row r="289" spans="1:4" x14ac:dyDescent="0.2">
      <c r="A289" t="s">
        <v>759</v>
      </c>
      <c r="B289" t="s">
        <v>189</v>
      </c>
      <c r="C289">
        <v>1.5</v>
      </c>
      <c r="D289" t="s">
        <v>870</v>
      </c>
    </row>
    <row r="290" spans="1:4" x14ac:dyDescent="0.2">
      <c r="A290" t="s">
        <v>760</v>
      </c>
      <c r="B290" t="s">
        <v>187</v>
      </c>
      <c r="C290">
        <v>4.5</v>
      </c>
      <c r="D290" t="s">
        <v>870</v>
      </c>
    </row>
    <row r="291" spans="1:4" x14ac:dyDescent="0.2">
      <c r="A291" t="s">
        <v>761</v>
      </c>
      <c r="B291" t="s">
        <v>187</v>
      </c>
      <c r="C291">
        <v>1.5</v>
      </c>
      <c r="D291" t="s">
        <v>870</v>
      </c>
    </row>
    <row r="292" spans="1:4" x14ac:dyDescent="0.2">
      <c r="A292" t="s">
        <v>762</v>
      </c>
      <c r="B292" t="s">
        <v>185</v>
      </c>
      <c r="C292">
        <v>4.5</v>
      </c>
      <c r="D292" t="s">
        <v>870</v>
      </c>
    </row>
    <row r="293" spans="1:4" x14ac:dyDescent="0.2">
      <c r="A293" t="s">
        <v>763</v>
      </c>
      <c r="B293" t="s">
        <v>185</v>
      </c>
      <c r="C293">
        <v>1.5</v>
      </c>
      <c r="D293" t="s">
        <v>870</v>
      </c>
    </row>
    <row r="294" spans="1:4" x14ac:dyDescent="0.2">
      <c r="A294" t="s">
        <v>764</v>
      </c>
      <c r="B294" t="s">
        <v>183</v>
      </c>
      <c r="C294">
        <v>4.5</v>
      </c>
      <c r="D294" t="s">
        <v>870</v>
      </c>
    </row>
    <row r="295" spans="1:4" x14ac:dyDescent="0.2">
      <c r="A295" t="s">
        <v>765</v>
      </c>
      <c r="B295" t="s">
        <v>183</v>
      </c>
      <c r="C295">
        <v>1.5</v>
      </c>
      <c r="D295" t="s">
        <v>870</v>
      </c>
    </row>
    <row r="296" spans="1:4" x14ac:dyDescent="0.2">
      <c r="A296" t="s">
        <v>766</v>
      </c>
      <c r="B296" t="s">
        <v>181</v>
      </c>
      <c r="C296">
        <v>4.5</v>
      </c>
      <c r="D296">
        <v>24.2</v>
      </c>
    </row>
    <row r="297" spans="1:4" x14ac:dyDescent="0.2">
      <c r="A297" t="s">
        <v>767</v>
      </c>
      <c r="B297" t="s">
        <v>181</v>
      </c>
      <c r="C297">
        <v>1.5</v>
      </c>
      <c r="D297">
        <v>16.600000000000001</v>
      </c>
    </row>
    <row r="298" spans="1:4" x14ac:dyDescent="0.2">
      <c r="A298" t="s">
        <v>768</v>
      </c>
      <c r="B298" t="s">
        <v>178</v>
      </c>
      <c r="C298">
        <v>4.5</v>
      </c>
      <c r="D298">
        <v>29</v>
      </c>
    </row>
    <row r="299" spans="1:4" x14ac:dyDescent="0.2">
      <c r="A299" t="s">
        <v>769</v>
      </c>
      <c r="B299" t="s">
        <v>178</v>
      </c>
      <c r="C299">
        <v>1.5</v>
      </c>
      <c r="D299">
        <v>27.8</v>
      </c>
    </row>
    <row r="300" spans="1:4" x14ac:dyDescent="0.2">
      <c r="A300" t="s">
        <v>770</v>
      </c>
      <c r="B300" t="s">
        <v>176</v>
      </c>
      <c r="C300">
        <v>1.5</v>
      </c>
      <c r="D300">
        <v>29</v>
      </c>
    </row>
    <row r="301" spans="1:4" x14ac:dyDescent="0.2">
      <c r="A301" t="s">
        <v>771</v>
      </c>
      <c r="B301" t="s">
        <v>174</v>
      </c>
      <c r="C301">
        <v>1.5</v>
      </c>
      <c r="D301">
        <v>29.7</v>
      </c>
    </row>
    <row r="302" spans="1:4" x14ac:dyDescent="0.2">
      <c r="A302" t="s">
        <v>772</v>
      </c>
      <c r="B302" t="s">
        <v>172</v>
      </c>
      <c r="C302">
        <v>4.5</v>
      </c>
      <c r="D302">
        <v>32.5</v>
      </c>
    </row>
    <row r="303" spans="1:4" x14ac:dyDescent="0.2">
      <c r="A303" t="s">
        <v>773</v>
      </c>
      <c r="B303" t="s">
        <v>172</v>
      </c>
      <c r="C303">
        <v>1.5</v>
      </c>
      <c r="D303">
        <v>28.9</v>
      </c>
    </row>
    <row r="304" spans="1:4" x14ac:dyDescent="0.2">
      <c r="A304" t="s">
        <v>774</v>
      </c>
      <c r="B304" t="s">
        <v>170</v>
      </c>
      <c r="C304">
        <v>1.5</v>
      </c>
      <c r="D304">
        <v>25.9</v>
      </c>
    </row>
    <row r="305" spans="1:4" x14ac:dyDescent="0.2">
      <c r="A305" t="s">
        <v>775</v>
      </c>
      <c r="B305" t="s">
        <v>167</v>
      </c>
      <c r="C305">
        <v>4.5</v>
      </c>
      <c r="D305">
        <v>30.6</v>
      </c>
    </row>
    <row r="306" spans="1:4" x14ac:dyDescent="0.2">
      <c r="A306" t="s">
        <v>776</v>
      </c>
      <c r="B306" t="s">
        <v>167</v>
      </c>
      <c r="C306">
        <v>1.5</v>
      </c>
      <c r="D306">
        <v>28.6</v>
      </c>
    </row>
    <row r="307" spans="1:4" x14ac:dyDescent="0.2">
      <c r="A307" t="s">
        <v>777</v>
      </c>
      <c r="B307" t="s">
        <v>165</v>
      </c>
      <c r="C307">
        <v>4.5</v>
      </c>
      <c r="D307">
        <v>33.200000000000003</v>
      </c>
    </row>
    <row r="308" spans="1:4" x14ac:dyDescent="0.2">
      <c r="A308" t="s">
        <v>778</v>
      </c>
      <c r="B308" t="s">
        <v>165</v>
      </c>
      <c r="C308">
        <v>1.5</v>
      </c>
      <c r="D308">
        <v>31.8</v>
      </c>
    </row>
    <row r="309" spans="1:4" x14ac:dyDescent="0.2">
      <c r="A309" t="s">
        <v>779</v>
      </c>
      <c r="B309" t="s">
        <v>162</v>
      </c>
      <c r="C309">
        <v>7.5</v>
      </c>
      <c r="D309">
        <v>33.5</v>
      </c>
    </row>
    <row r="310" spans="1:4" x14ac:dyDescent="0.2">
      <c r="A310" t="s">
        <v>780</v>
      </c>
      <c r="B310" t="s">
        <v>162</v>
      </c>
      <c r="C310">
        <v>4.5</v>
      </c>
      <c r="D310">
        <v>33.200000000000003</v>
      </c>
    </row>
    <row r="311" spans="1:4" x14ac:dyDescent="0.2">
      <c r="A311" t="s">
        <v>781</v>
      </c>
      <c r="B311" t="s">
        <v>162</v>
      </c>
      <c r="C311">
        <v>1.5</v>
      </c>
      <c r="D311">
        <v>31.2</v>
      </c>
    </row>
    <row r="312" spans="1:4" x14ac:dyDescent="0.2">
      <c r="A312" t="s">
        <v>782</v>
      </c>
      <c r="B312" t="s">
        <v>160</v>
      </c>
      <c r="C312">
        <v>1.5</v>
      </c>
      <c r="D312">
        <v>38.4</v>
      </c>
    </row>
    <row r="313" spans="1:4" x14ac:dyDescent="0.2">
      <c r="A313" t="s">
        <v>783</v>
      </c>
      <c r="B313" t="s">
        <v>158</v>
      </c>
      <c r="C313">
        <v>7.5</v>
      </c>
      <c r="D313">
        <v>38.799999999999997</v>
      </c>
    </row>
    <row r="314" spans="1:4" x14ac:dyDescent="0.2">
      <c r="A314" t="s">
        <v>784</v>
      </c>
      <c r="B314" t="s">
        <v>158</v>
      </c>
      <c r="C314">
        <v>4.5</v>
      </c>
      <c r="D314">
        <v>24.6</v>
      </c>
    </row>
    <row r="315" spans="1:4" x14ac:dyDescent="0.2">
      <c r="A315" t="s">
        <v>785</v>
      </c>
      <c r="B315" t="s">
        <v>158</v>
      </c>
      <c r="C315">
        <v>1.5</v>
      </c>
      <c r="D315">
        <v>18.2</v>
      </c>
    </row>
    <row r="316" spans="1:4" x14ac:dyDescent="0.2">
      <c r="A316" t="s">
        <v>786</v>
      </c>
      <c r="B316" t="s">
        <v>156</v>
      </c>
      <c r="C316">
        <v>4.5</v>
      </c>
      <c r="D316">
        <v>26.4</v>
      </c>
    </row>
    <row r="317" spans="1:4" x14ac:dyDescent="0.2">
      <c r="A317" t="s">
        <v>787</v>
      </c>
      <c r="B317" t="s">
        <v>156</v>
      </c>
      <c r="C317">
        <v>1.5</v>
      </c>
      <c r="D317">
        <v>19.7</v>
      </c>
    </row>
    <row r="318" spans="1:4" x14ac:dyDescent="0.2">
      <c r="A318" t="s">
        <v>788</v>
      </c>
      <c r="B318" t="s">
        <v>154</v>
      </c>
      <c r="C318">
        <v>4.5</v>
      </c>
      <c r="D318">
        <v>39.799999999999997</v>
      </c>
    </row>
    <row r="319" spans="1:4" x14ac:dyDescent="0.2">
      <c r="A319" t="s">
        <v>789</v>
      </c>
      <c r="B319" t="s">
        <v>154</v>
      </c>
      <c r="C319">
        <v>1.5</v>
      </c>
      <c r="D319">
        <v>39.5</v>
      </c>
    </row>
    <row r="320" spans="1:4" x14ac:dyDescent="0.2">
      <c r="A320" t="s">
        <v>790</v>
      </c>
      <c r="B320" t="s">
        <v>152</v>
      </c>
      <c r="C320">
        <v>4.5</v>
      </c>
      <c r="D320">
        <v>39.799999999999997</v>
      </c>
    </row>
    <row r="321" spans="1:4" x14ac:dyDescent="0.2">
      <c r="A321" t="s">
        <v>791</v>
      </c>
      <c r="B321" t="s">
        <v>152</v>
      </c>
      <c r="C321">
        <v>1.5</v>
      </c>
      <c r="D321">
        <v>39.4</v>
      </c>
    </row>
    <row r="322" spans="1:4" x14ac:dyDescent="0.2">
      <c r="A322" t="s">
        <v>792</v>
      </c>
      <c r="B322" t="s">
        <v>150</v>
      </c>
      <c r="C322">
        <v>4.5</v>
      </c>
      <c r="D322">
        <v>40.1</v>
      </c>
    </row>
    <row r="323" spans="1:4" x14ac:dyDescent="0.2">
      <c r="A323" t="s">
        <v>793</v>
      </c>
      <c r="B323" t="s">
        <v>150</v>
      </c>
      <c r="C323">
        <v>1.5</v>
      </c>
      <c r="D323">
        <v>39.799999999999997</v>
      </c>
    </row>
    <row r="324" spans="1:4" x14ac:dyDescent="0.2">
      <c r="A324" t="s">
        <v>794</v>
      </c>
      <c r="B324" t="s">
        <v>147</v>
      </c>
      <c r="C324">
        <v>4.5</v>
      </c>
      <c r="D324">
        <v>40.4</v>
      </c>
    </row>
    <row r="325" spans="1:4" x14ac:dyDescent="0.2">
      <c r="A325" t="s">
        <v>795</v>
      </c>
      <c r="B325" t="s">
        <v>147</v>
      </c>
      <c r="C325">
        <v>1.5</v>
      </c>
      <c r="D325">
        <v>40.1</v>
      </c>
    </row>
    <row r="326" spans="1:4" x14ac:dyDescent="0.2">
      <c r="A326" t="s">
        <v>796</v>
      </c>
      <c r="B326" t="s">
        <v>145</v>
      </c>
      <c r="C326">
        <v>1.5</v>
      </c>
      <c r="D326">
        <v>64.7</v>
      </c>
    </row>
    <row r="327" spans="1:4" x14ac:dyDescent="0.2">
      <c r="A327" t="s">
        <v>797</v>
      </c>
      <c r="B327" t="s">
        <v>143</v>
      </c>
      <c r="C327">
        <v>1.5</v>
      </c>
      <c r="D327">
        <v>64.7</v>
      </c>
    </row>
    <row r="328" spans="1:4" x14ac:dyDescent="0.2">
      <c r="A328" t="s">
        <v>798</v>
      </c>
      <c r="B328" t="s">
        <v>141</v>
      </c>
      <c r="C328">
        <v>4.5</v>
      </c>
      <c r="D328">
        <v>65.7</v>
      </c>
    </row>
    <row r="329" spans="1:4" x14ac:dyDescent="0.2">
      <c r="A329" t="s">
        <v>799</v>
      </c>
      <c r="B329" t="s">
        <v>141</v>
      </c>
      <c r="C329">
        <v>1.5</v>
      </c>
      <c r="D329">
        <v>65.599999999999994</v>
      </c>
    </row>
    <row r="330" spans="1:4" x14ac:dyDescent="0.2">
      <c r="A330" t="s">
        <v>800</v>
      </c>
      <c r="B330" t="s">
        <v>138</v>
      </c>
      <c r="C330">
        <v>4.5</v>
      </c>
      <c r="D330">
        <v>64.099999999999994</v>
      </c>
    </row>
    <row r="331" spans="1:4" x14ac:dyDescent="0.2">
      <c r="A331" t="s">
        <v>801</v>
      </c>
      <c r="B331" t="s">
        <v>138</v>
      </c>
      <c r="C331">
        <v>1.5</v>
      </c>
      <c r="D331">
        <v>63.7</v>
      </c>
    </row>
    <row r="332" spans="1:4" x14ac:dyDescent="0.2">
      <c r="A332" t="s">
        <v>802</v>
      </c>
      <c r="B332" t="s">
        <v>136</v>
      </c>
      <c r="C332">
        <v>4.5</v>
      </c>
      <c r="D332">
        <v>64.3</v>
      </c>
    </row>
    <row r="333" spans="1:4" x14ac:dyDescent="0.2">
      <c r="A333" t="s">
        <v>803</v>
      </c>
      <c r="B333" t="s">
        <v>136</v>
      </c>
      <c r="C333">
        <v>1.5</v>
      </c>
      <c r="D333">
        <v>63.9</v>
      </c>
    </row>
    <row r="334" spans="1:4" x14ac:dyDescent="0.2">
      <c r="A334" t="s">
        <v>804</v>
      </c>
      <c r="B334" t="s">
        <v>135</v>
      </c>
      <c r="C334">
        <v>4.5</v>
      </c>
      <c r="D334">
        <v>68.3</v>
      </c>
    </row>
    <row r="335" spans="1:4" x14ac:dyDescent="0.2">
      <c r="A335" t="s">
        <v>805</v>
      </c>
      <c r="B335" t="s">
        <v>135</v>
      </c>
      <c r="C335">
        <v>1.5</v>
      </c>
      <c r="D335">
        <v>68.8</v>
      </c>
    </row>
    <row r="336" spans="1:4" x14ac:dyDescent="0.2">
      <c r="A336" t="s">
        <v>806</v>
      </c>
      <c r="B336" t="s">
        <v>134</v>
      </c>
      <c r="C336">
        <v>4.5</v>
      </c>
      <c r="D336">
        <v>68.2</v>
      </c>
    </row>
    <row r="337" spans="1:4" x14ac:dyDescent="0.2">
      <c r="A337" t="s">
        <v>807</v>
      </c>
      <c r="B337" t="s">
        <v>134</v>
      </c>
      <c r="C337">
        <v>1.5</v>
      </c>
      <c r="D337">
        <v>68.599999999999994</v>
      </c>
    </row>
    <row r="338" spans="1:4" x14ac:dyDescent="0.2">
      <c r="A338" t="s">
        <v>808</v>
      </c>
      <c r="B338" t="s">
        <v>133</v>
      </c>
      <c r="C338">
        <v>4.5</v>
      </c>
      <c r="D338">
        <v>68.099999999999994</v>
      </c>
    </row>
    <row r="339" spans="1:4" x14ac:dyDescent="0.2">
      <c r="A339" t="s">
        <v>809</v>
      </c>
      <c r="B339" t="s">
        <v>133</v>
      </c>
      <c r="C339">
        <v>1.5</v>
      </c>
      <c r="D339">
        <v>68.400000000000006</v>
      </c>
    </row>
    <row r="340" spans="1:4" x14ac:dyDescent="0.2">
      <c r="A340" t="s">
        <v>810</v>
      </c>
      <c r="B340" t="s">
        <v>129</v>
      </c>
      <c r="C340">
        <v>4.5</v>
      </c>
      <c r="D340">
        <v>68</v>
      </c>
    </row>
    <row r="341" spans="1:4" x14ac:dyDescent="0.2">
      <c r="A341" t="s">
        <v>811</v>
      </c>
      <c r="B341" t="s">
        <v>129</v>
      </c>
      <c r="C341">
        <v>1.5</v>
      </c>
      <c r="D341">
        <v>68.3</v>
      </c>
    </row>
    <row r="342" spans="1:4" x14ac:dyDescent="0.2">
      <c r="A342" t="s">
        <v>812</v>
      </c>
      <c r="B342" t="s">
        <v>128</v>
      </c>
      <c r="C342">
        <v>4.5</v>
      </c>
      <c r="D342">
        <v>67.5</v>
      </c>
    </row>
    <row r="343" spans="1:4" x14ac:dyDescent="0.2">
      <c r="A343" t="s">
        <v>813</v>
      </c>
      <c r="B343" t="s">
        <v>128</v>
      </c>
      <c r="C343">
        <v>1.5</v>
      </c>
      <c r="D343">
        <v>67.7</v>
      </c>
    </row>
    <row r="344" spans="1:4" x14ac:dyDescent="0.2">
      <c r="A344" t="s">
        <v>814</v>
      </c>
      <c r="B344" t="s">
        <v>127</v>
      </c>
      <c r="C344">
        <v>4.5</v>
      </c>
      <c r="D344">
        <v>67.400000000000006</v>
      </c>
    </row>
    <row r="345" spans="1:4" x14ac:dyDescent="0.2">
      <c r="A345" t="s">
        <v>815</v>
      </c>
      <c r="B345" t="s">
        <v>127</v>
      </c>
      <c r="C345">
        <v>1.5</v>
      </c>
      <c r="D345">
        <v>67.599999999999994</v>
      </c>
    </row>
    <row r="346" spans="1:4" x14ac:dyDescent="0.2">
      <c r="A346" t="s">
        <v>816</v>
      </c>
      <c r="B346" t="s">
        <v>126</v>
      </c>
      <c r="C346">
        <v>4.5</v>
      </c>
      <c r="D346">
        <v>67.3</v>
      </c>
    </row>
    <row r="347" spans="1:4" x14ac:dyDescent="0.2">
      <c r="A347" t="s">
        <v>817</v>
      </c>
      <c r="B347" t="s">
        <v>126</v>
      </c>
      <c r="C347">
        <v>1.5</v>
      </c>
      <c r="D347">
        <v>67.5</v>
      </c>
    </row>
    <row r="348" spans="1:4" x14ac:dyDescent="0.2">
      <c r="A348" t="s">
        <v>818</v>
      </c>
      <c r="B348" t="s">
        <v>123</v>
      </c>
      <c r="C348">
        <v>4.5</v>
      </c>
      <c r="D348">
        <v>67.2</v>
      </c>
    </row>
    <row r="349" spans="1:4" x14ac:dyDescent="0.2">
      <c r="A349" t="s">
        <v>819</v>
      </c>
      <c r="B349" t="s">
        <v>123</v>
      </c>
      <c r="C349">
        <v>1.5</v>
      </c>
      <c r="D349">
        <v>67.3</v>
      </c>
    </row>
    <row r="350" spans="1:4" x14ac:dyDescent="0.2">
      <c r="A350" t="s">
        <v>820</v>
      </c>
      <c r="B350" t="s">
        <v>871</v>
      </c>
      <c r="C350">
        <v>4.5</v>
      </c>
      <c r="D350">
        <v>65.099999999999994</v>
      </c>
    </row>
    <row r="351" spans="1:4" x14ac:dyDescent="0.2">
      <c r="A351" t="s">
        <v>821</v>
      </c>
      <c r="B351" t="s">
        <v>871</v>
      </c>
      <c r="C351">
        <v>1.5</v>
      </c>
      <c r="D351">
        <v>64.8</v>
      </c>
    </row>
    <row r="352" spans="1:4" x14ac:dyDescent="0.2">
      <c r="A352" t="s">
        <v>822</v>
      </c>
      <c r="B352" t="s">
        <v>115</v>
      </c>
      <c r="C352">
        <v>1.5</v>
      </c>
      <c r="D352">
        <v>62.7</v>
      </c>
    </row>
    <row r="353" spans="1:4" x14ac:dyDescent="0.2">
      <c r="A353" t="s">
        <v>823</v>
      </c>
      <c r="B353" t="s">
        <v>112</v>
      </c>
      <c r="C353">
        <v>7.5</v>
      </c>
      <c r="D353">
        <v>64</v>
      </c>
    </row>
    <row r="354" spans="1:4" x14ac:dyDescent="0.2">
      <c r="A354" t="s">
        <v>824</v>
      </c>
      <c r="B354" t="s">
        <v>112</v>
      </c>
      <c r="C354">
        <v>4.5</v>
      </c>
      <c r="D354">
        <v>64.099999999999994</v>
      </c>
    </row>
    <row r="355" spans="1:4" x14ac:dyDescent="0.2">
      <c r="A355" t="s">
        <v>825</v>
      </c>
      <c r="B355" t="s">
        <v>112</v>
      </c>
      <c r="C355">
        <v>1.5</v>
      </c>
      <c r="D355">
        <v>63.8</v>
      </c>
    </row>
    <row r="356" spans="1:4" x14ac:dyDescent="0.2">
      <c r="A356" t="s">
        <v>826</v>
      </c>
      <c r="B356" t="s">
        <v>827</v>
      </c>
      <c r="C356">
        <v>4.5</v>
      </c>
      <c r="D356">
        <v>64.599999999999994</v>
      </c>
    </row>
    <row r="357" spans="1:4" x14ac:dyDescent="0.2">
      <c r="A357" t="s">
        <v>828</v>
      </c>
      <c r="B357" t="s">
        <v>827</v>
      </c>
      <c r="C357">
        <v>1.5</v>
      </c>
      <c r="D357">
        <v>64.400000000000006</v>
      </c>
    </row>
    <row r="358" spans="1:4" x14ac:dyDescent="0.2">
      <c r="A358" t="s">
        <v>829</v>
      </c>
      <c r="B358" t="s">
        <v>108</v>
      </c>
      <c r="C358">
        <v>4.5</v>
      </c>
      <c r="D358">
        <v>49.7</v>
      </c>
    </row>
    <row r="359" spans="1:4" x14ac:dyDescent="0.2">
      <c r="A359" t="s">
        <v>830</v>
      </c>
      <c r="B359" t="s">
        <v>108</v>
      </c>
      <c r="C359">
        <v>1.5</v>
      </c>
      <c r="D359">
        <v>47.9</v>
      </c>
    </row>
    <row r="360" spans="1:4" x14ac:dyDescent="0.2">
      <c r="A360" t="s">
        <v>831</v>
      </c>
      <c r="B360" t="s">
        <v>106</v>
      </c>
      <c r="C360">
        <v>4.5</v>
      </c>
      <c r="D360">
        <v>48.2</v>
      </c>
    </row>
    <row r="361" spans="1:4" x14ac:dyDescent="0.2">
      <c r="A361" t="s">
        <v>832</v>
      </c>
      <c r="B361" t="s">
        <v>106</v>
      </c>
      <c r="C361">
        <v>1.5</v>
      </c>
      <c r="D361">
        <v>46.6</v>
      </c>
    </row>
    <row r="362" spans="1:4" x14ac:dyDescent="0.2">
      <c r="A362" t="s">
        <v>833</v>
      </c>
      <c r="B362" t="s">
        <v>104</v>
      </c>
      <c r="C362">
        <v>4.5</v>
      </c>
      <c r="D362">
        <v>47.3</v>
      </c>
    </row>
    <row r="363" spans="1:4" x14ac:dyDescent="0.2">
      <c r="A363" t="s">
        <v>834</v>
      </c>
      <c r="B363" t="s">
        <v>104</v>
      </c>
      <c r="C363">
        <v>1.5</v>
      </c>
      <c r="D363">
        <v>45.6</v>
      </c>
    </row>
    <row r="364" spans="1:4" x14ac:dyDescent="0.2">
      <c r="A364" t="s">
        <v>835</v>
      </c>
      <c r="B364" t="s">
        <v>101</v>
      </c>
      <c r="C364">
        <v>4.5</v>
      </c>
      <c r="D364">
        <v>47.9</v>
      </c>
    </row>
    <row r="365" spans="1:4" x14ac:dyDescent="0.2">
      <c r="A365" t="s">
        <v>836</v>
      </c>
      <c r="B365" t="s">
        <v>101</v>
      </c>
      <c r="C365">
        <v>1.5</v>
      </c>
      <c r="D365">
        <v>46.6</v>
      </c>
    </row>
    <row r="366" spans="1:4" x14ac:dyDescent="0.2">
      <c r="A366" t="s">
        <v>837</v>
      </c>
      <c r="B366" t="s">
        <v>99</v>
      </c>
      <c r="C366">
        <v>4.5</v>
      </c>
      <c r="D366">
        <v>43.3</v>
      </c>
    </row>
    <row r="367" spans="1:4" x14ac:dyDescent="0.2">
      <c r="A367" t="s">
        <v>838</v>
      </c>
      <c r="B367" t="s">
        <v>99</v>
      </c>
      <c r="C367">
        <v>1.5</v>
      </c>
      <c r="D367">
        <v>41.6</v>
      </c>
    </row>
    <row r="368" spans="1:4" x14ac:dyDescent="0.2">
      <c r="A368" t="s">
        <v>839</v>
      </c>
      <c r="B368" t="s">
        <v>97</v>
      </c>
      <c r="C368">
        <v>4.5</v>
      </c>
      <c r="D368">
        <v>44</v>
      </c>
    </row>
    <row r="369" spans="1:4" x14ac:dyDescent="0.2">
      <c r="A369" t="s">
        <v>840</v>
      </c>
      <c r="B369" t="s">
        <v>97</v>
      </c>
      <c r="C369">
        <v>1.5</v>
      </c>
      <c r="D369">
        <v>42.3</v>
      </c>
    </row>
    <row r="370" spans="1:4" x14ac:dyDescent="0.2">
      <c r="A370" t="s">
        <v>841</v>
      </c>
      <c r="B370" t="s">
        <v>95</v>
      </c>
      <c r="C370">
        <v>4.5</v>
      </c>
      <c r="D370">
        <v>43.5</v>
      </c>
    </row>
    <row r="371" spans="1:4" x14ac:dyDescent="0.2">
      <c r="A371" t="s">
        <v>842</v>
      </c>
      <c r="B371" t="s">
        <v>95</v>
      </c>
      <c r="C371">
        <v>1.5</v>
      </c>
      <c r="D371">
        <v>41</v>
      </c>
    </row>
    <row r="372" spans="1:4" x14ac:dyDescent="0.2">
      <c r="A372" t="s">
        <v>843</v>
      </c>
      <c r="B372" t="s">
        <v>93</v>
      </c>
      <c r="C372">
        <v>4.5</v>
      </c>
      <c r="D372">
        <v>43.1</v>
      </c>
    </row>
    <row r="373" spans="1:4" x14ac:dyDescent="0.2">
      <c r="A373" t="s">
        <v>844</v>
      </c>
      <c r="B373" t="s">
        <v>93</v>
      </c>
      <c r="C373">
        <v>1.5</v>
      </c>
      <c r="D373">
        <v>41.5</v>
      </c>
    </row>
    <row r="374" spans="1:4" x14ac:dyDescent="0.2">
      <c r="A374" t="s">
        <v>845</v>
      </c>
      <c r="B374" t="s">
        <v>91</v>
      </c>
      <c r="C374">
        <v>4.5</v>
      </c>
      <c r="D374">
        <v>34.299999999999997</v>
      </c>
    </row>
    <row r="375" spans="1:4" x14ac:dyDescent="0.2">
      <c r="A375" t="s">
        <v>846</v>
      </c>
      <c r="B375" t="s">
        <v>91</v>
      </c>
      <c r="C375">
        <v>1.5</v>
      </c>
      <c r="D375">
        <v>32</v>
      </c>
    </row>
    <row r="376" spans="1:4" x14ac:dyDescent="0.2">
      <c r="A376" t="s">
        <v>847</v>
      </c>
      <c r="B376" t="s">
        <v>88</v>
      </c>
      <c r="C376">
        <v>4.5</v>
      </c>
      <c r="D376">
        <v>34.9</v>
      </c>
    </row>
    <row r="377" spans="1:4" x14ac:dyDescent="0.2">
      <c r="A377" t="s">
        <v>848</v>
      </c>
      <c r="B377" t="s">
        <v>88</v>
      </c>
      <c r="C377">
        <v>1.5</v>
      </c>
      <c r="D377">
        <v>31</v>
      </c>
    </row>
    <row r="378" spans="1:4" x14ac:dyDescent="0.2">
      <c r="A378" t="s">
        <v>849</v>
      </c>
      <c r="B378" t="s">
        <v>86</v>
      </c>
      <c r="C378">
        <v>1.5</v>
      </c>
      <c r="D378">
        <v>31.9</v>
      </c>
    </row>
    <row r="379" spans="1:4" x14ac:dyDescent="0.2">
      <c r="A379" t="s">
        <v>850</v>
      </c>
      <c r="B379" t="s">
        <v>83</v>
      </c>
      <c r="C379">
        <v>4.5</v>
      </c>
      <c r="D379">
        <v>41.5</v>
      </c>
    </row>
    <row r="380" spans="1:4" x14ac:dyDescent="0.2">
      <c r="A380" t="s">
        <v>851</v>
      </c>
      <c r="B380" t="s">
        <v>83</v>
      </c>
      <c r="C380">
        <v>1.5</v>
      </c>
      <c r="D380">
        <v>40.5</v>
      </c>
    </row>
    <row r="381" spans="1:4" x14ac:dyDescent="0.2">
      <c r="A381" t="s">
        <v>852</v>
      </c>
      <c r="B381" t="s">
        <v>131</v>
      </c>
      <c r="C381">
        <v>10.5</v>
      </c>
      <c r="D381">
        <v>42.7</v>
      </c>
    </row>
    <row r="382" spans="1:4" x14ac:dyDescent="0.2">
      <c r="A382" t="s">
        <v>853</v>
      </c>
      <c r="B382" t="s">
        <v>131</v>
      </c>
      <c r="C382">
        <v>7.5</v>
      </c>
      <c r="D382">
        <v>41.5</v>
      </c>
    </row>
    <row r="383" spans="1:4" x14ac:dyDescent="0.2">
      <c r="A383" t="s">
        <v>854</v>
      </c>
      <c r="B383" t="s">
        <v>131</v>
      </c>
      <c r="C383">
        <v>4.5</v>
      </c>
      <c r="D383">
        <v>38.6</v>
      </c>
    </row>
    <row r="384" spans="1:4" x14ac:dyDescent="0.2">
      <c r="A384" t="s">
        <v>855</v>
      </c>
      <c r="B384" t="s">
        <v>131</v>
      </c>
      <c r="C384">
        <v>1.5</v>
      </c>
      <c r="D384">
        <v>33.299999999999997</v>
      </c>
    </row>
    <row r="385" spans="1:4" x14ac:dyDescent="0.2">
      <c r="A385" t="s">
        <v>856</v>
      </c>
      <c r="B385" t="s">
        <v>121</v>
      </c>
      <c r="C385">
        <v>10.5</v>
      </c>
      <c r="D385">
        <v>42.7</v>
      </c>
    </row>
    <row r="386" spans="1:4" x14ac:dyDescent="0.2">
      <c r="A386" t="s">
        <v>857</v>
      </c>
      <c r="B386" t="s">
        <v>121</v>
      </c>
      <c r="C386">
        <v>7.5</v>
      </c>
      <c r="D386">
        <v>41.6</v>
      </c>
    </row>
    <row r="387" spans="1:4" x14ac:dyDescent="0.2">
      <c r="A387" t="s">
        <v>858</v>
      </c>
      <c r="B387" t="s">
        <v>121</v>
      </c>
      <c r="C387">
        <v>4.5</v>
      </c>
      <c r="D387">
        <v>38.9</v>
      </c>
    </row>
    <row r="388" spans="1:4" x14ac:dyDescent="0.2">
      <c r="A388" t="s">
        <v>859</v>
      </c>
      <c r="B388" t="s">
        <v>121</v>
      </c>
      <c r="C388">
        <v>1.5</v>
      </c>
      <c r="D388">
        <v>33.4</v>
      </c>
    </row>
    <row r="389" spans="1:4" x14ac:dyDescent="0.2">
      <c r="A389" t="s">
        <v>860</v>
      </c>
      <c r="B389" t="s">
        <v>117</v>
      </c>
      <c r="C389">
        <v>4.5</v>
      </c>
      <c r="D389">
        <v>34.200000000000003</v>
      </c>
    </row>
    <row r="390" spans="1:4" x14ac:dyDescent="0.2">
      <c r="A390" t="s">
        <v>861</v>
      </c>
      <c r="B390" t="s">
        <v>117</v>
      </c>
      <c r="C390">
        <v>1.5</v>
      </c>
      <c r="D390">
        <v>31.3</v>
      </c>
    </row>
    <row r="391" spans="1:4" x14ac:dyDescent="0.2">
      <c r="A391" t="s">
        <v>862</v>
      </c>
      <c r="B391" t="s">
        <v>80</v>
      </c>
      <c r="C391">
        <v>4.5</v>
      </c>
      <c r="D391">
        <v>36.4</v>
      </c>
    </row>
    <row r="392" spans="1:4" x14ac:dyDescent="0.2">
      <c r="A392" t="s">
        <v>863</v>
      </c>
      <c r="B392" t="s">
        <v>80</v>
      </c>
      <c r="C392">
        <v>1.5</v>
      </c>
      <c r="D392">
        <v>34.6</v>
      </c>
    </row>
    <row r="393" spans="1:4" x14ac:dyDescent="0.2">
      <c r="A393" t="s">
        <v>864</v>
      </c>
      <c r="B393" t="s">
        <v>78</v>
      </c>
      <c r="C393">
        <v>4.5</v>
      </c>
      <c r="D393">
        <v>59.3</v>
      </c>
    </row>
    <row r="394" spans="1:4" x14ac:dyDescent="0.2">
      <c r="A394" t="s">
        <v>865</v>
      </c>
      <c r="B394" t="s">
        <v>78</v>
      </c>
      <c r="C394">
        <v>1.5</v>
      </c>
      <c r="D394">
        <v>57.5</v>
      </c>
    </row>
    <row r="395" spans="1:4" x14ac:dyDescent="0.2">
      <c r="A395" t="s">
        <v>866</v>
      </c>
      <c r="B395" t="s">
        <v>867</v>
      </c>
      <c r="C395">
        <v>4.5</v>
      </c>
      <c r="D395">
        <v>64</v>
      </c>
    </row>
    <row r="396" spans="1:4" x14ac:dyDescent="0.2">
      <c r="A396" t="s">
        <v>866</v>
      </c>
      <c r="B396" t="s">
        <v>75</v>
      </c>
      <c r="C396">
        <v>4.5</v>
      </c>
      <c r="D396">
        <v>60.5</v>
      </c>
    </row>
    <row r="397" spans="1:4" x14ac:dyDescent="0.2">
      <c r="A397" t="s">
        <v>868</v>
      </c>
      <c r="B397" t="s">
        <v>867</v>
      </c>
      <c r="C397">
        <v>1.5</v>
      </c>
      <c r="D397">
        <v>62.9</v>
      </c>
    </row>
    <row r="398" spans="1:4" x14ac:dyDescent="0.2">
      <c r="A398" t="s">
        <v>868</v>
      </c>
      <c r="B398" t="s">
        <v>75</v>
      </c>
      <c r="C398">
        <v>1.5</v>
      </c>
      <c r="D398">
        <v>59.1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3C570-1CED-456E-A807-7AB350120985}">
  <dimension ref="A3:D398"/>
  <sheetViews>
    <sheetView workbookViewId="0">
      <selection activeCell="A3" sqref="A3:D398"/>
    </sheetView>
  </sheetViews>
  <sheetFormatPr defaultRowHeight="12.75" x14ac:dyDescent="0.2"/>
  <cols>
    <col min="2" max="2" width="18.85546875" customWidth="1"/>
  </cols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42</v>
      </c>
    </row>
    <row r="5" spans="1:4" x14ac:dyDescent="0.2">
      <c r="A5" t="s">
        <v>470</v>
      </c>
      <c r="B5" t="s">
        <v>415</v>
      </c>
      <c r="C5">
        <v>4.5</v>
      </c>
      <c r="D5">
        <v>42.1</v>
      </c>
    </row>
    <row r="6" spans="1:4" x14ac:dyDescent="0.2">
      <c r="A6" t="s">
        <v>471</v>
      </c>
      <c r="B6" t="s">
        <v>415</v>
      </c>
      <c r="C6">
        <v>1.5</v>
      </c>
      <c r="D6">
        <v>42.2</v>
      </c>
    </row>
    <row r="7" spans="1:4" x14ac:dyDescent="0.2">
      <c r="A7" t="s">
        <v>472</v>
      </c>
      <c r="B7" t="s">
        <v>434</v>
      </c>
      <c r="C7">
        <v>4.5</v>
      </c>
      <c r="D7">
        <v>56.1</v>
      </c>
    </row>
    <row r="8" spans="1:4" x14ac:dyDescent="0.2">
      <c r="A8" t="s">
        <v>473</v>
      </c>
      <c r="B8" t="s">
        <v>434</v>
      </c>
      <c r="C8">
        <v>1.5</v>
      </c>
      <c r="D8">
        <v>54.9</v>
      </c>
    </row>
    <row r="9" spans="1:4" x14ac:dyDescent="0.2">
      <c r="A9" t="s">
        <v>474</v>
      </c>
      <c r="B9" t="s">
        <v>432</v>
      </c>
      <c r="C9">
        <v>4.5</v>
      </c>
      <c r="D9">
        <v>55.4</v>
      </c>
    </row>
    <row r="10" spans="1:4" x14ac:dyDescent="0.2">
      <c r="A10" t="s">
        <v>475</v>
      </c>
      <c r="B10" t="s">
        <v>432</v>
      </c>
      <c r="C10">
        <v>1.5</v>
      </c>
      <c r="D10">
        <v>54.2</v>
      </c>
    </row>
    <row r="11" spans="1:4" x14ac:dyDescent="0.2">
      <c r="A11" t="s">
        <v>476</v>
      </c>
      <c r="B11" t="s">
        <v>430</v>
      </c>
      <c r="C11">
        <v>4.5</v>
      </c>
      <c r="D11">
        <v>55.1</v>
      </c>
    </row>
    <row r="12" spans="1:4" x14ac:dyDescent="0.2">
      <c r="A12" t="s">
        <v>477</v>
      </c>
      <c r="B12" t="s">
        <v>430</v>
      </c>
      <c r="C12">
        <v>1.5</v>
      </c>
      <c r="D12">
        <v>54</v>
      </c>
    </row>
    <row r="13" spans="1:4" x14ac:dyDescent="0.2">
      <c r="A13" t="s">
        <v>478</v>
      </c>
      <c r="B13" t="s">
        <v>479</v>
      </c>
      <c r="C13">
        <v>7.5</v>
      </c>
      <c r="D13">
        <v>55.1</v>
      </c>
    </row>
    <row r="14" spans="1:4" x14ac:dyDescent="0.2">
      <c r="A14" t="s">
        <v>480</v>
      </c>
      <c r="B14" t="s">
        <v>479</v>
      </c>
      <c r="C14">
        <v>4.5</v>
      </c>
      <c r="D14">
        <v>54.4</v>
      </c>
    </row>
    <row r="15" spans="1:4" x14ac:dyDescent="0.2">
      <c r="A15" t="s">
        <v>481</v>
      </c>
      <c r="B15" t="s">
        <v>479</v>
      </c>
      <c r="C15">
        <v>1.5</v>
      </c>
      <c r="D15">
        <v>53.4</v>
      </c>
    </row>
    <row r="16" spans="1:4" x14ac:dyDescent="0.2">
      <c r="A16" t="s">
        <v>482</v>
      </c>
      <c r="B16" t="s">
        <v>483</v>
      </c>
      <c r="C16">
        <v>7.5</v>
      </c>
      <c r="D16">
        <v>54.8</v>
      </c>
    </row>
    <row r="17" spans="1:4" x14ac:dyDescent="0.2">
      <c r="A17" t="s">
        <v>484</v>
      </c>
      <c r="B17" t="s">
        <v>483</v>
      </c>
      <c r="C17">
        <v>4.5</v>
      </c>
      <c r="D17">
        <v>54.1</v>
      </c>
    </row>
    <row r="18" spans="1:4" x14ac:dyDescent="0.2">
      <c r="A18" t="s">
        <v>485</v>
      </c>
      <c r="B18" t="s">
        <v>483</v>
      </c>
      <c r="C18">
        <v>1.5</v>
      </c>
      <c r="D18">
        <v>53.1</v>
      </c>
    </row>
    <row r="19" spans="1:4" x14ac:dyDescent="0.2">
      <c r="A19" t="s">
        <v>486</v>
      </c>
      <c r="B19" t="s">
        <v>487</v>
      </c>
      <c r="C19">
        <v>7.5</v>
      </c>
      <c r="D19">
        <v>54.5</v>
      </c>
    </row>
    <row r="20" spans="1:4" x14ac:dyDescent="0.2">
      <c r="A20" t="s">
        <v>488</v>
      </c>
      <c r="B20" t="s">
        <v>487</v>
      </c>
      <c r="C20">
        <v>4.5</v>
      </c>
      <c r="D20">
        <v>53.8</v>
      </c>
    </row>
    <row r="21" spans="1:4" x14ac:dyDescent="0.2">
      <c r="A21" t="s">
        <v>489</v>
      </c>
      <c r="B21" t="s">
        <v>487</v>
      </c>
      <c r="C21">
        <v>1.5</v>
      </c>
      <c r="D21">
        <v>52.8</v>
      </c>
    </row>
    <row r="22" spans="1:4" x14ac:dyDescent="0.2">
      <c r="A22" t="s">
        <v>490</v>
      </c>
      <c r="B22" t="s">
        <v>491</v>
      </c>
      <c r="C22">
        <v>7.5</v>
      </c>
      <c r="D22">
        <v>54.1</v>
      </c>
    </row>
    <row r="23" spans="1:4" x14ac:dyDescent="0.2">
      <c r="A23" t="s">
        <v>492</v>
      </c>
      <c r="B23" t="s">
        <v>491</v>
      </c>
      <c r="C23">
        <v>4.5</v>
      </c>
      <c r="D23">
        <v>53.4</v>
      </c>
    </row>
    <row r="24" spans="1:4" x14ac:dyDescent="0.2">
      <c r="A24" t="s">
        <v>493</v>
      </c>
      <c r="B24" t="s">
        <v>491</v>
      </c>
      <c r="C24">
        <v>1.5</v>
      </c>
      <c r="D24">
        <v>52.5</v>
      </c>
    </row>
    <row r="25" spans="1:4" x14ac:dyDescent="0.2">
      <c r="A25" t="s">
        <v>494</v>
      </c>
      <c r="B25" t="s">
        <v>495</v>
      </c>
      <c r="C25">
        <v>7.5</v>
      </c>
      <c r="D25">
        <v>51.5</v>
      </c>
    </row>
    <row r="26" spans="1:4" x14ac:dyDescent="0.2">
      <c r="A26" t="s">
        <v>496</v>
      </c>
      <c r="B26" t="s">
        <v>495</v>
      </c>
      <c r="C26">
        <v>4.5</v>
      </c>
      <c r="D26">
        <v>50.8</v>
      </c>
    </row>
    <row r="27" spans="1:4" x14ac:dyDescent="0.2">
      <c r="A27" t="s">
        <v>497</v>
      </c>
      <c r="B27" t="s">
        <v>495</v>
      </c>
      <c r="C27">
        <v>1.5</v>
      </c>
      <c r="D27">
        <v>50.3</v>
      </c>
    </row>
    <row r="28" spans="1:4" x14ac:dyDescent="0.2">
      <c r="A28" t="s">
        <v>498</v>
      </c>
      <c r="B28" t="s">
        <v>499</v>
      </c>
      <c r="C28">
        <v>7.5</v>
      </c>
      <c r="D28">
        <v>51.1</v>
      </c>
    </row>
    <row r="29" spans="1:4" x14ac:dyDescent="0.2">
      <c r="A29" t="s">
        <v>500</v>
      </c>
      <c r="B29" t="s">
        <v>499</v>
      </c>
      <c r="C29">
        <v>4.5</v>
      </c>
      <c r="D29">
        <v>50.4</v>
      </c>
    </row>
    <row r="30" spans="1:4" x14ac:dyDescent="0.2">
      <c r="A30" t="s">
        <v>501</v>
      </c>
      <c r="B30" t="s">
        <v>499</v>
      </c>
      <c r="C30">
        <v>1.5</v>
      </c>
      <c r="D30">
        <v>50</v>
      </c>
    </row>
    <row r="31" spans="1:4" x14ac:dyDescent="0.2">
      <c r="A31" t="s">
        <v>502</v>
      </c>
      <c r="B31" t="s">
        <v>403</v>
      </c>
      <c r="C31">
        <v>7.5</v>
      </c>
      <c r="D31">
        <v>41.7</v>
      </c>
    </row>
    <row r="32" spans="1:4" x14ac:dyDescent="0.2">
      <c r="A32" t="s">
        <v>503</v>
      </c>
      <c r="B32" t="s">
        <v>403</v>
      </c>
      <c r="C32">
        <v>4.5</v>
      </c>
      <c r="D32">
        <v>41.2</v>
      </c>
    </row>
    <row r="33" spans="1:4" x14ac:dyDescent="0.2">
      <c r="A33" t="s">
        <v>504</v>
      </c>
      <c r="B33" t="s">
        <v>403</v>
      </c>
      <c r="C33">
        <v>1.5</v>
      </c>
      <c r="D33">
        <v>40.299999999999997</v>
      </c>
    </row>
    <row r="34" spans="1:4" x14ac:dyDescent="0.2">
      <c r="A34" t="s">
        <v>505</v>
      </c>
      <c r="B34" t="s">
        <v>413</v>
      </c>
      <c r="C34">
        <v>7.5</v>
      </c>
      <c r="D34">
        <v>48.4</v>
      </c>
    </row>
    <row r="35" spans="1:4" x14ac:dyDescent="0.2">
      <c r="A35" t="s">
        <v>506</v>
      </c>
      <c r="B35" t="s">
        <v>413</v>
      </c>
      <c r="C35">
        <v>4.5</v>
      </c>
      <c r="D35">
        <v>48</v>
      </c>
    </row>
    <row r="36" spans="1:4" x14ac:dyDescent="0.2">
      <c r="A36" t="s">
        <v>507</v>
      </c>
      <c r="B36" t="s">
        <v>413</v>
      </c>
      <c r="C36">
        <v>1.5</v>
      </c>
      <c r="D36">
        <v>48.3</v>
      </c>
    </row>
    <row r="37" spans="1:4" x14ac:dyDescent="0.2">
      <c r="A37" t="s">
        <v>508</v>
      </c>
      <c r="B37" t="s">
        <v>411</v>
      </c>
      <c r="C37">
        <v>7.5</v>
      </c>
      <c r="D37">
        <v>48.1</v>
      </c>
    </row>
    <row r="38" spans="1:4" x14ac:dyDescent="0.2">
      <c r="A38" t="s">
        <v>509</v>
      </c>
      <c r="B38" t="s">
        <v>411</v>
      </c>
      <c r="C38">
        <v>4.5</v>
      </c>
      <c r="D38">
        <v>47.8</v>
      </c>
    </row>
    <row r="39" spans="1:4" x14ac:dyDescent="0.2">
      <c r="A39" t="s">
        <v>510</v>
      </c>
      <c r="B39" t="s">
        <v>411</v>
      </c>
      <c r="C39">
        <v>1.5</v>
      </c>
      <c r="D39">
        <v>48.2</v>
      </c>
    </row>
    <row r="40" spans="1:4" x14ac:dyDescent="0.2">
      <c r="A40" t="s">
        <v>511</v>
      </c>
      <c r="B40" t="s">
        <v>409</v>
      </c>
      <c r="C40">
        <v>7.5</v>
      </c>
      <c r="D40">
        <v>47.6</v>
      </c>
    </row>
    <row r="41" spans="1:4" x14ac:dyDescent="0.2">
      <c r="A41" t="s">
        <v>512</v>
      </c>
      <c r="B41" t="s">
        <v>409</v>
      </c>
      <c r="C41">
        <v>4.5</v>
      </c>
      <c r="D41">
        <v>47.4</v>
      </c>
    </row>
    <row r="42" spans="1:4" x14ac:dyDescent="0.2">
      <c r="A42" t="s">
        <v>513</v>
      </c>
      <c r="B42" t="s">
        <v>409</v>
      </c>
      <c r="C42">
        <v>1.5</v>
      </c>
      <c r="D42">
        <v>47.7</v>
      </c>
    </row>
    <row r="43" spans="1:4" x14ac:dyDescent="0.2">
      <c r="A43" t="s">
        <v>514</v>
      </c>
      <c r="B43" t="s">
        <v>407</v>
      </c>
      <c r="C43">
        <v>4.5</v>
      </c>
      <c r="D43">
        <v>47</v>
      </c>
    </row>
    <row r="44" spans="1:4" x14ac:dyDescent="0.2">
      <c r="A44" t="s">
        <v>515</v>
      </c>
      <c r="B44" t="s">
        <v>407</v>
      </c>
      <c r="C44">
        <v>1.5</v>
      </c>
      <c r="D44">
        <v>47.4</v>
      </c>
    </row>
    <row r="45" spans="1:4" x14ac:dyDescent="0.2">
      <c r="A45" t="s">
        <v>516</v>
      </c>
      <c r="B45" t="s">
        <v>405</v>
      </c>
      <c r="C45">
        <v>4.5</v>
      </c>
      <c r="D45">
        <v>46.2</v>
      </c>
    </row>
    <row r="46" spans="1:4" x14ac:dyDescent="0.2">
      <c r="A46" t="s">
        <v>517</v>
      </c>
      <c r="B46" t="s">
        <v>405</v>
      </c>
      <c r="C46">
        <v>1.5</v>
      </c>
      <c r="D46">
        <v>46.7</v>
      </c>
    </row>
    <row r="47" spans="1:4" x14ac:dyDescent="0.2">
      <c r="A47" t="s">
        <v>518</v>
      </c>
      <c r="B47" t="s">
        <v>401</v>
      </c>
      <c r="C47">
        <v>4.5</v>
      </c>
      <c r="D47">
        <v>48.2</v>
      </c>
    </row>
    <row r="48" spans="1:4" x14ac:dyDescent="0.2">
      <c r="A48" t="s">
        <v>519</v>
      </c>
      <c r="B48" t="s">
        <v>401</v>
      </c>
      <c r="C48">
        <v>1.5</v>
      </c>
      <c r="D48">
        <v>48.6</v>
      </c>
    </row>
    <row r="49" spans="1:4" x14ac:dyDescent="0.2">
      <c r="A49" t="s">
        <v>520</v>
      </c>
      <c r="B49" t="s">
        <v>399</v>
      </c>
      <c r="C49">
        <v>4.5</v>
      </c>
      <c r="D49">
        <v>46</v>
      </c>
    </row>
    <row r="50" spans="1:4" x14ac:dyDescent="0.2">
      <c r="A50" t="s">
        <v>521</v>
      </c>
      <c r="B50" t="s">
        <v>399</v>
      </c>
      <c r="C50">
        <v>1.5</v>
      </c>
      <c r="D50">
        <v>46.4</v>
      </c>
    </row>
    <row r="51" spans="1:4" x14ac:dyDescent="0.2">
      <c r="A51" t="s">
        <v>522</v>
      </c>
      <c r="B51" t="s">
        <v>396</v>
      </c>
      <c r="C51">
        <v>4.5</v>
      </c>
      <c r="D51">
        <v>46.1</v>
      </c>
    </row>
    <row r="52" spans="1:4" x14ac:dyDescent="0.2">
      <c r="A52" t="s">
        <v>523</v>
      </c>
      <c r="B52" t="s">
        <v>396</v>
      </c>
      <c r="C52">
        <v>1.5</v>
      </c>
      <c r="D52">
        <v>46.4</v>
      </c>
    </row>
    <row r="53" spans="1:4" x14ac:dyDescent="0.2">
      <c r="A53" t="s">
        <v>524</v>
      </c>
      <c r="B53" t="s">
        <v>394</v>
      </c>
      <c r="C53">
        <v>7.5</v>
      </c>
      <c r="D53">
        <v>44.4</v>
      </c>
    </row>
    <row r="54" spans="1:4" x14ac:dyDescent="0.2">
      <c r="A54" t="s">
        <v>525</v>
      </c>
      <c r="B54" t="s">
        <v>394</v>
      </c>
      <c r="C54">
        <v>4.5</v>
      </c>
      <c r="D54">
        <v>44.8</v>
      </c>
    </row>
    <row r="55" spans="1:4" x14ac:dyDescent="0.2">
      <c r="A55" t="s">
        <v>526</v>
      </c>
      <c r="B55" t="s">
        <v>394</v>
      </c>
      <c r="C55">
        <v>1.5</v>
      </c>
      <c r="D55">
        <v>44.4</v>
      </c>
    </row>
    <row r="56" spans="1:4" x14ac:dyDescent="0.2">
      <c r="A56" t="s">
        <v>527</v>
      </c>
      <c r="B56" t="s">
        <v>392</v>
      </c>
      <c r="C56">
        <v>7.5</v>
      </c>
      <c r="D56">
        <v>44.2</v>
      </c>
    </row>
    <row r="57" spans="1:4" x14ac:dyDescent="0.2">
      <c r="A57" t="s">
        <v>528</v>
      </c>
      <c r="B57" t="s">
        <v>392</v>
      </c>
      <c r="C57">
        <v>4.5</v>
      </c>
      <c r="D57">
        <v>44.7</v>
      </c>
    </row>
    <row r="58" spans="1:4" x14ac:dyDescent="0.2">
      <c r="A58" t="s">
        <v>529</v>
      </c>
      <c r="B58" t="s">
        <v>392</v>
      </c>
      <c r="C58">
        <v>1.5</v>
      </c>
      <c r="D58">
        <v>44.2</v>
      </c>
    </row>
    <row r="59" spans="1:4" x14ac:dyDescent="0.2">
      <c r="A59" t="s">
        <v>530</v>
      </c>
      <c r="B59" t="s">
        <v>390</v>
      </c>
      <c r="C59">
        <v>7.5</v>
      </c>
      <c r="D59">
        <v>43.9</v>
      </c>
    </row>
    <row r="60" spans="1:4" x14ac:dyDescent="0.2">
      <c r="A60" t="s">
        <v>531</v>
      </c>
      <c r="B60" t="s">
        <v>390</v>
      </c>
      <c r="C60">
        <v>4.5</v>
      </c>
      <c r="D60">
        <v>44.3</v>
      </c>
    </row>
    <row r="61" spans="1:4" x14ac:dyDescent="0.2">
      <c r="A61" t="s">
        <v>532</v>
      </c>
      <c r="B61" t="s">
        <v>390</v>
      </c>
      <c r="C61">
        <v>1.5</v>
      </c>
      <c r="D61">
        <v>44</v>
      </c>
    </row>
    <row r="62" spans="1:4" x14ac:dyDescent="0.2">
      <c r="A62" t="s">
        <v>533</v>
      </c>
      <c r="B62" t="s">
        <v>388</v>
      </c>
      <c r="C62">
        <v>7.5</v>
      </c>
      <c r="D62">
        <v>38.6</v>
      </c>
    </row>
    <row r="63" spans="1:4" x14ac:dyDescent="0.2">
      <c r="A63" t="s">
        <v>534</v>
      </c>
      <c r="B63" t="s">
        <v>388</v>
      </c>
      <c r="C63">
        <v>4.5</v>
      </c>
      <c r="D63">
        <v>39.1</v>
      </c>
    </row>
    <row r="64" spans="1:4" x14ac:dyDescent="0.2">
      <c r="A64" t="s">
        <v>535</v>
      </c>
      <c r="B64" t="s">
        <v>388</v>
      </c>
      <c r="C64">
        <v>1.5</v>
      </c>
      <c r="D64">
        <v>38</v>
      </c>
    </row>
    <row r="65" spans="1:4" x14ac:dyDescent="0.2">
      <c r="A65" t="s">
        <v>536</v>
      </c>
      <c r="B65" t="s">
        <v>386</v>
      </c>
      <c r="C65">
        <v>7.5</v>
      </c>
      <c r="D65">
        <v>43.2</v>
      </c>
    </row>
    <row r="66" spans="1:4" x14ac:dyDescent="0.2">
      <c r="A66" t="s">
        <v>537</v>
      </c>
      <c r="B66" t="s">
        <v>386</v>
      </c>
      <c r="C66">
        <v>4.5</v>
      </c>
      <c r="D66">
        <v>43.6</v>
      </c>
    </row>
    <row r="67" spans="1:4" x14ac:dyDescent="0.2">
      <c r="A67" t="s">
        <v>538</v>
      </c>
      <c r="B67" t="s">
        <v>386</v>
      </c>
      <c r="C67">
        <v>1.5</v>
      </c>
      <c r="D67">
        <v>42.9</v>
      </c>
    </row>
    <row r="68" spans="1:4" x14ac:dyDescent="0.2">
      <c r="A68" t="s">
        <v>539</v>
      </c>
      <c r="B68" t="s">
        <v>384</v>
      </c>
      <c r="C68">
        <v>7.5</v>
      </c>
      <c r="D68">
        <v>43.3</v>
      </c>
    </row>
    <row r="69" spans="1:4" x14ac:dyDescent="0.2">
      <c r="A69" t="s">
        <v>540</v>
      </c>
      <c r="B69" t="s">
        <v>384</v>
      </c>
      <c r="C69">
        <v>4.5</v>
      </c>
      <c r="D69">
        <v>43.5</v>
      </c>
    </row>
    <row r="70" spans="1:4" x14ac:dyDescent="0.2">
      <c r="A70" t="s">
        <v>541</v>
      </c>
      <c r="B70" t="s">
        <v>384</v>
      </c>
      <c r="C70">
        <v>1.5</v>
      </c>
      <c r="D70">
        <v>42.8</v>
      </c>
    </row>
    <row r="71" spans="1:4" x14ac:dyDescent="0.2">
      <c r="A71" t="s">
        <v>542</v>
      </c>
      <c r="B71" t="s">
        <v>382</v>
      </c>
      <c r="C71">
        <v>7.5</v>
      </c>
      <c r="D71">
        <v>43.2</v>
      </c>
    </row>
    <row r="72" spans="1:4" x14ac:dyDescent="0.2">
      <c r="A72" t="s">
        <v>543</v>
      </c>
      <c r="B72" t="s">
        <v>382</v>
      </c>
      <c r="C72">
        <v>4.5</v>
      </c>
      <c r="D72">
        <v>43.5</v>
      </c>
    </row>
    <row r="73" spans="1:4" x14ac:dyDescent="0.2">
      <c r="A73" t="s">
        <v>544</v>
      </c>
      <c r="B73" t="s">
        <v>382</v>
      </c>
      <c r="C73">
        <v>1.5</v>
      </c>
      <c r="D73">
        <v>42.9</v>
      </c>
    </row>
    <row r="74" spans="1:4" x14ac:dyDescent="0.2">
      <c r="A74" t="s">
        <v>545</v>
      </c>
      <c r="B74" t="s">
        <v>380</v>
      </c>
      <c r="C74">
        <v>4.5</v>
      </c>
      <c r="D74">
        <v>43.2</v>
      </c>
    </row>
    <row r="75" spans="1:4" x14ac:dyDescent="0.2">
      <c r="A75" t="s">
        <v>546</v>
      </c>
      <c r="B75" t="s">
        <v>380</v>
      </c>
      <c r="C75">
        <v>1.5</v>
      </c>
      <c r="D75">
        <v>43</v>
      </c>
    </row>
    <row r="76" spans="1:4" x14ac:dyDescent="0.2">
      <c r="A76" t="s">
        <v>547</v>
      </c>
      <c r="B76" t="s">
        <v>378</v>
      </c>
      <c r="C76">
        <v>7.5</v>
      </c>
      <c r="D76">
        <v>40.9</v>
      </c>
    </row>
    <row r="77" spans="1:4" x14ac:dyDescent="0.2">
      <c r="A77" t="s">
        <v>548</v>
      </c>
      <c r="B77" t="s">
        <v>378</v>
      </c>
      <c r="C77">
        <v>4.5</v>
      </c>
      <c r="D77">
        <v>41.1</v>
      </c>
    </row>
    <row r="78" spans="1:4" x14ac:dyDescent="0.2">
      <c r="A78" t="s">
        <v>549</v>
      </c>
      <c r="B78" t="s">
        <v>378</v>
      </c>
      <c r="C78">
        <v>1.5</v>
      </c>
      <c r="D78">
        <v>40.799999999999997</v>
      </c>
    </row>
    <row r="79" spans="1:4" x14ac:dyDescent="0.2">
      <c r="A79" t="s">
        <v>550</v>
      </c>
      <c r="B79" t="s">
        <v>376</v>
      </c>
      <c r="C79">
        <v>7.5</v>
      </c>
      <c r="D79">
        <v>41.2</v>
      </c>
    </row>
    <row r="80" spans="1:4" x14ac:dyDescent="0.2">
      <c r="A80" t="s">
        <v>551</v>
      </c>
      <c r="B80" t="s">
        <v>376</v>
      </c>
      <c r="C80">
        <v>4.5</v>
      </c>
      <c r="D80">
        <v>40.6</v>
      </c>
    </row>
    <row r="81" spans="1:4" x14ac:dyDescent="0.2">
      <c r="A81" t="s">
        <v>552</v>
      </c>
      <c r="B81" t="s">
        <v>376</v>
      </c>
      <c r="C81">
        <v>1.5</v>
      </c>
      <c r="D81">
        <v>40</v>
      </c>
    </row>
    <row r="82" spans="1:4" x14ac:dyDescent="0.2">
      <c r="A82" t="s">
        <v>553</v>
      </c>
      <c r="B82" t="s">
        <v>374</v>
      </c>
      <c r="C82">
        <v>4.5</v>
      </c>
      <c r="D82">
        <v>40.700000000000003</v>
      </c>
    </row>
    <row r="83" spans="1:4" x14ac:dyDescent="0.2">
      <c r="A83" t="s">
        <v>554</v>
      </c>
      <c r="B83" t="s">
        <v>374</v>
      </c>
      <c r="C83">
        <v>1.5</v>
      </c>
      <c r="D83">
        <v>40</v>
      </c>
    </row>
    <row r="84" spans="1:4" x14ac:dyDescent="0.2">
      <c r="A84" t="s">
        <v>555</v>
      </c>
      <c r="B84" t="s">
        <v>372</v>
      </c>
      <c r="C84">
        <v>4.5</v>
      </c>
      <c r="D84">
        <v>40.700000000000003</v>
      </c>
    </row>
    <row r="85" spans="1:4" x14ac:dyDescent="0.2">
      <c r="A85" t="s">
        <v>556</v>
      </c>
      <c r="B85" t="s">
        <v>372</v>
      </c>
      <c r="C85">
        <v>1.5</v>
      </c>
      <c r="D85">
        <v>40</v>
      </c>
    </row>
    <row r="86" spans="1:4" x14ac:dyDescent="0.2">
      <c r="A86" t="s">
        <v>557</v>
      </c>
      <c r="B86" t="s">
        <v>370</v>
      </c>
      <c r="C86">
        <v>4.5</v>
      </c>
      <c r="D86">
        <v>40.4</v>
      </c>
    </row>
    <row r="87" spans="1:4" x14ac:dyDescent="0.2">
      <c r="A87" t="s">
        <v>558</v>
      </c>
      <c r="B87" t="s">
        <v>370</v>
      </c>
      <c r="C87">
        <v>1.5</v>
      </c>
      <c r="D87">
        <v>39.799999999999997</v>
      </c>
    </row>
    <row r="88" spans="1:4" x14ac:dyDescent="0.2">
      <c r="A88" t="s">
        <v>559</v>
      </c>
      <c r="B88" t="s">
        <v>368</v>
      </c>
      <c r="C88">
        <v>4.5</v>
      </c>
      <c r="D88">
        <v>40.4</v>
      </c>
    </row>
    <row r="89" spans="1:4" x14ac:dyDescent="0.2">
      <c r="A89" t="s">
        <v>560</v>
      </c>
      <c r="B89" t="s">
        <v>368</v>
      </c>
      <c r="C89">
        <v>1.5</v>
      </c>
      <c r="D89">
        <v>39.700000000000003</v>
      </c>
    </row>
    <row r="90" spans="1:4" x14ac:dyDescent="0.2">
      <c r="A90" t="s">
        <v>561</v>
      </c>
      <c r="B90" t="s">
        <v>366</v>
      </c>
      <c r="C90">
        <v>4.5</v>
      </c>
      <c r="D90">
        <v>35.4</v>
      </c>
    </row>
    <row r="91" spans="1:4" x14ac:dyDescent="0.2">
      <c r="A91" t="s">
        <v>562</v>
      </c>
      <c r="B91" t="s">
        <v>366</v>
      </c>
      <c r="C91">
        <v>1.5</v>
      </c>
      <c r="D91">
        <v>28.8</v>
      </c>
    </row>
    <row r="92" spans="1:4" x14ac:dyDescent="0.2">
      <c r="A92" t="s">
        <v>563</v>
      </c>
      <c r="B92" t="s">
        <v>363</v>
      </c>
      <c r="C92">
        <v>4.5</v>
      </c>
      <c r="D92">
        <v>35.700000000000003</v>
      </c>
    </row>
    <row r="93" spans="1:4" x14ac:dyDescent="0.2">
      <c r="A93" t="s">
        <v>564</v>
      </c>
      <c r="B93" t="s">
        <v>363</v>
      </c>
      <c r="C93">
        <v>1.5</v>
      </c>
      <c r="D93">
        <v>29.3</v>
      </c>
    </row>
    <row r="94" spans="1:4" x14ac:dyDescent="0.2">
      <c r="A94" t="s">
        <v>565</v>
      </c>
      <c r="B94" t="s">
        <v>361</v>
      </c>
      <c r="C94">
        <v>7.5</v>
      </c>
      <c r="D94">
        <v>38.700000000000003</v>
      </c>
    </row>
    <row r="95" spans="1:4" x14ac:dyDescent="0.2">
      <c r="A95" t="s">
        <v>566</v>
      </c>
      <c r="B95" t="s">
        <v>361</v>
      </c>
      <c r="C95">
        <v>4.5</v>
      </c>
      <c r="D95">
        <v>32.9</v>
      </c>
    </row>
    <row r="96" spans="1:4" x14ac:dyDescent="0.2">
      <c r="A96" t="s">
        <v>567</v>
      </c>
      <c r="B96" t="s">
        <v>361</v>
      </c>
      <c r="C96">
        <v>1.5</v>
      </c>
      <c r="D96">
        <v>30.4</v>
      </c>
    </row>
    <row r="97" spans="1:4" x14ac:dyDescent="0.2">
      <c r="A97" t="s">
        <v>568</v>
      </c>
      <c r="B97" t="s">
        <v>359</v>
      </c>
      <c r="C97">
        <v>7.5</v>
      </c>
      <c r="D97">
        <v>39.1</v>
      </c>
    </row>
    <row r="98" spans="1:4" x14ac:dyDescent="0.2">
      <c r="A98" t="s">
        <v>569</v>
      </c>
      <c r="B98" t="s">
        <v>359</v>
      </c>
      <c r="C98">
        <v>4.5</v>
      </c>
      <c r="D98">
        <v>34.1</v>
      </c>
    </row>
    <row r="99" spans="1:4" x14ac:dyDescent="0.2">
      <c r="A99" t="s">
        <v>570</v>
      </c>
      <c r="B99" t="s">
        <v>359</v>
      </c>
      <c r="C99">
        <v>1.5</v>
      </c>
      <c r="D99">
        <v>30.9</v>
      </c>
    </row>
    <row r="100" spans="1:4" x14ac:dyDescent="0.2">
      <c r="A100" t="s">
        <v>571</v>
      </c>
      <c r="B100" t="s">
        <v>357</v>
      </c>
      <c r="C100">
        <v>7.5</v>
      </c>
      <c r="D100">
        <v>39.1</v>
      </c>
    </row>
    <row r="101" spans="1:4" x14ac:dyDescent="0.2">
      <c r="A101" t="s">
        <v>572</v>
      </c>
      <c r="B101" t="s">
        <v>357</v>
      </c>
      <c r="C101">
        <v>4.5</v>
      </c>
      <c r="D101">
        <v>36.9</v>
      </c>
    </row>
    <row r="102" spans="1:4" x14ac:dyDescent="0.2">
      <c r="A102" t="s">
        <v>573</v>
      </c>
      <c r="B102" t="s">
        <v>357</v>
      </c>
      <c r="C102">
        <v>1.5</v>
      </c>
      <c r="D102">
        <v>35.299999999999997</v>
      </c>
    </row>
    <row r="103" spans="1:4" x14ac:dyDescent="0.2">
      <c r="A103" t="s">
        <v>574</v>
      </c>
      <c r="B103" t="s">
        <v>355</v>
      </c>
      <c r="C103">
        <v>7.5</v>
      </c>
      <c r="D103">
        <v>39.299999999999997</v>
      </c>
    </row>
    <row r="104" spans="1:4" x14ac:dyDescent="0.2">
      <c r="A104" t="s">
        <v>575</v>
      </c>
      <c r="B104" t="s">
        <v>355</v>
      </c>
      <c r="C104">
        <v>4.5</v>
      </c>
      <c r="D104">
        <v>38.700000000000003</v>
      </c>
    </row>
    <row r="105" spans="1:4" x14ac:dyDescent="0.2">
      <c r="A105" t="s">
        <v>576</v>
      </c>
      <c r="B105" t="s">
        <v>355</v>
      </c>
      <c r="C105">
        <v>1.5</v>
      </c>
      <c r="D105">
        <v>37.799999999999997</v>
      </c>
    </row>
    <row r="106" spans="1:4" x14ac:dyDescent="0.2">
      <c r="A106" t="s">
        <v>577</v>
      </c>
      <c r="B106" t="s">
        <v>353</v>
      </c>
      <c r="C106">
        <v>7.5</v>
      </c>
      <c r="D106">
        <v>39.299999999999997</v>
      </c>
    </row>
    <row r="107" spans="1:4" x14ac:dyDescent="0.2">
      <c r="A107" t="s">
        <v>578</v>
      </c>
      <c r="B107" t="s">
        <v>353</v>
      </c>
      <c r="C107">
        <v>4.5</v>
      </c>
      <c r="D107">
        <v>38.700000000000003</v>
      </c>
    </row>
    <row r="108" spans="1:4" x14ac:dyDescent="0.2">
      <c r="A108" t="s">
        <v>579</v>
      </c>
      <c r="B108" t="s">
        <v>353</v>
      </c>
      <c r="C108">
        <v>1.5</v>
      </c>
      <c r="D108">
        <v>37.700000000000003</v>
      </c>
    </row>
    <row r="109" spans="1:4" x14ac:dyDescent="0.2">
      <c r="A109" t="s">
        <v>580</v>
      </c>
      <c r="B109" t="s">
        <v>330</v>
      </c>
      <c r="C109">
        <v>7.5</v>
      </c>
      <c r="D109">
        <v>42.7</v>
      </c>
    </row>
    <row r="110" spans="1:4" x14ac:dyDescent="0.2">
      <c r="A110" t="s">
        <v>581</v>
      </c>
      <c r="B110" t="s">
        <v>330</v>
      </c>
      <c r="C110">
        <v>4.5</v>
      </c>
      <c r="D110">
        <v>42.6</v>
      </c>
    </row>
    <row r="111" spans="1:4" x14ac:dyDescent="0.2">
      <c r="A111" t="s">
        <v>582</v>
      </c>
      <c r="B111" t="s">
        <v>330</v>
      </c>
      <c r="C111">
        <v>1.5</v>
      </c>
      <c r="D111">
        <v>42</v>
      </c>
    </row>
    <row r="112" spans="1:4" x14ac:dyDescent="0.2">
      <c r="A112" t="s">
        <v>583</v>
      </c>
      <c r="B112" t="s">
        <v>351</v>
      </c>
      <c r="C112">
        <v>7.5</v>
      </c>
      <c r="D112">
        <v>39.200000000000003</v>
      </c>
    </row>
    <row r="113" spans="1:4" x14ac:dyDescent="0.2">
      <c r="A113" t="s">
        <v>584</v>
      </c>
      <c r="B113" t="s">
        <v>351</v>
      </c>
      <c r="C113">
        <v>4.5</v>
      </c>
      <c r="D113">
        <v>38.6</v>
      </c>
    </row>
    <row r="114" spans="1:4" x14ac:dyDescent="0.2">
      <c r="A114" t="s">
        <v>585</v>
      </c>
      <c r="B114" t="s">
        <v>351</v>
      </c>
      <c r="C114">
        <v>1.5</v>
      </c>
      <c r="D114">
        <v>37.6</v>
      </c>
    </row>
    <row r="115" spans="1:4" x14ac:dyDescent="0.2">
      <c r="A115" t="s">
        <v>586</v>
      </c>
      <c r="B115" t="s">
        <v>349</v>
      </c>
      <c r="C115">
        <v>7.5</v>
      </c>
      <c r="D115">
        <v>40</v>
      </c>
    </row>
    <row r="116" spans="1:4" x14ac:dyDescent="0.2">
      <c r="A116" t="s">
        <v>587</v>
      </c>
      <c r="B116" t="s">
        <v>349</v>
      </c>
      <c r="C116">
        <v>4.5</v>
      </c>
      <c r="D116">
        <v>39.5</v>
      </c>
    </row>
    <row r="117" spans="1:4" x14ac:dyDescent="0.2">
      <c r="A117" t="s">
        <v>588</v>
      </c>
      <c r="B117" t="s">
        <v>349</v>
      </c>
      <c r="C117">
        <v>1.5</v>
      </c>
      <c r="D117">
        <v>38.6</v>
      </c>
    </row>
    <row r="118" spans="1:4" x14ac:dyDescent="0.2">
      <c r="A118" t="s">
        <v>589</v>
      </c>
      <c r="B118" t="s">
        <v>347</v>
      </c>
      <c r="C118">
        <v>7.5</v>
      </c>
      <c r="D118">
        <v>40.700000000000003</v>
      </c>
    </row>
    <row r="119" spans="1:4" x14ac:dyDescent="0.2">
      <c r="A119" t="s">
        <v>590</v>
      </c>
      <c r="B119" t="s">
        <v>347</v>
      </c>
      <c r="C119">
        <v>4.5</v>
      </c>
      <c r="D119">
        <v>40.200000000000003</v>
      </c>
    </row>
    <row r="120" spans="1:4" x14ac:dyDescent="0.2">
      <c r="A120" t="s">
        <v>591</v>
      </c>
      <c r="B120" t="s">
        <v>347</v>
      </c>
      <c r="C120">
        <v>1.5</v>
      </c>
      <c r="D120">
        <v>39.4</v>
      </c>
    </row>
    <row r="121" spans="1:4" x14ac:dyDescent="0.2">
      <c r="A121" t="s">
        <v>592</v>
      </c>
      <c r="B121" t="s">
        <v>345</v>
      </c>
      <c r="C121">
        <v>4.5</v>
      </c>
      <c r="D121">
        <v>39.200000000000003</v>
      </c>
    </row>
    <row r="122" spans="1:4" x14ac:dyDescent="0.2">
      <c r="A122" t="s">
        <v>593</v>
      </c>
      <c r="B122" t="s">
        <v>345</v>
      </c>
      <c r="C122">
        <v>1.5</v>
      </c>
      <c r="D122">
        <v>38.200000000000003</v>
      </c>
    </row>
    <row r="123" spans="1:4" x14ac:dyDescent="0.2">
      <c r="A123" t="s">
        <v>594</v>
      </c>
      <c r="B123" t="s">
        <v>343</v>
      </c>
      <c r="C123">
        <v>4.5</v>
      </c>
      <c r="D123">
        <v>40.1</v>
      </c>
    </row>
    <row r="124" spans="1:4" x14ac:dyDescent="0.2">
      <c r="A124" t="s">
        <v>595</v>
      </c>
      <c r="B124" t="s">
        <v>343</v>
      </c>
      <c r="C124">
        <v>1.5</v>
      </c>
      <c r="D124">
        <v>39.200000000000003</v>
      </c>
    </row>
    <row r="125" spans="1:4" x14ac:dyDescent="0.2">
      <c r="A125" t="s">
        <v>596</v>
      </c>
      <c r="B125" t="s">
        <v>341</v>
      </c>
      <c r="C125">
        <v>4.5</v>
      </c>
      <c r="D125">
        <v>37.4</v>
      </c>
    </row>
    <row r="126" spans="1:4" x14ac:dyDescent="0.2">
      <c r="A126" t="s">
        <v>597</v>
      </c>
      <c r="B126" t="s">
        <v>341</v>
      </c>
      <c r="C126">
        <v>1.5</v>
      </c>
      <c r="D126">
        <v>36.9</v>
      </c>
    </row>
    <row r="127" spans="1:4" x14ac:dyDescent="0.2">
      <c r="A127" t="s">
        <v>598</v>
      </c>
      <c r="B127" t="s">
        <v>339</v>
      </c>
      <c r="C127">
        <v>4.5</v>
      </c>
      <c r="D127">
        <v>37.5</v>
      </c>
    </row>
    <row r="128" spans="1:4" x14ac:dyDescent="0.2">
      <c r="A128" t="s">
        <v>599</v>
      </c>
      <c r="B128" t="s">
        <v>339</v>
      </c>
      <c r="C128">
        <v>1.5</v>
      </c>
      <c r="D128">
        <v>36.9</v>
      </c>
    </row>
    <row r="129" spans="1:4" x14ac:dyDescent="0.2">
      <c r="A129" t="s">
        <v>600</v>
      </c>
      <c r="B129" t="s">
        <v>337</v>
      </c>
      <c r="C129">
        <v>7.5</v>
      </c>
      <c r="D129">
        <v>38.299999999999997</v>
      </c>
    </row>
    <row r="130" spans="1:4" x14ac:dyDescent="0.2">
      <c r="A130" t="s">
        <v>601</v>
      </c>
      <c r="B130" t="s">
        <v>337</v>
      </c>
      <c r="C130">
        <v>4.5</v>
      </c>
      <c r="D130">
        <v>31.9</v>
      </c>
    </row>
    <row r="131" spans="1:4" x14ac:dyDescent="0.2">
      <c r="A131" t="s">
        <v>602</v>
      </c>
      <c r="B131" t="s">
        <v>337</v>
      </c>
      <c r="C131">
        <v>1.5</v>
      </c>
      <c r="D131">
        <v>28.6</v>
      </c>
    </row>
    <row r="132" spans="1:4" x14ac:dyDescent="0.2">
      <c r="A132" t="s">
        <v>603</v>
      </c>
      <c r="B132" t="s">
        <v>335</v>
      </c>
      <c r="C132">
        <v>7.5</v>
      </c>
      <c r="D132">
        <v>38.200000000000003</v>
      </c>
    </row>
    <row r="133" spans="1:4" x14ac:dyDescent="0.2">
      <c r="A133" t="s">
        <v>604</v>
      </c>
      <c r="B133" t="s">
        <v>335</v>
      </c>
      <c r="C133">
        <v>4.5</v>
      </c>
      <c r="D133">
        <v>36.5</v>
      </c>
    </row>
    <row r="134" spans="1:4" x14ac:dyDescent="0.2">
      <c r="A134" t="s">
        <v>605</v>
      </c>
      <c r="B134" t="s">
        <v>335</v>
      </c>
      <c r="C134">
        <v>1.5</v>
      </c>
      <c r="D134">
        <v>35.200000000000003</v>
      </c>
    </row>
    <row r="135" spans="1:4" x14ac:dyDescent="0.2">
      <c r="A135" t="s">
        <v>606</v>
      </c>
      <c r="B135" t="s">
        <v>333</v>
      </c>
      <c r="C135">
        <v>7.5</v>
      </c>
      <c r="D135">
        <v>37.9</v>
      </c>
    </row>
    <row r="136" spans="1:4" x14ac:dyDescent="0.2">
      <c r="A136" t="s">
        <v>607</v>
      </c>
      <c r="B136" t="s">
        <v>333</v>
      </c>
      <c r="C136">
        <v>4.5</v>
      </c>
      <c r="D136">
        <v>37.200000000000003</v>
      </c>
    </row>
    <row r="137" spans="1:4" x14ac:dyDescent="0.2">
      <c r="A137" t="s">
        <v>608</v>
      </c>
      <c r="B137" t="s">
        <v>333</v>
      </c>
      <c r="C137">
        <v>1.5</v>
      </c>
      <c r="D137">
        <v>36.200000000000003</v>
      </c>
    </row>
    <row r="138" spans="1:4" x14ac:dyDescent="0.2">
      <c r="A138" t="s">
        <v>609</v>
      </c>
      <c r="B138" t="s">
        <v>288</v>
      </c>
      <c r="C138">
        <v>7.5</v>
      </c>
      <c r="D138">
        <v>42.7</v>
      </c>
    </row>
    <row r="139" spans="1:4" x14ac:dyDescent="0.2">
      <c r="A139" t="s">
        <v>610</v>
      </c>
      <c r="B139" t="s">
        <v>288</v>
      </c>
      <c r="C139">
        <v>4.5</v>
      </c>
      <c r="D139">
        <v>42.3</v>
      </c>
    </row>
    <row r="140" spans="1:4" x14ac:dyDescent="0.2">
      <c r="A140" t="s">
        <v>611</v>
      </c>
      <c r="B140" t="s">
        <v>288</v>
      </c>
      <c r="C140">
        <v>1.5</v>
      </c>
      <c r="D140">
        <v>41.2</v>
      </c>
    </row>
    <row r="141" spans="1:4" x14ac:dyDescent="0.2">
      <c r="A141" t="s">
        <v>612</v>
      </c>
      <c r="B141" t="s">
        <v>328</v>
      </c>
      <c r="C141">
        <v>7.5</v>
      </c>
      <c r="D141">
        <v>37.700000000000003</v>
      </c>
    </row>
    <row r="142" spans="1:4" x14ac:dyDescent="0.2">
      <c r="A142" t="s">
        <v>613</v>
      </c>
      <c r="B142" t="s">
        <v>328</v>
      </c>
      <c r="C142">
        <v>4.5</v>
      </c>
      <c r="D142">
        <v>36.6</v>
      </c>
    </row>
    <row r="143" spans="1:4" x14ac:dyDescent="0.2">
      <c r="A143" t="s">
        <v>614</v>
      </c>
      <c r="B143" t="s">
        <v>328</v>
      </c>
      <c r="C143">
        <v>1.5</v>
      </c>
      <c r="D143">
        <v>35.799999999999997</v>
      </c>
    </row>
    <row r="144" spans="1:4" x14ac:dyDescent="0.2">
      <c r="A144" t="s">
        <v>615</v>
      </c>
      <c r="B144" t="s">
        <v>326</v>
      </c>
      <c r="C144">
        <v>7.5</v>
      </c>
      <c r="D144">
        <v>37.299999999999997</v>
      </c>
    </row>
    <row r="145" spans="1:4" x14ac:dyDescent="0.2">
      <c r="A145" t="s">
        <v>616</v>
      </c>
      <c r="B145" t="s">
        <v>326</v>
      </c>
      <c r="C145">
        <v>4.5</v>
      </c>
      <c r="D145">
        <v>36.799999999999997</v>
      </c>
    </row>
    <row r="146" spans="1:4" x14ac:dyDescent="0.2">
      <c r="A146" t="s">
        <v>617</v>
      </c>
      <c r="B146" t="s">
        <v>326</v>
      </c>
      <c r="C146">
        <v>1.5</v>
      </c>
      <c r="D146">
        <v>36</v>
      </c>
    </row>
    <row r="147" spans="1:4" x14ac:dyDescent="0.2">
      <c r="A147" t="s">
        <v>618</v>
      </c>
      <c r="B147" t="s">
        <v>324</v>
      </c>
      <c r="C147">
        <v>4.5</v>
      </c>
      <c r="D147">
        <v>57.3</v>
      </c>
    </row>
    <row r="148" spans="1:4" x14ac:dyDescent="0.2">
      <c r="A148" t="s">
        <v>619</v>
      </c>
      <c r="B148" t="s">
        <v>324</v>
      </c>
      <c r="C148">
        <v>1.5</v>
      </c>
      <c r="D148">
        <v>56.2</v>
      </c>
    </row>
    <row r="149" spans="1:4" x14ac:dyDescent="0.2">
      <c r="A149" t="s">
        <v>620</v>
      </c>
      <c r="B149" t="s">
        <v>314</v>
      </c>
      <c r="C149">
        <v>4.5</v>
      </c>
      <c r="D149">
        <v>38.5</v>
      </c>
    </row>
    <row r="150" spans="1:4" x14ac:dyDescent="0.2">
      <c r="A150" t="s">
        <v>621</v>
      </c>
      <c r="B150" t="s">
        <v>314</v>
      </c>
      <c r="C150">
        <v>1.5</v>
      </c>
      <c r="D150">
        <v>38</v>
      </c>
    </row>
    <row r="151" spans="1:4" x14ac:dyDescent="0.2">
      <c r="A151" t="s">
        <v>622</v>
      </c>
      <c r="B151" t="s">
        <v>322</v>
      </c>
      <c r="C151">
        <v>4.5</v>
      </c>
      <c r="D151">
        <v>58.3</v>
      </c>
    </row>
    <row r="152" spans="1:4" x14ac:dyDescent="0.2">
      <c r="A152" t="s">
        <v>623</v>
      </c>
      <c r="B152" t="s">
        <v>322</v>
      </c>
      <c r="C152">
        <v>1.5</v>
      </c>
      <c r="D152">
        <v>57.1</v>
      </c>
    </row>
    <row r="153" spans="1:4" x14ac:dyDescent="0.2">
      <c r="A153" t="s">
        <v>624</v>
      </c>
      <c r="B153" t="s">
        <v>320</v>
      </c>
      <c r="C153">
        <v>4.5</v>
      </c>
      <c r="D153">
        <v>58.4</v>
      </c>
    </row>
    <row r="154" spans="1:4" x14ac:dyDescent="0.2">
      <c r="A154" t="s">
        <v>625</v>
      </c>
      <c r="B154" t="s">
        <v>320</v>
      </c>
      <c r="C154">
        <v>1.5</v>
      </c>
      <c r="D154">
        <v>57.3</v>
      </c>
    </row>
    <row r="155" spans="1:4" x14ac:dyDescent="0.2">
      <c r="A155" t="s">
        <v>626</v>
      </c>
      <c r="B155" t="s">
        <v>627</v>
      </c>
      <c r="C155">
        <v>4.5</v>
      </c>
      <c r="D155">
        <v>55.1</v>
      </c>
    </row>
    <row r="156" spans="1:4" x14ac:dyDescent="0.2">
      <c r="A156" t="s">
        <v>626</v>
      </c>
      <c r="B156" t="s">
        <v>318</v>
      </c>
      <c r="C156">
        <v>4.5</v>
      </c>
      <c r="D156">
        <v>58.3</v>
      </c>
    </row>
    <row r="157" spans="1:4" x14ac:dyDescent="0.2">
      <c r="A157" t="s">
        <v>628</v>
      </c>
      <c r="B157" t="s">
        <v>627</v>
      </c>
      <c r="C157">
        <v>1.5</v>
      </c>
      <c r="D157">
        <v>53.9</v>
      </c>
    </row>
    <row r="158" spans="1:4" x14ac:dyDescent="0.2">
      <c r="A158" t="s">
        <v>628</v>
      </c>
      <c r="B158" t="s">
        <v>318</v>
      </c>
      <c r="C158">
        <v>1.5</v>
      </c>
      <c r="D158">
        <v>57.1</v>
      </c>
    </row>
    <row r="159" spans="1:4" x14ac:dyDescent="0.2">
      <c r="A159" t="s">
        <v>629</v>
      </c>
      <c r="B159" t="s">
        <v>316</v>
      </c>
      <c r="C159">
        <v>4.5</v>
      </c>
      <c r="D159">
        <v>58.1</v>
      </c>
    </row>
    <row r="160" spans="1:4" x14ac:dyDescent="0.2">
      <c r="A160" t="s">
        <v>630</v>
      </c>
      <c r="B160" t="s">
        <v>316</v>
      </c>
      <c r="C160">
        <v>1.5</v>
      </c>
      <c r="D160">
        <v>56.8</v>
      </c>
    </row>
    <row r="161" spans="1:4" x14ac:dyDescent="0.2">
      <c r="A161" t="s">
        <v>631</v>
      </c>
      <c r="B161" t="s">
        <v>299</v>
      </c>
      <c r="C161">
        <v>4.5</v>
      </c>
      <c r="D161">
        <v>36.9</v>
      </c>
    </row>
    <row r="162" spans="1:4" x14ac:dyDescent="0.2">
      <c r="A162" t="s">
        <v>632</v>
      </c>
      <c r="B162" t="s">
        <v>299</v>
      </c>
      <c r="C162">
        <v>1.5</v>
      </c>
      <c r="D162">
        <v>36.200000000000003</v>
      </c>
    </row>
    <row r="163" spans="1:4" x14ac:dyDescent="0.2">
      <c r="A163" t="s">
        <v>633</v>
      </c>
      <c r="B163" t="s">
        <v>312</v>
      </c>
      <c r="C163">
        <v>4.5</v>
      </c>
      <c r="D163">
        <v>58.6</v>
      </c>
    </row>
    <row r="164" spans="1:4" x14ac:dyDescent="0.2">
      <c r="A164" t="s">
        <v>634</v>
      </c>
      <c r="B164" t="s">
        <v>312</v>
      </c>
      <c r="C164">
        <v>1.5</v>
      </c>
      <c r="D164">
        <v>57.4</v>
      </c>
    </row>
    <row r="165" spans="1:4" x14ac:dyDescent="0.2">
      <c r="A165" t="s">
        <v>635</v>
      </c>
      <c r="B165" t="s">
        <v>310</v>
      </c>
      <c r="C165">
        <v>4.5</v>
      </c>
      <c r="D165">
        <v>58.6</v>
      </c>
    </row>
    <row r="166" spans="1:4" x14ac:dyDescent="0.2">
      <c r="A166" t="s">
        <v>636</v>
      </c>
      <c r="B166" t="s">
        <v>310</v>
      </c>
      <c r="C166">
        <v>1.5</v>
      </c>
      <c r="D166">
        <v>57.4</v>
      </c>
    </row>
    <row r="167" spans="1:4" x14ac:dyDescent="0.2">
      <c r="A167" t="s">
        <v>637</v>
      </c>
      <c r="B167" t="s">
        <v>308</v>
      </c>
      <c r="C167">
        <v>7.5</v>
      </c>
      <c r="D167">
        <v>58.9</v>
      </c>
    </row>
    <row r="168" spans="1:4" x14ac:dyDescent="0.2">
      <c r="A168" t="s">
        <v>638</v>
      </c>
      <c r="B168" t="s">
        <v>308</v>
      </c>
      <c r="C168">
        <v>4.5</v>
      </c>
      <c r="D168">
        <v>58.3</v>
      </c>
    </row>
    <row r="169" spans="1:4" x14ac:dyDescent="0.2">
      <c r="A169" t="s">
        <v>639</v>
      </c>
      <c r="B169" t="s">
        <v>308</v>
      </c>
      <c r="C169">
        <v>1.5</v>
      </c>
      <c r="D169">
        <v>57.1</v>
      </c>
    </row>
    <row r="170" spans="1:4" x14ac:dyDescent="0.2">
      <c r="A170" t="s">
        <v>640</v>
      </c>
      <c r="B170" t="s">
        <v>306</v>
      </c>
      <c r="C170">
        <v>7.5</v>
      </c>
      <c r="D170">
        <v>59</v>
      </c>
    </row>
    <row r="171" spans="1:4" x14ac:dyDescent="0.2">
      <c r="A171" t="s">
        <v>641</v>
      </c>
      <c r="B171" t="s">
        <v>306</v>
      </c>
      <c r="C171">
        <v>4.5</v>
      </c>
      <c r="D171">
        <v>58.3</v>
      </c>
    </row>
    <row r="172" spans="1:4" x14ac:dyDescent="0.2">
      <c r="A172" t="s">
        <v>642</v>
      </c>
      <c r="B172" t="s">
        <v>306</v>
      </c>
      <c r="C172">
        <v>1.5</v>
      </c>
      <c r="D172">
        <v>57.1</v>
      </c>
    </row>
    <row r="173" spans="1:4" x14ac:dyDescent="0.2">
      <c r="A173" t="s">
        <v>643</v>
      </c>
      <c r="B173" t="s">
        <v>304</v>
      </c>
      <c r="C173">
        <v>4.5</v>
      </c>
      <c r="D173">
        <v>58.8</v>
      </c>
    </row>
    <row r="174" spans="1:4" x14ac:dyDescent="0.2">
      <c r="A174" t="s">
        <v>644</v>
      </c>
      <c r="B174" t="s">
        <v>304</v>
      </c>
      <c r="C174">
        <v>1.5</v>
      </c>
      <c r="D174">
        <v>57.5</v>
      </c>
    </row>
    <row r="175" spans="1:4" x14ac:dyDescent="0.2">
      <c r="A175" t="s">
        <v>645</v>
      </c>
      <c r="B175" t="s">
        <v>302</v>
      </c>
      <c r="C175">
        <v>4.5</v>
      </c>
      <c r="D175">
        <v>58.8</v>
      </c>
    </row>
    <row r="176" spans="1:4" x14ac:dyDescent="0.2">
      <c r="A176" t="s">
        <v>646</v>
      </c>
      <c r="B176" t="s">
        <v>302</v>
      </c>
      <c r="C176">
        <v>1.5</v>
      </c>
      <c r="D176">
        <v>57.7</v>
      </c>
    </row>
    <row r="177" spans="1:4" x14ac:dyDescent="0.2">
      <c r="A177" t="s">
        <v>647</v>
      </c>
      <c r="B177" t="s">
        <v>296</v>
      </c>
      <c r="C177">
        <v>4.5</v>
      </c>
      <c r="D177">
        <v>58.5</v>
      </c>
    </row>
    <row r="178" spans="1:4" x14ac:dyDescent="0.2">
      <c r="A178" t="s">
        <v>648</v>
      </c>
      <c r="B178" t="s">
        <v>296</v>
      </c>
      <c r="C178">
        <v>1.5</v>
      </c>
      <c r="D178">
        <v>57.3</v>
      </c>
    </row>
    <row r="179" spans="1:4" x14ac:dyDescent="0.2">
      <c r="A179" t="s">
        <v>649</v>
      </c>
      <c r="B179" t="s">
        <v>294</v>
      </c>
      <c r="C179">
        <v>4.5</v>
      </c>
      <c r="D179">
        <v>58.8</v>
      </c>
    </row>
    <row r="180" spans="1:4" x14ac:dyDescent="0.2">
      <c r="A180" t="s">
        <v>650</v>
      </c>
      <c r="B180" t="s">
        <v>294</v>
      </c>
      <c r="C180">
        <v>1.5</v>
      </c>
      <c r="D180">
        <v>57.6</v>
      </c>
    </row>
    <row r="181" spans="1:4" x14ac:dyDescent="0.2">
      <c r="A181" t="s">
        <v>651</v>
      </c>
      <c r="B181" t="s">
        <v>291</v>
      </c>
      <c r="C181">
        <v>4.5</v>
      </c>
      <c r="D181">
        <v>58.7</v>
      </c>
    </row>
    <row r="182" spans="1:4" x14ac:dyDescent="0.2">
      <c r="A182" t="s">
        <v>652</v>
      </c>
      <c r="B182" t="s">
        <v>291</v>
      </c>
      <c r="C182">
        <v>1.5</v>
      </c>
      <c r="D182">
        <v>57.4</v>
      </c>
    </row>
    <row r="183" spans="1:4" x14ac:dyDescent="0.2">
      <c r="A183" t="s">
        <v>653</v>
      </c>
      <c r="B183" t="s">
        <v>286</v>
      </c>
      <c r="C183">
        <v>4.5</v>
      </c>
      <c r="D183">
        <v>58.3</v>
      </c>
    </row>
    <row r="184" spans="1:4" x14ac:dyDescent="0.2">
      <c r="A184" t="s">
        <v>654</v>
      </c>
      <c r="B184" t="s">
        <v>286</v>
      </c>
      <c r="C184">
        <v>1.5</v>
      </c>
      <c r="D184">
        <v>57.1</v>
      </c>
    </row>
    <row r="185" spans="1:4" x14ac:dyDescent="0.2">
      <c r="A185" t="s">
        <v>655</v>
      </c>
      <c r="B185" t="s">
        <v>284</v>
      </c>
      <c r="C185">
        <v>4.5</v>
      </c>
      <c r="D185">
        <v>58.3</v>
      </c>
    </row>
    <row r="186" spans="1:4" x14ac:dyDescent="0.2">
      <c r="A186" t="s">
        <v>656</v>
      </c>
      <c r="B186" t="s">
        <v>284</v>
      </c>
      <c r="C186">
        <v>1.5</v>
      </c>
      <c r="D186">
        <v>57.1</v>
      </c>
    </row>
    <row r="187" spans="1:4" x14ac:dyDescent="0.2">
      <c r="A187" t="s">
        <v>657</v>
      </c>
      <c r="B187" t="s">
        <v>282</v>
      </c>
      <c r="C187">
        <v>4.5</v>
      </c>
      <c r="D187">
        <v>58.2</v>
      </c>
    </row>
    <row r="188" spans="1:4" x14ac:dyDescent="0.2">
      <c r="A188" t="s">
        <v>658</v>
      </c>
      <c r="B188" t="s">
        <v>282</v>
      </c>
      <c r="C188">
        <v>1.5</v>
      </c>
      <c r="D188">
        <v>57</v>
      </c>
    </row>
    <row r="189" spans="1:4" x14ac:dyDescent="0.2">
      <c r="A189" t="s">
        <v>659</v>
      </c>
      <c r="B189" t="s">
        <v>280</v>
      </c>
      <c r="C189">
        <v>4.5</v>
      </c>
      <c r="D189">
        <v>58.3</v>
      </c>
    </row>
    <row r="190" spans="1:4" x14ac:dyDescent="0.2">
      <c r="A190" t="s">
        <v>660</v>
      </c>
      <c r="B190" t="s">
        <v>280</v>
      </c>
      <c r="C190">
        <v>1.5</v>
      </c>
      <c r="D190">
        <v>57</v>
      </c>
    </row>
    <row r="191" spans="1:4" x14ac:dyDescent="0.2">
      <c r="A191" t="s">
        <v>661</v>
      </c>
      <c r="B191" t="s">
        <v>278</v>
      </c>
      <c r="C191">
        <v>4.5</v>
      </c>
      <c r="D191">
        <v>58.4</v>
      </c>
    </row>
    <row r="192" spans="1:4" x14ac:dyDescent="0.2">
      <c r="A192" t="s">
        <v>662</v>
      </c>
      <c r="B192" t="s">
        <v>278</v>
      </c>
      <c r="C192">
        <v>1.5</v>
      </c>
      <c r="D192">
        <v>57.1</v>
      </c>
    </row>
    <row r="193" spans="1:4" x14ac:dyDescent="0.2">
      <c r="A193" t="s">
        <v>663</v>
      </c>
      <c r="B193" t="s">
        <v>276</v>
      </c>
      <c r="C193">
        <v>4.5</v>
      </c>
      <c r="D193">
        <v>58.5</v>
      </c>
    </row>
    <row r="194" spans="1:4" x14ac:dyDescent="0.2">
      <c r="A194" t="s">
        <v>664</v>
      </c>
      <c r="B194" t="s">
        <v>276</v>
      </c>
      <c r="C194">
        <v>1.5</v>
      </c>
      <c r="D194">
        <v>57.2</v>
      </c>
    </row>
    <row r="195" spans="1:4" x14ac:dyDescent="0.2">
      <c r="A195" t="s">
        <v>665</v>
      </c>
      <c r="B195" t="s">
        <v>266</v>
      </c>
      <c r="C195">
        <v>7.5</v>
      </c>
      <c r="D195">
        <v>36.799999999999997</v>
      </c>
    </row>
    <row r="196" spans="1:4" x14ac:dyDescent="0.2">
      <c r="A196" t="s">
        <v>666</v>
      </c>
      <c r="B196" t="s">
        <v>266</v>
      </c>
      <c r="C196">
        <v>4.5</v>
      </c>
      <c r="D196">
        <v>36.799999999999997</v>
      </c>
    </row>
    <row r="197" spans="1:4" x14ac:dyDescent="0.2">
      <c r="A197" t="s">
        <v>667</v>
      </c>
      <c r="B197" t="s">
        <v>266</v>
      </c>
      <c r="C197">
        <v>1.5</v>
      </c>
      <c r="D197">
        <v>36.4</v>
      </c>
    </row>
    <row r="198" spans="1:4" x14ac:dyDescent="0.2">
      <c r="A198" t="s">
        <v>668</v>
      </c>
      <c r="B198" t="s">
        <v>274</v>
      </c>
      <c r="C198">
        <v>4.5</v>
      </c>
      <c r="D198">
        <v>57.7</v>
      </c>
    </row>
    <row r="199" spans="1:4" x14ac:dyDescent="0.2">
      <c r="A199" t="s">
        <v>669</v>
      </c>
      <c r="B199" t="s">
        <v>274</v>
      </c>
      <c r="C199">
        <v>1.5</v>
      </c>
      <c r="D199">
        <v>56.5</v>
      </c>
    </row>
    <row r="200" spans="1:4" x14ac:dyDescent="0.2">
      <c r="A200" t="s">
        <v>670</v>
      </c>
      <c r="B200" t="s">
        <v>272</v>
      </c>
      <c r="C200">
        <v>4.5</v>
      </c>
      <c r="D200">
        <v>58.5</v>
      </c>
    </row>
    <row r="201" spans="1:4" x14ac:dyDescent="0.2">
      <c r="A201" t="s">
        <v>671</v>
      </c>
      <c r="B201" t="s">
        <v>272</v>
      </c>
      <c r="C201">
        <v>1.5</v>
      </c>
      <c r="D201">
        <v>57.1</v>
      </c>
    </row>
    <row r="202" spans="1:4" x14ac:dyDescent="0.2">
      <c r="A202" t="s">
        <v>672</v>
      </c>
      <c r="B202" t="s">
        <v>268</v>
      </c>
      <c r="C202">
        <v>4.5</v>
      </c>
      <c r="D202">
        <v>58.3</v>
      </c>
    </row>
    <row r="203" spans="1:4" x14ac:dyDescent="0.2">
      <c r="A203" t="s">
        <v>673</v>
      </c>
      <c r="B203" t="s">
        <v>268</v>
      </c>
      <c r="C203">
        <v>1.5</v>
      </c>
      <c r="D203">
        <v>57</v>
      </c>
    </row>
    <row r="204" spans="1:4" x14ac:dyDescent="0.2">
      <c r="A204" t="s">
        <v>674</v>
      </c>
      <c r="B204" t="s">
        <v>264</v>
      </c>
      <c r="C204">
        <v>4.5</v>
      </c>
      <c r="D204">
        <v>58.6</v>
      </c>
    </row>
    <row r="205" spans="1:4" x14ac:dyDescent="0.2">
      <c r="A205" t="s">
        <v>675</v>
      </c>
      <c r="B205" t="s">
        <v>264</v>
      </c>
      <c r="C205">
        <v>1.5</v>
      </c>
      <c r="D205">
        <v>57.2</v>
      </c>
    </row>
    <row r="206" spans="1:4" x14ac:dyDescent="0.2">
      <c r="A206" t="s">
        <v>676</v>
      </c>
      <c r="B206" t="s">
        <v>262</v>
      </c>
      <c r="C206">
        <v>4.5</v>
      </c>
      <c r="D206">
        <v>58.7</v>
      </c>
    </row>
    <row r="207" spans="1:4" x14ac:dyDescent="0.2">
      <c r="A207" t="s">
        <v>677</v>
      </c>
      <c r="B207" t="s">
        <v>262</v>
      </c>
      <c r="C207">
        <v>1.5</v>
      </c>
      <c r="D207">
        <v>57.3</v>
      </c>
    </row>
    <row r="208" spans="1:4" x14ac:dyDescent="0.2">
      <c r="A208" t="s">
        <v>678</v>
      </c>
      <c r="B208" t="s">
        <v>260</v>
      </c>
      <c r="C208">
        <v>4.5</v>
      </c>
      <c r="D208">
        <v>58.6</v>
      </c>
    </row>
    <row r="209" spans="1:4" x14ac:dyDescent="0.2">
      <c r="A209" t="s">
        <v>679</v>
      </c>
      <c r="B209" t="s">
        <v>260</v>
      </c>
      <c r="C209">
        <v>1.5</v>
      </c>
      <c r="D209">
        <v>57.2</v>
      </c>
    </row>
    <row r="210" spans="1:4" x14ac:dyDescent="0.2">
      <c r="A210" t="s">
        <v>680</v>
      </c>
      <c r="B210" t="s">
        <v>681</v>
      </c>
      <c r="C210">
        <v>7.5</v>
      </c>
      <c r="D210">
        <v>36.5</v>
      </c>
    </row>
    <row r="211" spans="1:4" x14ac:dyDescent="0.2">
      <c r="A211" t="s">
        <v>682</v>
      </c>
      <c r="B211" t="s">
        <v>681</v>
      </c>
      <c r="C211">
        <v>4.5</v>
      </c>
      <c r="D211">
        <v>32.6</v>
      </c>
    </row>
    <row r="212" spans="1:4" x14ac:dyDescent="0.2">
      <c r="A212" t="s">
        <v>683</v>
      </c>
      <c r="B212" t="s">
        <v>681</v>
      </c>
      <c r="C212">
        <v>1.5</v>
      </c>
      <c r="D212">
        <v>30.9</v>
      </c>
    </row>
    <row r="213" spans="1:4" x14ac:dyDescent="0.2">
      <c r="A213" t="s">
        <v>684</v>
      </c>
      <c r="B213" t="s">
        <v>258</v>
      </c>
      <c r="C213">
        <v>4.5</v>
      </c>
      <c r="D213">
        <v>58.2</v>
      </c>
    </row>
    <row r="214" spans="1:4" x14ac:dyDescent="0.2">
      <c r="A214" t="s">
        <v>685</v>
      </c>
      <c r="B214" t="s">
        <v>258</v>
      </c>
      <c r="C214">
        <v>1.5</v>
      </c>
      <c r="D214">
        <v>57</v>
      </c>
    </row>
    <row r="215" spans="1:4" x14ac:dyDescent="0.2">
      <c r="A215" t="s">
        <v>686</v>
      </c>
      <c r="B215" t="s">
        <v>256</v>
      </c>
      <c r="C215">
        <v>4.5</v>
      </c>
      <c r="D215">
        <v>58.1</v>
      </c>
    </row>
    <row r="216" spans="1:4" x14ac:dyDescent="0.2">
      <c r="A216" t="s">
        <v>687</v>
      </c>
      <c r="B216" t="s">
        <v>256</v>
      </c>
      <c r="C216">
        <v>1.5</v>
      </c>
      <c r="D216">
        <v>56.8</v>
      </c>
    </row>
    <row r="217" spans="1:4" x14ac:dyDescent="0.2">
      <c r="A217" t="s">
        <v>688</v>
      </c>
      <c r="B217" t="s">
        <v>253</v>
      </c>
      <c r="C217">
        <v>4.5</v>
      </c>
      <c r="D217">
        <v>58.2</v>
      </c>
    </row>
    <row r="218" spans="1:4" x14ac:dyDescent="0.2">
      <c r="A218" t="s">
        <v>689</v>
      </c>
      <c r="B218" t="s">
        <v>253</v>
      </c>
      <c r="C218">
        <v>1.5</v>
      </c>
      <c r="D218">
        <v>56.9</v>
      </c>
    </row>
    <row r="219" spans="1:4" x14ac:dyDescent="0.2">
      <c r="A219" t="s">
        <v>690</v>
      </c>
      <c r="B219" t="s">
        <v>251</v>
      </c>
      <c r="C219">
        <v>4.5</v>
      </c>
      <c r="D219">
        <v>58.1</v>
      </c>
    </row>
    <row r="220" spans="1:4" x14ac:dyDescent="0.2">
      <c r="A220" t="s">
        <v>691</v>
      </c>
      <c r="B220" t="s">
        <v>251</v>
      </c>
      <c r="C220">
        <v>1.5</v>
      </c>
      <c r="D220">
        <v>56.8</v>
      </c>
    </row>
    <row r="221" spans="1:4" x14ac:dyDescent="0.2">
      <c r="A221" t="s">
        <v>692</v>
      </c>
      <c r="B221" t="s">
        <v>249</v>
      </c>
      <c r="C221">
        <v>4.5</v>
      </c>
      <c r="D221">
        <v>58.1</v>
      </c>
    </row>
    <row r="222" spans="1:4" x14ac:dyDescent="0.2">
      <c r="A222" t="s">
        <v>693</v>
      </c>
      <c r="B222" t="s">
        <v>249</v>
      </c>
      <c r="C222">
        <v>1.5</v>
      </c>
      <c r="D222">
        <v>56.8</v>
      </c>
    </row>
    <row r="223" spans="1:4" x14ac:dyDescent="0.2">
      <c r="A223" t="s">
        <v>694</v>
      </c>
      <c r="B223" t="s">
        <v>246</v>
      </c>
      <c r="C223">
        <v>4.5</v>
      </c>
      <c r="D223">
        <v>58.2</v>
      </c>
    </row>
    <row r="224" spans="1:4" x14ac:dyDescent="0.2">
      <c r="A224" t="s">
        <v>695</v>
      </c>
      <c r="B224" t="s">
        <v>246</v>
      </c>
      <c r="C224">
        <v>1.5</v>
      </c>
      <c r="D224">
        <v>56.9</v>
      </c>
    </row>
    <row r="225" spans="1:4" x14ac:dyDescent="0.2">
      <c r="A225" t="s">
        <v>696</v>
      </c>
      <c r="B225" t="s">
        <v>697</v>
      </c>
      <c r="C225">
        <v>7.5</v>
      </c>
      <c r="D225">
        <v>58.3</v>
      </c>
    </row>
    <row r="226" spans="1:4" x14ac:dyDescent="0.2">
      <c r="A226" t="s">
        <v>698</v>
      </c>
      <c r="B226" t="s">
        <v>697</v>
      </c>
      <c r="C226">
        <v>4.5</v>
      </c>
      <c r="D226">
        <v>57.6</v>
      </c>
    </row>
    <row r="227" spans="1:4" x14ac:dyDescent="0.2">
      <c r="A227" t="s">
        <v>698</v>
      </c>
      <c r="B227" t="s">
        <v>244</v>
      </c>
      <c r="C227">
        <v>4.5</v>
      </c>
      <c r="D227">
        <v>58</v>
      </c>
    </row>
    <row r="228" spans="1:4" x14ac:dyDescent="0.2">
      <c r="A228" t="s">
        <v>699</v>
      </c>
      <c r="B228" t="s">
        <v>697</v>
      </c>
      <c r="C228">
        <v>1.5</v>
      </c>
      <c r="D228">
        <v>56.4</v>
      </c>
    </row>
    <row r="229" spans="1:4" x14ac:dyDescent="0.2">
      <c r="A229" t="s">
        <v>699</v>
      </c>
      <c r="B229" t="s">
        <v>244</v>
      </c>
      <c r="C229">
        <v>1.5</v>
      </c>
      <c r="D229">
        <v>56.7</v>
      </c>
    </row>
    <row r="230" spans="1:4" x14ac:dyDescent="0.2">
      <c r="A230" t="s">
        <v>700</v>
      </c>
      <c r="B230" t="s">
        <v>701</v>
      </c>
      <c r="C230">
        <v>7.5</v>
      </c>
      <c r="D230">
        <v>56.4</v>
      </c>
    </row>
    <row r="231" spans="1:4" x14ac:dyDescent="0.2">
      <c r="A231" t="s">
        <v>702</v>
      </c>
      <c r="B231" t="s">
        <v>701</v>
      </c>
      <c r="C231">
        <v>4.5</v>
      </c>
      <c r="D231">
        <v>55.6</v>
      </c>
    </row>
    <row r="232" spans="1:4" x14ac:dyDescent="0.2">
      <c r="A232" t="s">
        <v>702</v>
      </c>
      <c r="B232" t="s">
        <v>242</v>
      </c>
      <c r="C232">
        <v>4.5</v>
      </c>
      <c r="D232">
        <v>58</v>
      </c>
    </row>
    <row r="233" spans="1:4" x14ac:dyDescent="0.2">
      <c r="A233" t="s">
        <v>703</v>
      </c>
      <c r="B233" t="s">
        <v>701</v>
      </c>
      <c r="C233">
        <v>1.5</v>
      </c>
      <c r="D233">
        <v>54.3</v>
      </c>
    </row>
    <row r="234" spans="1:4" x14ac:dyDescent="0.2">
      <c r="A234" t="s">
        <v>703</v>
      </c>
      <c r="B234" t="s">
        <v>242</v>
      </c>
      <c r="C234">
        <v>1.5</v>
      </c>
      <c r="D234">
        <v>56.7</v>
      </c>
    </row>
    <row r="235" spans="1:4" x14ac:dyDescent="0.2">
      <c r="A235" t="s">
        <v>704</v>
      </c>
      <c r="B235" t="s">
        <v>240</v>
      </c>
      <c r="C235">
        <v>4.5</v>
      </c>
      <c r="D235">
        <v>57.9</v>
      </c>
    </row>
    <row r="236" spans="1:4" x14ac:dyDescent="0.2">
      <c r="A236" t="s">
        <v>705</v>
      </c>
      <c r="B236" t="s">
        <v>240</v>
      </c>
      <c r="C236">
        <v>1.5</v>
      </c>
      <c r="D236">
        <v>56.7</v>
      </c>
    </row>
    <row r="237" spans="1:4" x14ac:dyDescent="0.2">
      <c r="A237" t="s">
        <v>706</v>
      </c>
      <c r="B237" t="s">
        <v>234</v>
      </c>
      <c r="C237">
        <v>7.5</v>
      </c>
      <c r="D237">
        <v>37.1</v>
      </c>
    </row>
    <row r="238" spans="1:4" x14ac:dyDescent="0.2">
      <c r="A238" t="s">
        <v>707</v>
      </c>
      <c r="B238" t="s">
        <v>234</v>
      </c>
      <c r="C238">
        <v>4.5</v>
      </c>
      <c r="D238">
        <v>35.799999999999997</v>
      </c>
    </row>
    <row r="239" spans="1:4" x14ac:dyDescent="0.2">
      <c r="A239" t="s">
        <v>708</v>
      </c>
      <c r="B239" t="s">
        <v>234</v>
      </c>
      <c r="C239">
        <v>1.5</v>
      </c>
      <c r="D239">
        <v>35.1</v>
      </c>
    </row>
    <row r="240" spans="1:4" x14ac:dyDescent="0.2">
      <c r="A240" t="s">
        <v>709</v>
      </c>
      <c r="B240" t="s">
        <v>239</v>
      </c>
      <c r="C240">
        <v>4.5</v>
      </c>
      <c r="D240">
        <v>57.9</v>
      </c>
    </row>
    <row r="241" spans="1:4" x14ac:dyDescent="0.2">
      <c r="A241" t="s">
        <v>710</v>
      </c>
      <c r="B241" t="s">
        <v>239</v>
      </c>
      <c r="C241">
        <v>1.5</v>
      </c>
      <c r="D241">
        <v>56.7</v>
      </c>
    </row>
    <row r="242" spans="1:4" x14ac:dyDescent="0.2">
      <c r="A242" t="s">
        <v>711</v>
      </c>
      <c r="B242" t="s">
        <v>236</v>
      </c>
      <c r="C242">
        <v>4.5</v>
      </c>
      <c r="D242">
        <v>57.8</v>
      </c>
    </row>
    <row r="243" spans="1:4" x14ac:dyDescent="0.2">
      <c r="A243" t="s">
        <v>712</v>
      </c>
      <c r="B243" t="s">
        <v>236</v>
      </c>
      <c r="C243">
        <v>1.5</v>
      </c>
      <c r="D243">
        <v>56.6</v>
      </c>
    </row>
    <row r="244" spans="1:4" x14ac:dyDescent="0.2">
      <c r="A244" t="s">
        <v>713</v>
      </c>
      <c r="B244" t="s">
        <v>232</v>
      </c>
      <c r="C244">
        <v>7.5</v>
      </c>
      <c r="D244">
        <v>42</v>
      </c>
    </row>
    <row r="245" spans="1:4" x14ac:dyDescent="0.2">
      <c r="A245" t="s">
        <v>714</v>
      </c>
      <c r="B245" t="s">
        <v>232</v>
      </c>
      <c r="C245">
        <v>4.5</v>
      </c>
      <c r="D245">
        <v>42.2</v>
      </c>
    </row>
    <row r="246" spans="1:4" x14ac:dyDescent="0.2">
      <c r="A246" t="s">
        <v>715</v>
      </c>
      <c r="B246" t="s">
        <v>232</v>
      </c>
      <c r="C246">
        <v>1.5</v>
      </c>
      <c r="D246">
        <v>42.3</v>
      </c>
    </row>
    <row r="247" spans="1:4" x14ac:dyDescent="0.2">
      <c r="A247" t="s">
        <v>716</v>
      </c>
      <c r="B247" t="s">
        <v>229</v>
      </c>
      <c r="C247">
        <v>7.5</v>
      </c>
      <c r="D247">
        <v>42</v>
      </c>
    </row>
    <row r="248" spans="1:4" x14ac:dyDescent="0.2">
      <c r="A248" t="s">
        <v>717</v>
      </c>
      <c r="B248" t="s">
        <v>229</v>
      </c>
      <c r="C248">
        <v>4.5</v>
      </c>
      <c r="D248">
        <v>42.2</v>
      </c>
    </row>
    <row r="249" spans="1:4" x14ac:dyDescent="0.2">
      <c r="A249" t="s">
        <v>718</v>
      </c>
      <c r="B249" t="s">
        <v>229</v>
      </c>
      <c r="C249">
        <v>1.5</v>
      </c>
      <c r="D249">
        <v>42.3</v>
      </c>
    </row>
    <row r="250" spans="1:4" x14ac:dyDescent="0.2">
      <c r="A250" t="s">
        <v>719</v>
      </c>
      <c r="B250" t="s">
        <v>226</v>
      </c>
      <c r="C250">
        <v>7.5</v>
      </c>
      <c r="D250">
        <v>42.2</v>
      </c>
    </row>
    <row r="251" spans="1:4" x14ac:dyDescent="0.2">
      <c r="A251" t="s">
        <v>720</v>
      </c>
      <c r="B251" t="s">
        <v>226</v>
      </c>
      <c r="C251">
        <v>4.5</v>
      </c>
      <c r="D251">
        <v>42.4</v>
      </c>
    </row>
    <row r="252" spans="1:4" x14ac:dyDescent="0.2">
      <c r="A252" t="s">
        <v>721</v>
      </c>
      <c r="B252" t="s">
        <v>226</v>
      </c>
      <c r="C252">
        <v>1.5</v>
      </c>
      <c r="D252">
        <v>42.4</v>
      </c>
    </row>
    <row r="253" spans="1:4" x14ac:dyDescent="0.2">
      <c r="A253" t="s">
        <v>722</v>
      </c>
      <c r="B253" t="s">
        <v>723</v>
      </c>
      <c r="C253">
        <v>4.5</v>
      </c>
      <c r="D253">
        <v>57.9</v>
      </c>
    </row>
    <row r="254" spans="1:4" x14ac:dyDescent="0.2">
      <c r="A254" t="s">
        <v>724</v>
      </c>
      <c r="B254" t="s">
        <v>723</v>
      </c>
      <c r="C254">
        <v>1.5</v>
      </c>
      <c r="D254">
        <v>56.3</v>
      </c>
    </row>
    <row r="255" spans="1:4" x14ac:dyDescent="0.2">
      <c r="A255" t="s">
        <v>725</v>
      </c>
      <c r="B255" t="s">
        <v>222</v>
      </c>
      <c r="C255">
        <v>4.5</v>
      </c>
      <c r="D255">
        <v>58.3</v>
      </c>
    </row>
    <row r="256" spans="1:4" x14ac:dyDescent="0.2">
      <c r="A256" t="s">
        <v>726</v>
      </c>
      <c r="B256" t="s">
        <v>222</v>
      </c>
      <c r="C256">
        <v>1.5</v>
      </c>
      <c r="D256">
        <v>56.6</v>
      </c>
    </row>
    <row r="257" spans="1:4" x14ac:dyDescent="0.2">
      <c r="A257" t="s">
        <v>727</v>
      </c>
      <c r="B257" t="s">
        <v>220</v>
      </c>
      <c r="C257">
        <v>4.5</v>
      </c>
      <c r="D257">
        <v>59.4</v>
      </c>
    </row>
    <row r="258" spans="1:4" x14ac:dyDescent="0.2">
      <c r="A258" t="s">
        <v>728</v>
      </c>
      <c r="B258" t="s">
        <v>220</v>
      </c>
      <c r="C258">
        <v>1.5</v>
      </c>
      <c r="D258">
        <v>57.9</v>
      </c>
    </row>
    <row r="259" spans="1:4" x14ac:dyDescent="0.2">
      <c r="A259" t="s">
        <v>729</v>
      </c>
      <c r="B259" t="s">
        <v>218</v>
      </c>
      <c r="C259">
        <v>4.5</v>
      </c>
      <c r="D259">
        <v>59.5</v>
      </c>
    </row>
    <row r="260" spans="1:4" x14ac:dyDescent="0.2">
      <c r="A260" t="s">
        <v>730</v>
      </c>
      <c r="B260" t="s">
        <v>218</v>
      </c>
      <c r="C260">
        <v>1.5</v>
      </c>
      <c r="D260">
        <v>58</v>
      </c>
    </row>
    <row r="261" spans="1:4" x14ac:dyDescent="0.2">
      <c r="A261" t="s">
        <v>731</v>
      </c>
      <c r="B261" t="s">
        <v>216</v>
      </c>
      <c r="C261">
        <v>4.5</v>
      </c>
      <c r="D261">
        <v>59.2</v>
      </c>
    </row>
    <row r="262" spans="1:4" x14ac:dyDescent="0.2">
      <c r="A262" t="s">
        <v>732</v>
      </c>
      <c r="B262" t="s">
        <v>216</v>
      </c>
      <c r="C262">
        <v>1.5</v>
      </c>
      <c r="D262">
        <v>57.7</v>
      </c>
    </row>
    <row r="263" spans="1:4" x14ac:dyDescent="0.2">
      <c r="A263" t="s">
        <v>733</v>
      </c>
      <c r="B263" t="s">
        <v>214</v>
      </c>
      <c r="C263">
        <v>4.5</v>
      </c>
      <c r="D263">
        <v>59.2</v>
      </c>
    </row>
    <row r="264" spans="1:4" x14ac:dyDescent="0.2">
      <c r="A264" t="s">
        <v>734</v>
      </c>
      <c r="B264" t="s">
        <v>214</v>
      </c>
      <c r="C264">
        <v>1.5</v>
      </c>
      <c r="D264">
        <v>57.6</v>
      </c>
    </row>
    <row r="265" spans="1:4" x14ac:dyDescent="0.2">
      <c r="A265" t="s">
        <v>735</v>
      </c>
      <c r="B265" t="s">
        <v>212</v>
      </c>
      <c r="C265">
        <v>4.5</v>
      </c>
      <c r="D265">
        <v>58.5</v>
      </c>
    </row>
    <row r="266" spans="1:4" x14ac:dyDescent="0.2">
      <c r="A266" t="s">
        <v>736</v>
      </c>
      <c r="B266" t="s">
        <v>212</v>
      </c>
      <c r="C266">
        <v>1.5</v>
      </c>
      <c r="D266">
        <v>56.7</v>
      </c>
    </row>
    <row r="267" spans="1:4" x14ac:dyDescent="0.2">
      <c r="A267" t="s">
        <v>737</v>
      </c>
      <c r="B267" t="s">
        <v>210</v>
      </c>
      <c r="C267">
        <v>4.5</v>
      </c>
      <c r="D267">
        <v>59.4</v>
      </c>
    </row>
    <row r="268" spans="1:4" x14ac:dyDescent="0.2">
      <c r="A268" t="s">
        <v>738</v>
      </c>
      <c r="B268" t="s">
        <v>210</v>
      </c>
      <c r="C268">
        <v>1.5</v>
      </c>
      <c r="D268">
        <v>57.8</v>
      </c>
    </row>
    <row r="269" spans="1:4" x14ac:dyDescent="0.2">
      <c r="A269" t="s">
        <v>739</v>
      </c>
      <c r="B269" t="s">
        <v>208</v>
      </c>
      <c r="C269">
        <v>4.5</v>
      </c>
      <c r="D269">
        <v>58.4</v>
      </c>
    </row>
    <row r="270" spans="1:4" x14ac:dyDescent="0.2">
      <c r="A270" t="s">
        <v>740</v>
      </c>
      <c r="B270" t="s">
        <v>208</v>
      </c>
      <c r="C270">
        <v>1.5</v>
      </c>
      <c r="D270">
        <v>56.6</v>
      </c>
    </row>
    <row r="271" spans="1:4" x14ac:dyDescent="0.2">
      <c r="A271" t="s">
        <v>741</v>
      </c>
      <c r="B271" t="s">
        <v>206</v>
      </c>
      <c r="C271">
        <v>4.5</v>
      </c>
      <c r="D271">
        <v>59.6</v>
      </c>
    </row>
    <row r="272" spans="1:4" x14ac:dyDescent="0.2">
      <c r="A272" t="s">
        <v>742</v>
      </c>
      <c r="B272" t="s">
        <v>206</v>
      </c>
      <c r="C272">
        <v>1.5</v>
      </c>
      <c r="D272">
        <v>58</v>
      </c>
    </row>
    <row r="273" spans="1:4" x14ac:dyDescent="0.2">
      <c r="A273" t="s">
        <v>743</v>
      </c>
      <c r="B273" t="s">
        <v>204</v>
      </c>
      <c r="C273">
        <v>4.5</v>
      </c>
      <c r="D273">
        <v>59.6</v>
      </c>
    </row>
    <row r="274" spans="1:4" x14ac:dyDescent="0.2">
      <c r="A274" t="s">
        <v>744</v>
      </c>
      <c r="B274" t="s">
        <v>204</v>
      </c>
      <c r="C274">
        <v>1.5</v>
      </c>
      <c r="D274">
        <v>58</v>
      </c>
    </row>
    <row r="275" spans="1:4" x14ac:dyDescent="0.2">
      <c r="A275" t="s">
        <v>745</v>
      </c>
      <c r="B275" t="s">
        <v>201</v>
      </c>
      <c r="C275">
        <v>7.5</v>
      </c>
      <c r="D275">
        <v>59.9</v>
      </c>
    </row>
    <row r="276" spans="1:4" x14ac:dyDescent="0.2">
      <c r="A276" t="s">
        <v>746</v>
      </c>
      <c r="B276" t="s">
        <v>201</v>
      </c>
      <c r="C276">
        <v>4.5</v>
      </c>
      <c r="D276">
        <v>59.6</v>
      </c>
    </row>
    <row r="277" spans="1:4" x14ac:dyDescent="0.2">
      <c r="A277" t="s">
        <v>747</v>
      </c>
      <c r="B277" t="s">
        <v>201</v>
      </c>
      <c r="C277">
        <v>1.5</v>
      </c>
      <c r="D277">
        <v>58</v>
      </c>
    </row>
    <row r="278" spans="1:4" x14ac:dyDescent="0.2">
      <c r="A278" t="s">
        <v>748</v>
      </c>
      <c r="B278" t="s">
        <v>199</v>
      </c>
      <c r="C278">
        <v>4.5</v>
      </c>
      <c r="D278">
        <v>58.5</v>
      </c>
    </row>
    <row r="279" spans="1:4" x14ac:dyDescent="0.2">
      <c r="A279" t="s">
        <v>749</v>
      </c>
      <c r="B279" t="s">
        <v>199</v>
      </c>
      <c r="C279">
        <v>1.5</v>
      </c>
      <c r="D279">
        <v>56.8</v>
      </c>
    </row>
    <row r="280" spans="1:4" x14ac:dyDescent="0.2">
      <c r="A280" t="s">
        <v>750</v>
      </c>
      <c r="B280" t="s">
        <v>197</v>
      </c>
      <c r="C280">
        <v>4.5</v>
      </c>
      <c r="D280">
        <v>58.6</v>
      </c>
    </row>
    <row r="281" spans="1:4" x14ac:dyDescent="0.2">
      <c r="A281" t="s">
        <v>751</v>
      </c>
      <c r="B281" t="s">
        <v>197</v>
      </c>
      <c r="C281">
        <v>1.5</v>
      </c>
      <c r="D281">
        <v>56.9</v>
      </c>
    </row>
    <row r="282" spans="1:4" x14ac:dyDescent="0.2">
      <c r="A282" t="s">
        <v>752</v>
      </c>
      <c r="B282" t="s">
        <v>195</v>
      </c>
      <c r="C282">
        <v>4.5</v>
      </c>
      <c r="D282">
        <v>58.4</v>
      </c>
    </row>
    <row r="283" spans="1:4" x14ac:dyDescent="0.2">
      <c r="A283" t="s">
        <v>753</v>
      </c>
      <c r="B283" t="s">
        <v>195</v>
      </c>
      <c r="C283">
        <v>1.5</v>
      </c>
      <c r="D283">
        <v>56.7</v>
      </c>
    </row>
    <row r="284" spans="1:4" x14ac:dyDescent="0.2">
      <c r="A284" t="s">
        <v>754</v>
      </c>
      <c r="B284" t="s">
        <v>193</v>
      </c>
      <c r="C284">
        <v>4.5</v>
      </c>
      <c r="D284">
        <v>59</v>
      </c>
    </row>
    <row r="285" spans="1:4" x14ac:dyDescent="0.2">
      <c r="A285" t="s">
        <v>755</v>
      </c>
      <c r="B285" t="s">
        <v>193</v>
      </c>
      <c r="C285">
        <v>1.5</v>
      </c>
      <c r="D285">
        <v>57.3</v>
      </c>
    </row>
    <row r="286" spans="1:4" x14ac:dyDescent="0.2">
      <c r="A286" t="s">
        <v>756</v>
      </c>
      <c r="B286" t="s">
        <v>191</v>
      </c>
      <c r="C286">
        <v>4.5</v>
      </c>
      <c r="D286">
        <v>58.9</v>
      </c>
    </row>
    <row r="287" spans="1:4" x14ac:dyDescent="0.2">
      <c r="A287" t="s">
        <v>757</v>
      </c>
      <c r="B287" t="s">
        <v>191</v>
      </c>
      <c r="C287">
        <v>1.5</v>
      </c>
      <c r="D287">
        <v>57.2</v>
      </c>
    </row>
    <row r="288" spans="1:4" x14ac:dyDescent="0.2">
      <c r="A288" t="s">
        <v>758</v>
      </c>
      <c r="B288" t="s">
        <v>189</v>
      </c>
      <c r="C288">
        <v>4.5</v>
      </c>
      <c r="D288">
        <v>58.8</v>
      </c>
    </row>
    <row r="289" spans="1:4" x14ac:dyDescent="0.2">
      <c r="A289" t="s">
        <v>759</v>
      </c>
      <c r="B289" t="s">
        <v>189</v>
      </c>
      <c r="C289">
        <v>1.5</v>
      </c>
      <c r="D289">
        <v>57.2</v>
      </c>
    </row>
    <row r="290" spans="1:4" x14ac:dyDescent="0.2">
      <c r="A290" t="s">
        <v>760</v>
      </c>
      <c r="B290" t="s">
        <v>187</v>
      </c>
      <c r="C290">
        <v>4.5</v>
      </c>
      <c r="D290">
        <v>59.6</v>
      </c>
    </row>
    <row r="291" spans="1:4" x14ac:dyDescent="0.2">
      <c r="A291" t="s">
        <v>761</v>
      </c>
      <c r="B291" t="s">
        <v>187</v>
      </c>
      <c r="C291">
        <v>1.5</v>
      </c>
      <c r="D291">
        <v>57.9</v>
      </c>
    </row>
    <row r="292" spans="1:4" x14ac:dyDescent="0.2">
      <c r="A292" t="s">
        <v>762</v>
      </c>
      <c r="B292" t="s">
        <v>185</v>
      </c>
      <c r="C292">
        <v>4.5</v>
      </c>
      <c r="D292">
        <v>59.5</v>
      </c>
    </row>
    <row r="293" spans="1:4" x14ac:dyDescent="0.2">
      <c r="A293" t="s">
        <v>763</v>
      </c>
      <c r="B293" t="s">
        <v>185</v>
      </c>
      <c r="C293">
        <v>1.5</v>
      </c>
      <c r="D293">
        <v>57.9</v>
      </c>
    </row>
    <row r="294" spans="1:4" x14ac:dyDescent="0.2">
      <c r="A294" t="s">
        <v>764</v>
      </c>
      <c r="B294" t="s">
        <v>183</v>
      </c>
      <c r="C294">
        <v>4.5</v>
      </c>
      <c r="D294">
        <v>59.1</v>
      </c>
    </row>
    <row r="295" spans="1:4" x14ac:dyDescent="0.2">
      <c r="A295" t="s">
        <v>765</v>
      </c>
      <c r="B295" t="s">
        <v>183</v>
      </c>
      <c r="C295">
        <v>1.5</v>
      </c>
      <c r="D295">
        <v>57.3</v>
      </c>
    </row>
    <row r="296" spans="1:4" x14ac:dyDescent="0.2">
      <c r="A296" t="s">
        <v>766</v>
      </c>
      <c r="B296" t="s">
        <v>181</v>
      </c>
      <c r="C296">
        <v>4.5</v>
      </c>
      <c r="D296">
        <v>59</v>
      </c>
    </row>
    <row r="297" spans="1:4" x14ac:dyDescent="0.2">
      <c r="A297" t="s">
        <v>767</v>
      </c>
      <c r="B297" t="s">
        <v>181</v>
      </c>
      <c r="C297">
        <v>1.5</v>
      </c>
      <c r="D297">
        <v>57.2</v>
      </c>
    </row>
    <row r="298" spans="1:4" x14ac:dyDescent="0.2">
      <c r="A298" t="s">
        <v>768</v>
      </c>
      <c r="B298" t="s">
        <v>178</v>
      </c>
      <c r="C298">
        <v>4.5</v>
      </c>
      <c r="D298">
        <v>59.4</v>
      </c>
    </row>
    <row r="299" spans="1:4" x14ac:dyDescent="0.2">
      <c r="A299" t="s">
        <v>769</v>
      </c>
      <c r="B299" t="s">
        <v>178</v>
      </c>
      <c r="C299">
        <v>1.5</v>
      </c>
      <c r="D299">
        <v>57.8</v>
      </c>
    </row>
    <row r="300" spans="1:4" x14ac:dyDescent="0.2">
      <c r="A300" t="s">
        <v>770</v>
      </c>
      <c r="B300" t="s">
        <v>176</v>
      </c>
      <c r="C300">
        <v>1.5</v>
      </c>
      <c r="D300">
        <v>58.2</v>
      </c>
    </row>
    <row r="301" spans="1:4" x14ac:dyDescent="0.2">
      <c r="A301" t="s">
        <v>771</v>
      </c>
      <c r="B301" t="s">
        <v>174</v>
      </c>
      <c r="C301">
        <v>1.5</v>
      </c>
      <c r="D301">
        <v>58.6</v>
      </c>
    </row>
    <row r="302" spans="1:4" x14ac:dyDescent="0.2">
      <c r="A302" t="s">
        <v>772</v>
      </c>
      <c r="B302" t="s">
        <v>172</v>
      </c>
      <c r="C302">
        <v>4.5</v>
      </c>
      <c r="D302">
        <v>59.4</v>
      </c>
    </row>
    <row r="303" spans="1:4" x14ac:dyDescent="0.2">
      <c r="A303" t="s">
        <v>773</v>
      </c>
      <c r="B303" t="s">
        <v>172</v>
      </c>
      <c r="C303">
        <v>1.5</v>
      </c>
      <c r="D303">
        <v>57.8</v>
      </c>
    </row>
    <row r="304" spans="1:4" x14ac:dyDescent="0.2">
      <c r="A304" t="s">
        <v>774</v>
      </c>
      <c r="B304" t="s">
        <v>170</v>
      </c>
      <c r="C304">
        <v>1.5</v>
      </c>
      <c r="D304">
        <v>58.2</v>
      </c>
    </row>
    <row r="305" spans="1:4" x14ac:dyDescent="0.2">
      <c r="A305" t="s">
        <v>775</v>
      </c>
      <c r="B305" t="s">
        <v>167</v>
      </c>
      <c r="C305">
        <v>4.5</v>
      </c>
      <c r="D305">
        <v>59.2</v>
      </c>
    </row>
    <row r="306" spans="1:4" x14ac:dyDescent="0.2">
      <c r="A306" t="s">
        <v>776</v>
      </c>
      <c r="B306" t="s">
        <v>167</v>
      </c>
      <c r="C306">
        <v>1.5</v>
      </c>
      <c r="D306">
        <v>57.4</v>
      </c>
    </row>
    <row r="307" spans="1:4" x14ac:dyDescent="0.2">
      <c r="A307" t="s">
        <v>777</v>
      </c>
      <c r="B307" t="s">
        <v>165</v>
      </c>
      <c r="C307">
        <v>4.5</v>
      </c>
      <c r="D307">
        <v>59.4</v>
      </c>
    </row>
    <row r="308" spans="1:4" x14ac:dyDescent="0.2">
      <c r="A308" t="s">
        <v>778</v>
      </c>
      <c r="B308" t="s">
        <v>165</v>
      </c>
      <c r="C308">
        <v>1.5</v>
      </c>
      <c r="D308">
        <v>57.8</v>
      </c>
    </row>
    <row r="309" spans="1:4" x14ac:dyDescent="0.2">
      <c r="A309" t="s">
        <v>779</v>
      </c>
      <c r="B309" t="s">
        <v>162</v>
      </c>
      <c r="C309">
        <v>7.5</v>
      </c>
      <c r="D309">
        <v>59.4</v>
      </c>
    </row>
    <row r="310" spans="1:4" x14ac:dyDescent="0.2">
      <c r="A310" t="s">
        <v>780</v>
      </c>
      <c r="B310" t="s">
        <v>162</v>
      </c>
      <c r="C310">
        <v>4.5</v>
      </c>
      <c r="D310">
        <v>59.1</v>
      </c>
    </row>
    <row r="311" spans="1:4" x14ac:dyDescent="0.2">
      <c r="A311" t="s">
        <v>781</v>
      </c>
      <c r="B311" t="s">
        <v>162</v>
      </c>
      <c r="C311">
        <v>1.5</v>
      </c>
      <c r="D311">
        <v>57.5</v>
      </c>
    </row>
    <row r="312" spans="1:4" x14ac:dyDescent="0.2">
      <c r="A312" t="s">
        <v>782</v>
      </c>
      <c r="B312" t="s">
        <v>160</v>
      </c>
      <c r="C312">
        <v>1.5</v>
      </c>
      <c r="D312">
        <v>57.1</v>
      </c>
    </row>
    <row r="313" spans="1:4" x14ac:dyDescent="0.2">
      <c r="A313" t="s">
        <v>783</v>
      </c>
      <c r="B313" t="s">
        <v>158</v>
      </c>
      <c r="C313">
        <v>7.5</v>
      </c>
      <c r="D313">
        <v>58.4</v>
      </c>
    </row>
    <row r="314" spans="1:4" x14ac:dyDescent="0.2">
      <c r="A314" t="s">
        <v>784</v>
      </c>
      <c r="B314" t="s">
        <v>158</v>
      </c>
      <c r="C314">
        <v>4.5</v>
      </c>
      <c r="D314">
        <v>57.7</v>
      </c>
    </row>
    <row r="315" spans="1:4" x14ac:dyDescent="0.2">
      <c r="A315" t="s">
        <v>785</v>
      </c>
      <c r="B315" t="s">
        <v>158</v>
      </c>
      <c r="C315">
        <v>1.5</v>
      </c>
      <c r="D315">
        <v>55.9</v>
      </c>
    </row>
    <row r="316" spans="1:4" x14ac:dyDescent="0.2">
      <c r="A316" t="s">
        <v>786</v>
      </c>
      <c r="B316" t="s">
        <v>156</v>
      </c>
      <c r="C316">
        <v>4.5</v>
      </c>
      <c r="D316">
        <v>58.8</v>
      </c>
    </row>
    <row r="317" spans="1:4" x14ac:dyDescent="0.2">
      <c r="A317" t="s">
        <v>787</v>
      </c>
      <c r="B317" t="s">
        <v>156</v>
      </c>
      <c r="C317">
        <v>1.5</v>
      </c>
      <c r="D317">
        <v>57.1</v>
      </c>
    </row>
    <row r="318" spans="1:4" x14ac:dyDescent="0.2">
      <c r="A318" t="s">
        <v>788</v>
      </c>
      <c r="B318" t="s">
        <v>154</v>
      </c>
      <c r="C318">
        <v>4.5</v>
      </c>
      <c r="D318">
        <v>59.2</v>
      </c>
    </row>
    <row r="319" spans="1:4" x14ac:dyDescent="0.2">
      <c r="A319" t="s">
        <v>789</v>
      </c>
      <c r="B319" t="s">
        <v>154</v>
      </c>
      <c r="C319">
        <v>1.5</v>
      </c>
      <c r="D319">
        <v>57.7</v>
      </c>
    </row>
    <row r="320" spans="1:4" x14ac:dyDescent="0.2">
      <c r="A320" t="s">
        <v>790</v>
      </c>
      <c r="B320" t="s">
        <v>152</v>
      </c>
      <c r="C320">
        <v>4.5</v>
      </c>
      <c r="D320">
        <v>58.9</v>
      </c>
    </row>
    <row r="321" spans="1:4" x14ac:dyDescent="0.2">
      <c r="A321" t="s">
        <v>791</v>
      </c>
      <c r="B321" t="s">
        <v>152</v>
      </c>
      <c r="C321">
        <v>1.5</v>
      </c>
      <c r="D321">
        <v>57.3</v>
      </c>
    </row>
    <row r="322" spans="1:4" x14ac:dyDescent="0.2">
      <c r="A322" t="s">
        <v>792</v>
      </c>
      <c r="B322" t="s">
        <v>150</v>
      </c>
      <c r="C322">
        <v>4.5</v>
      </c>
      <c r="D322">
        <v>58.9</v>
      </c>
    </row>
    <row r="323" spans="1:4" x14ac:dyDescent="0.2">
      <c r="A323" t="s">
        <v>793</v>
      </c>
      <c r="B323" t="s">
        <v>150</v>
      </c>
      <c r="C323">
        <v>1.5</v>
      </c>
      <c r="D323">
        <v>57.4</v>
      </c>
    </row>
    <row r="324" spans="1:4" x14ac:dyDescent="0.2">
      <c r="A324" t="s">
        <v>794</v>
      </c>
      <c r="B324" t="s">
        <v>147</v>
      </c>
      <c r="C324">
        <v>4.5</v>
      </c>
      <c r="D324">
        <v>59</v>
      </c>
    </row>
    <row r="325" spans="1:4" x14ac:dyDescent="0.2">
      <c r="A325" t="s">
        <v>795</v>
      </c>
      <c r="B325" t="s">
        <v>147</v>
      </c>
      <c r="C325">
        <v>1.5</v>
      </c>
      <c r="D325">
        <v>57.4</v>
      </c>
    </row>
    <row r="326" spans="1:4" x14ac:dyDescent="0.2">
      <c r="A326" t="s">
        <v>796</v>
      </c>
      <c r="B326" t="s">
        <v>145</v>
      </c>
      <c r="C326">
        <v>1.5</v>
      </c>
      <c r="D326">
        <v>40.700000000000003</v>
      </c>
    </row>
    <row r="327" spans="1:4" x14ac:dyDescent="0.2">
      <c r="A327" t="s">
        <v>797</v>
      </c>
      <c r="B327" t="s">
        <v>143</v>
      </c>
      <c r="C327">
        <v>1.5</v>
      </c>
      <c r="D327">
        <v>40.200000000000003</v>
      </c>
    </row>
    <row r="328" spans="1:4" x14ac:dyDescent="0.2">
      <c r="A328" t="s">
        <v>798</v>
      </c>
      <c r="B328" t="s">
        <v>141</v>
      </c>
      <c r="C328">
        <v>4.5</v>
      </c>
      <c r="D328">
        <v>40.1</v>
      </c>
    </row>
    <row r="329" spans="1:4" x14ac:dyDescent="0.2">
      <c r="A329" t="s">
        <v>799</v>
      </c>
      <c r="B329" t="s">
        <v>141</v>
      </c>
      <c r="C329">
        <v>1.5</v>
      </c>
      <c r="D329">
        <v>37.6</v>
      </c>
    </row>
    <row r="330" spans="1:4" x14ac:dyDescent="0.2">
      <c r="A330" t="s">
        <v>800</v>
      </c>
      <c r="B330" t="s">
        <v>138</v>
      </c>
      <c r="C330">
        <v>4.5</v>
      </c>
      <c r="D330">
        <v>35.799999999999997</v>
      </c>
    </row>
    <row r="331" spans="1:4" x14ac:dyDescent="0.2">
      <c r="A331" t="s">
        <v>801</v>
      </c>
      <c r="B331" t="s">
        <v>138</v>
      </c>
      <c r="C331">
        <v>1.5</v>
      </c>
      <c r="D331">
        <v>33.299999999999997</v>
      </c>
    </row>
    <row r="332" spans="1:4" x14ac:dyDescent="0.2">
      <c r="A332" t="s">
        <v>802</v>
      </c>
      <c r="B332" t="s">
        <v>136</v>
      </c>
      <c r="C332">
        <v>4.5</v>
      </c>
      <c r="D332">
        <v>35.6</v>
      </c>
    </row>
    <row r="333" spans="1:4" x14ac:dyDescent="0.2">
      <c r="A333" t="s">
        <v>803</v>
      </c>
      <c r="B333" t="s">
        <v>136</v>
      </c>
      <c r="C333">
        <v>1.5</v>
      </c>
      <c r="D333">
        <v>33.1</v>
      </c>
    </row>
    <row r="334" spans="1:4" x14ac:dyDescent="0.2">
      <c r="A334" t="s">
        <v>804</v>
      </c>
      <c r="B334" t="s">
        <v>135</v>
      </c>
      <c r="C334">
        <v>4.5</v>
      </c>
      <c r="D334">
        <v>37.299999999999997</v>
      </c>
    </row>
    <row r="335" spans="1:4" x14ac:dyDescent="0.2">
      <c r="A335" t="s">
        <v>805</v>
      </c>
      <c r="B335" t="s">
        <v>135</v>
      </c>
      <c r="C335">
        <v>1.5</v>
      </c>
      <c r="D335">
        <v>36.799999999999997</v>
      </c>
    </row>
    <row r="336" spans="1:4" x14ac:dyDescent="0.2">
      <c r="A336" t="s">
        <v>806</v>
      </c>
      <c r="B336" t="s">
        <v>134</v>
      </c>
      <c r="C336">
        <v>4.5</v>
      </c>
      <c r="D336">
        <v>37.5</v>
      </c>
    </row>
    <row r="337" spans="1:4" x14ac:dyDescent="0.2">
      <c r="A337" t="s">
        <v>807</v>
      </c>
      <c r="B337" t="s">
        <v>134</v>
      </c>
      <c r="C337">
        <v>1.5</v>
      </c>
      <c r="D337">
        <v>37</v>
      </c>
    </row>
    <row r="338" spans="1:4" x14ac:dyDescent="0.2">
      <c r="A338" t="s">
        <v>808</v>
      </c>
      <c r="B338" t="s">
        <v>133</v>
      </c>
      <c r="C338">
        <v>4.5</v>
      </c>
      <c r="D338">
        <v>37.700000000000003</v>
      </c>
    </row>
    <row r="339" spans="1:4" x14ac:dyDescent="0.2">
      <c r="A339" t="s">
        <v>809</v>
      </c>
      <c r="B339" t="s">
        <v>133</v>
      </c>
      <c r="C339">
        <v>1.5</v>
      </c>
      <c r="D339">
        <v>37.1</v>
      </c>
    </row>
    <row r="340" spans="1:4" x14ac:dyDescent="0.2">
      <c r="A340" t="s">
        <v>810</v>
      </c>
      <c r="B340" t="s">
        <v>129</v>
      </c>
      <c r="C340">
        <v>4.5</v>
      </c>
      <c r="D340">
        <v>37.700000000000003</v>
      </c>
    </row>
    <row r="341" spans="1:4" x14ac:dyDescent="0.2">
      <c r="A341" t="s">
        <v>811</v>
      </c>
      <c r="B341" t="s">
        <v>129</v>
      </c>
      <c r="C341">
        <v>1.5</v>
      </c>
      <c r="D341">
        <v>37.200000000000003</v>
      </c>
    </row>
    <row r="342" spans="1:4" x14ac:dyDescent="0.2">
      <c r="A342" t="s">
        <v>812</v>
      </c>
      <c r="B342" t="s">
        <v>128</v>
      </c>
      <c r="C342">
        <v>4.5</v>
      </c>
      <c r="D342">
        <v>37.6</v>
      </c>
    </row>
    <row r="343" spans="1:4" x14ac:dyDescent="0.2">
      <c r="A343" t="s">
        <v>813</v>
      </c>
      <c r="B343" t="s">
        <v>128</v>
      </c>
      <c r="C343">
        <v>1.5</v>
      </c>
      <c r="D343">
        <v>37.299999999999997</v>
      </c>
    </row>
    <row r="344" spans="1:4" x14ac:dyDescent="0.2">
      <c r="A344" t="s">
        <v>814</v>
      </c>
      <c r="B344" t="s">
        <v>127</v>
      </c>
      <c r="C344">
        <v>4.5</v>
      </c>
      <c r="D344">
        <v>40</v>
      </c>
    </row>
    <row r="345" spans="1:4" x14ac:dyDescent="0.2">
      <c r="A345" t="s">
        <v>815</v>
      </c>
      <c r="B345" t="s">
        <v>127</v>
      </c>
      <c r="C345">
        <v>1.5</v>
      </c>
      <c r="D345">
        <v>39.799999999999997</v>
      </c>
    </row>
    <row r="346" spans="1:4" x14ac:dyDescent="0.2">
      <c r="A346" t="s">
        <v>816</v>
      </c>
      <c r="B346" t="s">
        <v>126</v>
      </c>
      <c r="C346">
        <v>4.5</v>
      </c>
      <c r="D346">
        <v>39.6</v>
      </c>
    </row>
    <row r="347" spans="1:4" x14ac:dyDescent="0.2">
      <c r="A347" t="s">
        <v>817</v>
      </c>
      <c r="B347" t="s">
        <v>126</v>
      </c>
      <c r="C347">
        <v>1.5</v>
      </c>
      <c r="D347">
        <v>39.6</v>
      </c>
    </row>
    <row r="348" spans="1:4" x14ac:dyDescent="0.2">
      <c r="A348" t="s">
        <v>818</v>
      </c>
      <c r="B348" t="s">
        <v>123</v>
      </c>
      <c r="C348">
        <v>4.5</v>
      </c>
      <c r="D348">
        <v>37.700000000000003</v>
      </c>
    </row>
    <row r="349" spans="1:4" x14ac:dyDescent="0.2">
      <c r="A349" t="s">
        <v>819</v>
      </c>
      <c r="B349" t="s">
        <v>123</v>
      </c>
      <c r="C349">
        <v>1.5</v>
      </c>
      <c r="D349">
        <v>37.4</v>
      </c>
    </row>
    <row r="350" spans="1:4" x14ac:dyDescent="0.2">
      <c r="A350" t="s">
        <v>820</v>
      </c>
      <c r="B350" t="s">
        <v>119</v>
      </c>
      <c r="C350">
        <v>4.5</v>
      </c>
      <c r="D350">
        <v>39.4</v>
      </c>
    </row>
    <row r="351" spans="1:4" x14ac:dyDescent="0.2">
      <c r="A351" t="s">
        <v>821</v>
      </c>
      <c r="B351" t="s">
        <v>119</v>
      </c>
      <c r="C351">
        <v>1.5</v>
      </c>
      <c r="D351">
        <v>38.299999999999997</v>
      </c>
    </row>
    <row r="352" spans="1:4" x14ac:dyDescent="0.2">
      <c r="A352" t="s">
        <v>822</v>
      </c>
      <c r="B352" t="s">
        <v>115</v>
      </c>
      <c r="C352">
        <v>1.5</v>
      </c>
      <c r="D352">
        <v>29.8</v>
      </c>
    </row>
    <row r="353" spans="1:4" x14ac:dyDescent="0.2">
      <c r="A353" t="s">
        <v>823</v>
      </c>
      <c r="B353" t="s">
        <v>112</v>
      </c>
      <c r="C353">
        <v>7.5</v>
      </c>
      <c r="D353">
        <v>36.799999999999997</v>
      </c>
    </row>
    <row r="354" spans="1:4" x14ac:dyDescent="0.2">
      <c r="A354" t="s">
        <v>824</v>
      </c>
      <c r="B354" t="s">
        <v>112</v>
      </c>
      <c r="C354">
        <v>4.5</v>
      </c>
      <c r="D354">
        <v>31.1</v>
      </c>
    </row>
    <row r="355" spans="1:4" x14ac:dyDescent="0.2">
      <c r="A355" t="s">
        <v>825</v>
      </c>
      <c r="B355" t="s">
        <v>112</v>
      </c>
      <c r="C355">
        <v>1.5</v>
      </c>
      <c r="D355">
        <v>27.2</v>
      </c>
    </row>
    <row r="356" spans="1:4" x14ac:dyDescent="0.2">
      <c r="A356" t="s">
        <v>826</v>
      </c>
      <c r="B356" t="s">
        <v>827</v>
      </c>
      <c r="C356">
        <v>4.5</v>
      </c>
      <c r="D356">
        <v>41.6</v>
      </c>
    </row>
    <row r="357" spans="1:4" x14ac:dyDescent="0.2">
      <c r="A357" t="s">
        <v>828</v>
      </c>
      <c r="B357" t="s">
        <v>827</v>
      </c>
      <c r="C357">
        <v>1.5</v>
      </c>
      <c r="D357">
        <v>39.9</v>
      </c>
    </row>
    <row r="358" spans="1:4" x14ac:dyDescent="0.2">
      <c r="A358" t="s">
        <v>829</v>
      </c>
      <c r="B358" t="s">
        <v>108</v>
      </c>
      <c r="C358">
        <v>4.5</v>
      </c>
      <c r="D358">
        <v>60.4</v>
      </c>
    </row>
    <row r="359" spans="1:4" x14ac:dyDescent="0.2">
      <c r="A359" t="s">
        <v>830</v>
      </c>
      <c r="B359" t="s">
        <v>108</v>
      </c>
      <c r="C359">
        <v>1.5</v>
      </c>
      <c r="D359">
        <v>59.3</v>
      </c>
    </row>
    <row r="360" spans="1:4" x14ac:dyDescent="0.2">
      <c r="A360" t="s">
        <v>831</v>
      </c>
      <c r="B360" t="s">
        <v>106</v>
      </c>
      <c r="C360">
        <v>4.5</v>
      </c>
      <c r="D360">
        <v>61.1</v>
      </c>
    </row>
    <row r="361" spans="1:4" x14ac:dyDescent="0.2">
      <c r="A361" t="s">
        <v>832</v>
      </c>
      <c r="B361" t="s">
        <v>106</v>
      </c>
      <c r="C361">
        <v>1.5</v>
      </c>
      <c r="D361">
        <v>60.1</v>
      </c>
    </row>
    <row r="362" spans="1:4" x14ac:dyDescent="0.2">
      <c r="A362" t="s">
        <v>833</v>
      </c>
      <c r="B362" t="s">
        <v>104</v>
      </c>
      <c r="C362">
        <v>4.5</v>
      </c>
      <c r="D362">
        <v>61.2</v>
      </c>
    </row>
    <row r="363" spans="1:4" x14ac:dyDescent="0.2">
      <c r="A363" t="s">
        <v>834</v>
      </c>
      <c r="B363" t="s">
        <v>104</v>
      </c>
      <c r="C363">
        <v>1.5</v>
      </c>
      <c r="D363">
        <v>60.2</v>
      </c>
    </row>
    <row r="364" spans="1:4" x14ac:dyDescent="0.2">
      <c r="A364" t="s">
        <v>835</v>
      </c>
      <c r="B364" t="s">
        <v>101</v>
      </c>
      <c r="C364">
        <v>4.5</v>
      </c>
      <c r="D364">
        <v>61.6</v>
      </c>
    </row>
    <row r="365" spans="1:4" x14ac:dyDescent="0.2">
      <c r="A365" t="s">
        <v>836</v>
      </c>
      <c r="B365" t="s">
        <v>101</v>
      </c>
      <c r="C365">
        <v>1.5</v>
      </c>
      <c r="D365">
        <v>60.8</v>
      </c>
    </row>
    <row r="366" spans="1:4" x14ac:dyDescent="0.2">
      <c r="A366" t="s">
        <v>837</v>
      </c>
      <c r="B366" t="s">
        <v>99</v>
      </c>
      <c r="C366">
        <v>4.5</v>
      </c>
      <c r="D366">
        <v>60.8</v>
      </c>
    </row>
    <row r="367" spans="1:4" x14ac:dyDescent="0.2">
      <c r="A367" t="s">
        <v>838</v>
      </c>
      <c r="B367" t="s">
        <v>99</v>
      </c>
      <c r="C367">
        <v>1.5</v>
      </c>
      <c r="D367">
        <v>59.7</v>
      </c>
    </row>
    <row r="368" spans="1:4" x14ac:dyDescent="0.2">
      <c r="A368" t="s">
        <v>839</v>
      </c>
      <c r="B368" t="s">
        <v>97</v>
      </c>
      <c r="C368">
        <v>4.5</v>
      </c>
      <c r="D368">
        <v>60.7</v>
      </c>
    </row>
    <row r="369" spans="1:4" x14ac:dyDescent="0.2">
      <c r="A369" t="s">
        <v>840</v>
      </c>
      <c r="B369" t="s">
        <v>97</v>
      </c>
      <c r="C369">
        <v>1.5</v>
      </c>
      <c r="D369">
        <v>59.5</v>
      </c>
    </row>
    <row r="370" spans="1:4" x14ac:dyDescent="0.2">
      <c r="A370" t="s">
        <v>841</v>
      </c>
      <c r="B370" t="s">
        <v>95</v>
      </c>
      <c r="C370">
        <v>4.5</v>
      </c>
      <c r="D370">
        <v>60.5</v>
      </c>
    </row>
    <row r="371" spans="1:4" x14ac:dyDescent="0.2">
      <c r="A371" t="s">
        <v>842</v>
      </c>
      <c r="B371" t="s">
        <v>95</v>
      </c>
      <c r="C371">
        <v>1.5</v>
      </c>
      <c r="D371">
        <v>59.4</v>
      </c>
    </row>
    <row r="372" spans="1:4" x14ac:dyDescent="0.2">
      <c r="A372" t="s">
        <v>843</v>
      </c>
      <c r="B372" t="s">
        <v>93</v>
      </c>
      <c r="C372">
        <v>4.5</v>
      </c>
      <c r="D372">
        <v>60.4</v>
      </c>
    </row>
    <row r="373" spans="1:4" x14ac:dyDescent="0.2">
      <c r="A373" t="s">
        <v>844</v>
      </c>
      <c r="B373" t="s">
        <v>93</v>
      </c>
      <c r="C373">
        <v>1.5</v>
      </c>
      <c r="D373">
        <v>59.2</v>
      </c>
    </row>
    <row r="374" spans="1:4" x14ac:dyDescent="0.2">
      <c r="A374" t="s">
        <v>845</v>
      </c>
      <c r="B374" t="s">
        <v>91</v>
      </c>
      <c r="C374">
        <v>4.5</v>
      </c>
      <c r="D374">
        <v>65.599999999999994</v>
      </c>
    </row>
    <row r="375" spans="1:4" x14ac:dyDescent="0.2">
      <c r="A375" t="s">
        <v>846</v>
      </c>
      <c r="B375" t="s">
        <v>91</v>
      </c>
      <c r="C375">
        <v>1.5</v>
      </c>
      <c r="D375">
        <v>65.5</v>
      </c>
    </row>
    <row r="376" spans="1:4" x14ac:dyDescent="0.2">
      <c r="A376" t="s">
        <v>847</v>
      </c>
      <c r="B376" t="s">
        <v>88</v>
      </c>
      <c r="C376">
        <v>4.5</v>
      </c>
      <c r="D376">
        <v>57.2</v>
      </c>
    </row>
    <row r="377" spans="1:4" x14ac:dyDescent="0.2">
      <c r="A377" t="s">
        <v>848</v>
      </c>
      <c r="B377" t="s">
        <v>88</v>
      </c>
      <c r="C377">
        <v>1.5</v>
      </c>
      <c r="D377">
        <v>55.3</v>
      </c>
    </row>
    <row r="378" spans="1:4" x14ac:dyDescent="0.2">
      <c r="A378" t="s">
        <v>849</v>
      </c>
      <c r="B378" t="s">
        <v>86</v>
      </c>
      <c r="C378">
        <v>1.5</v>
      </c>
      <c r="D378">
        <v>60.5</v>
      </c>
    </row>
    <row r="379" spans="1:4" x14ac:dyDescent="0.2">
      <c r="A379" t="s">
        <v>850</v>
      </c>
      <c r="B379" t="s">
        <v>83</v>
      </c>
      <c r="C379">
        <v>4.5</v>
      </c>
      <c r="D379">
        <v>61.9</v>
      </c>
    </row>
    <row r="380" spans="1:4" x14ac:dyDescent="0.2">
      <c r="A380" t="s">
        <v>851</v>
      </c>
      <c r="B380" t="s">
        <v>83</v>
      </c>
      <c r="C380">
        <v>1.5</v>
      </c>
      <c r="D380">
        <v>60.8</v>
      </c>
    </row>
    <row r="381" spans="1:4" x14ac:dyDescent="0.2">
      <c r="A381" t="s">
        <v>852</v>
      </c>
      <c r="B381" t="s">
        <v>131</v>
      </c>
      <c r="C381">
        <v>10.5</v>
      </c>
      <c r="D381">
        <v>61.2</v>
      </c>
    </row>
    <row r="382" spans="1:4" x14ac:dyDescent="0.2">
      <c r="A382" t="s">
        <v>853</v>
      </c>
      <c r="B382" t="s">
        <v>131</v>
      </c>
      <c r="C382">
        <v>7.5</v>
      </c>
      <c r="D382">
        <v>61.3</v>
      </c>
    </row>
    <row r="383" spans="1:4" x14ac:dyDescent="0.2">
      <c r="A383" t="s">
        <v>854</v>
      </c>
      <c r="B383" t="s">
        <v>131</v>
      </c>
      <c r="C383">
        <v>4.5</v>
      </c>
      <c r="D383">
        <v>61.2</v>
      </c>
    </row>
    <row r="384" spans="1:4" x14ac:dyDescent="0.2">
      <c r="A384" t="s">
        <v>855</v>
      </c>
      <c r="B384" t="s">
        <v>131</v>
      </c>
      <c r="C384">
        <v>1.5</v>
      </c>
      <c r="D384">
        <v>60.2</v>
      </c>
    </row>
    <row r="385" spans="1:4" x14ac:dyDescent="0.2">
      <c r="A385" t="s">
        <v>856</v>
      </c>
      <c r="B385" t="s">
        <v>121</v>
      </c>
      <c r="C385">
        <v>10.5</v>
      </c>
      <c r="D385">
        <v>61.1</v>
      </c>
    </row>
    <row r="386" spans="1:4" x14ac:dyDescent="0.2">
      <c r="A386" t="s">
        <v>857</v>
      </c>
      <c r="B386" t="s">
        <v>121</v>
      </c>
      <c r="C386">
        <v>7.5</v>
      </c>
      <c r="D386">
        <v>61.2</v>
      </c>
    </row>
    <row r="387" spans="1:4" x14ac:dyDescent="0.2">
      <c r="A387" t="s">
        <v>858</v>
      </c>
      <c r="B387" t="s">
        <v>121</v>
      </c>
      <c r="C387">
        <v>4.5</v>
      </c>
      <c r="D387">
        <v>61.1</v>
      </c>
    </row>
    <row r="388" spans="1:4" x14ac:dyDescent="0.2">
      <c r="A388" t="s">
        <v>859</v>
      </c>
      <c r="B388" t="s">
        <v>121</v>
      </c>
      <c r="C388">
        <v>1.5</v>
      </c>
      <c r="D388">
        <v>60.1</v>
      </c>
    </row>
    <row r="389" spans="1:4" x14ac:dyDescent="0.2">
      <c r="A389" t="s">
        <v>860</v>
      </c>
      <c r="B389" t="s">
        <v>117</v>
      </c>
      <c r="C389">
        <v>4.5</v>
      </c>
      <c r="D389">
        <v>64.2</v>
      </c>
    </row>
    <row r="390" spans="1:4" x14ac:dyDescent="0.2">
      <c r="A390" t="s">
        <v>861</v>
      </c>
      <c r="B390" t="s">
        <v>117</v>
      </c>
      <c r="C390">
        <v>1.5</v>
      </c>
      <c r="D390">
        <v>63.9</v>
      </c>
    </row>
    <row r="391" spans="1:4" x14ac:dyDescent="0.2">
      <c r="A391" t="s">
        <v>862</v>
      </c>
      <c r="B391" t="s">
        <v>80</v>
      </c>
      <c r="C391">
        <v>4.5</v>
      </c>
      <c r="D391">
        <v>60.8</v>
      </c>
    </row>
    <row r="392" spans="1:4" x14ac:dyDescent="0.2">
      <c r="A392" t="s">
        <v>863</v>
      </c>
      <c r="B392" t="s">
        <v>80</v>
      </c>
      <c r="C392">
        <v>1.5</v>
      </c>
      <c r="D392">
        <v>59.6</v>
      </c>
    </row>
    <row r="393" spans="1:4" x14ac:dyDescent="0.2">
      <c r="A393" t="s">
        <v>864</v>
      </c>
      <c r="B393" t="s">
        <v>78</v>
      </c>
      <c r="C393">
        <v>4.5</v>
      </c>
      <c r="D393">
        <v>30.6</v>
      </c>
    </row>
    <row r="394" spans="1:4" x14ac:dyDescent="0.2">
      <c r="A394" t="s">
        <v>865</v>
      </c>
      <c r="B394" t="s">
        <v>78</v>
      </c>
      <c r="C394">
        <v>1.5</v>
      </c>
      <c r="D394">
        <v>26.1</v>
      </c>
    </row>
    <row r="395" spans="1:4" x14ac:dyDescent="0.2">
      <c r="A395" t="s">
        <v>866</v>
      </c>
      <c r="B395" t="s">
        <v>867</v>
      </c>
      <c r="C395">
        <v>4.5</v>
      </c>
      <c r="D395">
        <v>36.700000000000003</v>
      </c>
    </row>
    <row r="396" spans="1:4" x14ac:dyDescent="0.2">
      <c r="A396" t="s">
        <v>866</v>
      </c>
      <c r="B396" t="s">
        <v>75</v>
      </c>
      <c r="C396">
        <v>4.5</v>
      </c>
      <c r="D396">
        <v>35.700000000000003</v>
      </c>
    </row>
    <row r="397" spans="1:4" x14ac:dyDescent="0.2">
      <c r="A397" t="s">
        <v>868</v>
      </c>
      <c r="B397" t="s">
        <v>867</v>
      </c>
      <c r="C397">
        <v>1.5</v>
      </c>
      <c r="D397">
        <v>26.6</v>
      </c>
    </row>
    <row r="398" spans="1:4" x14ac:dyDescent="0.2">
      <c r="A398" t="s">
        <v>868</v>
      </c>
      <c r="B398" t="s">
        <v>75</v>
      </c>
      <c r="C398">
        <v>1.5</v>
      </c>
      <c r="D398">
        <v>26.7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0855-C8CE-4CD0-9B35-33BAC17E58D7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36.4</v>
      </c>
    </row>
    <row r="5" spans="1:4" x14ac:dyDescent="0.2">
      <c r="A5" t="s">
        <v>470</v>
      </c>
      <c r="B5" t="s">
        <v>415</v>
      </c>
      <c r="C5">
        <v>4.5</v>
      </c>
      <c r="D5">
        <v>35.5</v>
      </c>
    </row>
    <row r="6" spans="1:4" x14ac:dyDescent="0.2">
      <c r="A6" t="s">
        <v>471</v>
      </c>
      <c r="B6" t="s">
        <v>415</v>
      </c>
      <c r="C6">
        <v>1.5</v>
      </c>
      <c r="D6">
        <v>34.6</v>
      </c>
    </row>
    <row r="7" spans="1:4" x14ac:dyDescent="0.2">
      <c r="A7" t="s">
        <v>472</v>
      </c>
      <c r="B7" t="s">
        <v>434</v>
      </c>
      <c r="C7">
        <v>4.5</v>
      </c>
      <c r="D7">
        <v>18.3</v>
      </c>
    </row>
    <row r="8" spans="1:4" x14ac:dyDescent="0.2">
      <c r="A8" t="s">
        <v>473</v>
      </c>
      <c r="B8" t="s">
        <v>434</v>
      </c>
      <c r="C8">
        <v>1.5</v>
      </c>
      <c r="D8">
        <v>17.600000000000001</v>
      </c>
    </row>
    <row r="9" spans="1:4" x14ac:dyDescent="0.2">
      <c r="A9" t="s">
        <v>474</v>
      </c>
      <c r="B9" t="s">
        <v>432</v>
      </c>
      <c r="C9">
        <v>4.5</v>
      </c>
      <c r="D9">
        <v>18</v>
      </c>
    </row>
    <row r="10" spans="1:4" x14ac:dyDescent="0.2">
      <c r="A10" t="s">
        <v>475</v>
      </c>
      <c r="B10" t="s">
        <v>432</v>
      </c>
      <c r="C10">
        <v>1.5</v>
      </c>
      <c r="D10">
        <v>17.7</v>
      </c>
    </row>
    <row r="11" spans="1:4" x14ac:dyDescent="0.2">
      <c r="A11" t="s">
        <v>476</v>
      </c>
      <c r="B11" t="s">
        <v>430</v>
      </c>
      <c r="C11">
        <v>4.5</v>
      </c>
      <c r="D11">
        <v>18.7</v>
      </c>
    </row>
    <row r="12" spans="1:4" x14ac:dyDescent="0.2">
      <c r="A12" t="s">
        <v>477</v>
      </c>
      <c r="B12" t="s">
        <v>430</v>
      </c>
      <c r="C12">
        <v>1.5</v>
      </c>
      <c r="D12">
        <v>18.5</v>
      </c>
    </row>
    <row r="13" spans="1:4" x14ac:dyDescent="0.2">
      <c r="A13" t="s">
        <v>478</v>
      </c>
      <c r="B13" t="s">
        <v>479</v>
      </c>
      <c r="C13">
        <v>7.5</v>
      </c>
      <c r="D13">
        <v>16.899999999999999</v>
      </c>
    </row>
    <row r="14" spans="1:4" x14ac:dyDescent="0.2">
      <c r="A14" t="s">
        <v>480</v>
      </c>
      <c r="B14" t="s">
        <v>479</v>
      </c>
      <c r="C14">
        <v>4.5</v>
      </c>
      <c r="D14">
        <v>18.899999999999999</v>
      </c>
    </row>
    <row r="15" spans="1:4" x14ac:dyDescent="0.2">
      <c r="A15" t="s">
        <v>481</v>
      </c>
      <c r="B15" t="s">
        <v>479</v>
      </c>
      <c r="C15">
        <v>1.5</v>
      </c>
      <c r="D15">
        <v>18.8</v>
      </c>
    </row>
    <row r="16" spans="1:4" x14ac:dyDescent="0.2">
      <c r="A16" t="s">
        <v>482</v>
      </c>
      <c r="B16" t="s">
        <v>483</v>
      </c>
      <c r="C16">
        <v>7.5</v>
      </c>
      <c r="D16">
        <v>16.899999999999999</v>
      </c>
    </row>
    <row r="17" spans="1:4" x14ac:dyDescent="0.2">
      <c r="A17" t="s">
        <v>484</v>
      </c>
      <c r="B17" t="s">
        <v>483</v>
      </c>
      <c r="C17">
        <v>4.5</v>
      </c>
      <c r="D17">
        <v>18.8</v>
      </c>
    </row>
    <row r="18" spans="1:4" x14ac:dyDescent="0.2">
      <c r="A18" t="s">
        <v>485</v>
      </c>
      <c r="B18" t="s">
        <v>483</v>
      </c>
      <c r="C18">
        <v>1.5</v>
      </c>
      <c r="D18">
        <v>18.600000000000001</v>
      </c>
    </row>
    <row r="19" spans="1:4" x14ac:dyDescent="0.2">
      <c r="A19" t="s">
        <v>486</v>
      </c>
      <c r="B19" t="s">
        <v>487</v>
      </c>
      <c r="C19">
        <v>7.5</v>
      </c>
      <c r="D19">
        <v>17</v>
      </c>
    </row>
    <row r="20" spans="1:4" x14ac:dyDescent="0.2">
      <c r="A20" t="s">
        <v>488</v>
      </c>
      <c r="B20" t="s">
        <v>487</v>
      </c>
      <c r="C20">
        <v>4.5</v>
      </c>
      <c r="D20">
        <v>19.100000000000001</v>
      </c>
    </row>
    <row r="21" spans="1:4" x14ac:dyDescent="0.2">
      <c r="A21" t="s">
        <v>489</v>
      </c>
      <c r="B21" t="s">
        <v>487</v>
      </c>
      <c r="C21">
        <v>1.5</v>
      </c>
      <c r="D21">
        <v>18.899999999999999</v>
      </c>
    </row>
    <row r="22" spans="1:4" x14ac:dyDescent="0.2">
      <c r="A22" t="s">
        <v>490</v>
      </c>
      <c r="B22" t="s">
        <v>491</v>
      </c>
      <c r="C22">
        <v>7.5</v>
      </c>
      <c r="D22">
        <v>17.100000000000001</v>
      </c>
    </row>
    <row r="23" spans="1:4" x14ac:dyDescent="0.2">
      <c r="A23" t="s">
        <v>492</v>
      </c>
      <c r="B23" t="s">
        <v>491</v>
      </c>
      <c r="C23">
        <v>4.5</v>
      </c>
      <c r="D23">
        <v>19.3</v>
      </c>
    </row>
    <row r="24" spans="1:4" x14ac:dyDescent="0.2">
      <c r="A24" t="s">
        <v>493</v>
      </c>
      <c r="B24" t="s">
        <v>491</v>
      </c>
      <c r="C24">
        <v>1.5</v>
      </c>
      <c r="D24">
        <v>19.100000000000001</v>
      </c>
    </row>
    <row r="25" spans="1:4" x14ac:dyDescent="0.2">
      <c r="A25" t="s">
        <v>494</v>
      </c>
      <c r="B25" t="s">
        <v>495</v>
      </c>
      <c r="C25">
        <v>7.5</v>
      </c>
      <c r="D25">
        <v>17.3</v>
      </c>
    </row>
    <row r="26" spans="1:4" x14ac:dyDescent="0.2">
      <c r="A26" t="s">
        <v>496</v>
      </c>
      <c r="B26" t="s">
        <v>495</v>
      </c>
      <c r="C26">
        <v>4.5</v>
      </c>
      <c r="D26">
        <v>19</v>
      </c>
    </row>
    <row r="27" spans="1:4" x14ac:dyDescent="0.2">
      <c r="A27" t="s">
        <v>497</v>
      </c>
      <c r="B27" t="s">
        <v>495</v>
      </c>
      <c r="C27">
        <v>1.5</v>
      </c>
      <c r="D27">
        <v>18.7</v>
      </c>
    </row>
    <row r="28" spans="1:4" x14ac:dyDescent="0.2">
      <c r="A28" t="s">
        <v>498</v>
      </c>
      <c r="B28" t="s">
        <v>499</v>
      </c>
      <c r="C28">
        <v>7.5</v>
      </c>
      <c r="D28">
        <v>17.3</v>
      </c>
    </row>
    <row r="29" spans="1:4" x14ac:dyDescent="0.2">
      <c r="A29" t="s">
        <v>500</v>
      </c>
      <c r="B29" t="s">
        <v>499</v>
      </c>
      <c r="C29">
        <v>4.5</v>
      </c>
      <c r="D29">
        <v>18.7</v>
      </c>
    </row>
    <row r="30" spans="1:4" x14ac:dyDescent="0.2">
      <c r="A30" t="s">
        <v>501</v>
      </c>
      <c r="B30" t="s">
        <v>499</v>
      </c>
      <c r="C30">
        <v>1.5</v>
      </c>
      <c r="D30">
        <v>18.399999999999999</v>
      </c>
    </row>
    <row r="31" spans="1:4" x14ac:dyDescent="0.2">
      <c r="A31" t="s">
        <v>502</v>
      </c>
      <c r="B31" t="s">
        <v>403</v>
      </c>
      <c r="C31">
        <v>7.5</v>
      </c>
      <c r="D31">
        <v>37.299999999999997</v>
      </c>
    </row>
    <row r="32" spans="1:4" x14ac:dyDescent="0.2">
      <c r="A32" t="s">
        <v>503</v>
      </c>
      <c r="B32" t="s">
        <v>403</v>
      </c>
      <c r="C32">
        <v>4.5</v>
      </c>
      <c r="D32">
        <v>36.299999999999997</v>
      </c>
    </row>
    <row r="33" spans="1:4" x14ac:dyDescent="0.2">
      <c r="A33" t="s">
        <v>504</v>
      </c>
      <c r="B33" t="s">
        <v>403</v>
      </c>
      <c r="C33">
        <v>1.5</v>
      </c>
      <c r="D33">
        <v>35.4</v>
      </c>
    </row>
    <row r="34" spans="1:4" x14ac:dyDescent="0.2">
      <c r="A34" t="s">
        <v>505</v>
      </c>
      <c r="B34" t="s">
        <v>413</v>
      </c>
      <c r="C34">
        <v>7.5</v>
      </c>
      <c r="D34">
        <v>17.600000000000001</v>
      </c>
    </row>
    <row r="35" spans="1:4" x14ac:dyDescent="0.2">
      <c r="A35" t="s">
        <v>506</v>
      </c>
      <c r="B35" t="s">
        <v>413</v>
      </c>
      <c r="C35">
        <v>4.5</v>
      </c>
      <c r="D35">
        <v>18.5</v>
      </c>
    </row>
    <row r="36" spans="1:4" x14ac:dyDescent="0.2">
      <c r="A36" t="s">
        <v>507</v>
      </c>
      <c r="B36" t="s">
        <v>413</v>
      </c>
      <c r="C36">
        <v>1.5</v>
      </c>
      <c r="D36">
        <v>18.2</v>
      </c>
    </row>
    <row r="37" spans="1:4" x14ac:dyDescent="0.2">
      <c r="A37" t="s">
        <v>508</v>
      </c>
      <c r="B37" t="s">
        <v>411</v>
      </c>
      <c r="C37">
        <v>7.5</v>
      </c>
      <c r="D37">
        <v>17.600000000000001</v>
      </c>
    </row>
    <row r="38" spans="1:4" x14ac:dyDescent="0.2">
      <c r="A38" t="s">
        <v>509</v>
      </c>
      <c r="B38" t="s">
        <v>411</v>
      </c>
      <c r="C38">
        <v>4.5</v>
      </c>
      <c r="D38">
        <v>18.8</v>
      </c>
    </row>
    <row r="39" spans="1:4" x14ac:dyDescent="0.2">
      <c r="A39" t="s">
        <v>510</v>
      </c>
      <c r="B39" t="s">
        <v>411</v>
      </c>
      <c r="C39">
        <v>1.5</v>
      </c>
      <c r="D39">
        <v>18.5</v>
      </c>
    </row>
    <row r="40" spans="1:4" x14ac:dyDescent="0.2">
      <c r="A40" t="s">
        <v>511</v>
      </c>
      <c r="B40" t="s">
        <v>409</v>
      </c>
      <c r="C40">
        <v>7.5</v>
      </c>
      <c r="D40">
        <v>17.8</v>
      </c>
    </row>
    <row r="41" spans="1:4" x14ac:dyDescent="0.2">
      <c r="A41" t="s">
        <v>512</v>
      </c>
      <c r="B41" t="s">
        <v>409</v>
      </c>
      <c r="C41">
        <v>4.5</v>
      </c>
      <c r="D41">
        <v>18.8</v>
      </c>
    </row>
    <row r="42" spans="1:4" x14ac:dyDescent="0.2">
      <c r="A42" t="s">
        <v>513</v>
      </c>
      <c r="B42" t="s">
        <v>409</v>
      </c>
      <c r="C42">
        <v>1.5</v>
      </c>
      <c r="D42">
        <v>18.399999999999999</v>
      </c>
    </row>
    <row r="43" spans="1:4" x14ac:dyDescent="0.2">
      <c r="A43" t="s">
        <v>514</v>
      </c>
      <c r="B43" t="s">
        <v>407</v>
      </c>
      <c r="C43">
        <v>4.5</v>
      </c>
      <c r="D43">
        <v>18.7</v>
      </c>
    </row>
    <row r="44" spans="1:4" x14ac:dyDescent="0.2">
      <c r="A44" t="s">
        <v>515</v>
      </c>
      <c r="B44" t="s">
        <v>407</v>
      </c>
      <c r="C44">
        <v>1.5</v>
      </c>
      <c r="D44">
        <v>18.3</v>
      </c>
    </row>
    <row r="45" spans="1:4" x14ac:dyDescent="0.2">
      <c r="A45" t="s">
        <v>516</v>
      </c>
      <c r="B45" t="s">
        <v>405</v>
      </c>
      <c r="C45">
        <v>4.5</v>
      </c>
      <c r="D45">
        <v>18.600000000000001</v>
      </c>
    </row>
    <row r="46" spans="1:4" x14ac:dyDescent="0.2">
      <c r="A46" t="s">
        <v>517</v>
      </c>
      <c r="B46" t="s">
        <v>405</v>
      </c>
      <c r="C46">
        <v>1.5</v>
      </c>
      <c r="D46">
        <v>18.100000000000001</v>
      </c>
    </row>
    <row r="47" spans="1:4" x14ac:dyDescent="0.2">
      <c r="A47" t="s">
        <v>518</v>
      </c>
      <c r="B47" t="s">
        <v>401</v>
      </c>
      <c r="C47">
        <v>4.5</v>
      </c>
      <c r="D47">
        <v>18.8</v>
      </c>
    </row>
    <row r="48" spans="1:4" x14ac:dyDescent="0.2">
      <c r="A48" t="s">
        <v>519</v>
      </c>
      <c r="B48" t="s">
        <v>401</v>
      </c>
      <c r="C48">
        <v>1.5</v>
      </c>
      <c r="D48">
        <v>17.600000000000001</v>
      </c>
    </row>
    <row r="49" spans="1:4" x14ac:dyDescent="0.2">
      <c r="A49" t="s">
        <v>520</v>
      </c>
      <c r="B49" t="s">
        <v>399</v>
      </c>
      <c r="C49">
        <v>4.5</v>
      </c>
      <c r="D49">
        <v>19.2</v>
      </c>
    </row>
    <row r="50" spans="1:4" x14ac:dyDescent="0.2">
      <c r="A50" t="s">
        <v>521</v>
      </c>
      <c r="B50" t="s">
        <v>399</v>
      </c>
      <c r="C50">
        <v>1.5</v>
      </c>
      <c r="D50">
        <v>18.100000000000001</v>
      </c>
    </row>
    <row r="51" spans="1:4" x14ac:dyDescent="0.2">
      <c r="A51" t="s">
        <v>522</v>
      </c>
      <c r="B51" t="s">
        <v>396</v>
      </c>
      <c r="C51">
        <v>4.5</v>
      </c>
      <c r="D51">
        <v>18.8</v>
      </c>
    </row>
    <row r="52" spans="1:4" x14ac:dyDescent="0.2">
      <c r="A52" t="s">
        <v>523</v>
      </c>
      <c r="B52" t="s">
        <v>396</v>
      </c>
      <c r="C52">
        <v>1.5</v>
      </c>
      <c r="D52">
        <v>17</v>
      </c>
    </row>
    <row r="53" spans="1:4" x14ac:dyDescent="0.2">
      <c r="A53" t="s">
        <v>524</v>
      </c>
      <c r="B53" t="s">
        <v>394</v>
      </c>
      <c r="C53">
        <v>7.5</v>
      </c>
      <c r="D53">
        <v>20.3</v>
      </c>
    </row>
    <row r="54" spans="1:4" x14ac:dyDescent="0.2">
      <c r="A54" t="s">
        <v>525</v>
      </c>
      <c r="B54" t="s">
        <v>394</v>
      </c>
      <c r="C54">
        <v>4.5</v>
      </c>
      <c r="D54">
        <v>20.399999999999999</v>
      </c>
    </row>
    <row r="55" spans="1:4" x14ac:dyDescent="0.2">
      <c r="A55" t="s">
        <v>526</v>
      </c>
      <c r="B55" t="s">
        <v>394</v>
      </c>
      <c r="C55">
        <v>1.5</v>
      </c>
      <c r="D55">
        <v>19.5</v>
      </c>
    </row>
    <row r="56" spans="1:4" x14ac:dyDescent="0.2">
      <c r="A56" t="s">
        <v>527</v>
      </c>
      <c r="B56" t="s">
        <v>392</v>
      </c>
      <c r="C56">
        <v>7.5</v>
      </c>
      <c r="D56">
        <v>20.399999999999999</v>
      </c>
    </row>
    <row r="57" spans="1:4" x14ac:dyDescent="0.2">
      <c r="A57" t="s">
        <v>528</v>
      </c>
      <c r="B57" t="s">
        <v>392</v>
      </c>
      <c r="C57">
        <v>4.5</v>
      </c>
      <c r="D57">
        <v>20.6</v>
      </c>
    </row>
    <row r="58" spans="1:4" x14ac:dyDescent="0.2">
      <c r="A58" t="s">
        <v>529</v>
      </c>
      <c r="B58" t="s">
        <v>392</v>
      </c>
      <c r="C58">
        <v>1.5</v>
      </c>
      <c r="D58">
        <v>19.399999999999999</v>
      </c>
    </row>
    <row r="59" spans="1:4" x14ac:dyDescent="0.2">
      <c r="A59" t="s">
        <v>530</v>
      </c>
      <c r="B59" t="s">
        <v>390</v>
      </c>
      <c r="C59">
        <v>7.5</v>
      </c>
      <c r="D59">
        <v>20.9</v>
      </c>
    </row>
    <row r="60" spans="1:4" x14ac:dyDescent="0.2">
      <c r="A60" t="s">
        <v>531</v>
      </c>
      <c r="B60" t="s">
        <v>390</v>
      </c>
      <c r="C60">
        <v>4.5</v>
      </c>
      <c r="D60">
        <v>21.2</v>
      </c>
    </row>
    <row r="61" spans="1:4" x14ac:dyDescent="0.2">
      <c r="A61" t="s">
        <v>532</v>
      </c>
      <c r="B61" t="s">
        <v>390</v>
      </c>
      <c r="C61">
        <v>1.5</v>
      </c>
      <c r="D61">
        <v>21</v>
      </c>
    </row>
    <row r="62" spans="1:4" x14ac:dyDescent="0.2">
      <c r="A62" t="s">
        <v>533</v>
      </c>
      <c r="B62" t="s">
        <v>388</v>
      </c>
      <c r="C62">
        <v>7.5</v>
      </c>
      <c r="D62">
        <v>21.8</v>
      </c>
    </row>
    <row r="63" spans="1:4" x14ac:dyDescent="0.2">
      <c r="A63" t="s">
        <v>534</v>
      </c>
      <c r="B63" t="s">
        <v>388</v>
      </c>
      <c r="C63">
        <v>4.5</v>
      </c>
      <c r="D63">
        <v>22.6</v>
      </c>
    </row>
    <row r="64" spans="1:4" x14ac:dyDescent="0.2">
      <c r="A64" t="s">
        <v>535</v>
      </c>
      <c r="B64" t="s">
        <v>388</v>
      </c>
      <c r="C64">
        <v>1.5</v>
      </c>
      <c r="D64">
        <v>21.4</v>
      </c>
    </row>
    <row r="65" spans="1:4" x14ac:dyDescent="0.2">
      <c r="A65" t="s">
        <v>536</v>
      </c>
      <c r="B65" t="s">
        <v>386</v>
      </c>
      <c r="C65">
        <v>7.5</v>
      </c>
      <c r="D65">
        <v>20.7</v>
      </c>
    </row>
    <row r="66" spans="1:4" x14ac:dyDescent="0.2">
      <c r="A66" t="s">
        <v>537</v>
      </c>
      <c r="B66" t="s">
        <v>386</v>
      </c>
      <c r="C66">
        <v>4.5</v>
      </c>
      <c r="D66">
        <v>21.2</v>
      </c>
    </row>
    <row r="67" spans="1:4" x14ac:dyDescent="0.2">
      <c r="A67" t="s">
        <v>538</v>
      </c>
      <c r="B67" t="s">
        <v>386</v>
      </c>
      <c r="C67">
        <v>1.5</v>
      </c>
      <c r="D67">
        <v>19.7</v>
      </c>
    </row>
    <row r="68" spans="1:4" x14ac:dyDescent="0.2">
      <c r="A68" t="s">
        <v>539</v>
      </c>
      <c r="B68" t="s">
        <v>384</v>
      </c>
      <c r="C68">
        <v>7.5</v>
      </c>
      <c r="D68">
        <v>20.9</v>
      </c>
    </row>
    <row r="69" spans="1:4" x14ac:dyDescent="0.2">
      <c r="A69" t="s">
        <v>540</v>
      </c>
      <c r="B69" t="s">
        <v>384</v>
      </c>
      <c r="C69">
        <v>4.5</v>
      </c>
      <c r="D69">
        <v>21</v>
      </c>
    </row>
    <row r="70" spans="1:4" x14ac:dyDescent="0.2">
      <c r="A70" t="s">
        <v>541</v>
      </c>
      <c r="B70" t="s">
        <v>384</v>
      </c>
      <c r="C70">
        <v>1.5</v>
      </c>
      <c r="D70">
        <v>19.899999999999999</v>
      </c>
    </row>
    <row r="71" spans="1:4" x14ac:dyDescent="0.2">
      <c r="A71" t="s">
        <v>542</v>
      </c>
      <c r="B71" t="s">
        <v>382</v>
      </c>
      <c r="C71">
        <v>7.5</v>
      </c>
      <c r="D71">
        <v>20.9</v>
      </c>
    </row>
    <row r="72" spans="1:4" x14ac:dyDescent="0.2">
      <c r="A72" t="s">
        <v>543</v>
      </c>
      <c r="B72" t="s">
        <v>382</v>
      </c>
      <c r="C72">
        <v>4.5</v>
      </c>
      <c r="D72">
        <v>21.5</v>
      </c>
    </row>
    <row r="73" spans="1:4" x14ac:dyDescent="0.2">
      <c r="A73" t="s">
        <v>544</v>
      </c>
      <c r="B73" t="s">
        <v>382</v>
      </c>
      <c r="C73">
        <v>1.5</v>
      </c>
      <c r="D73">
        <v>20.5</v>
      </c>
    </row>
    <row r="74" spans="1:4" x14ac:dyDescent="0.2">
      <c r="A74" t="s">
        <v>545</v>
      </c>
      <c r="B74" t="s">
        <v>380</v>
      </c>
      <c r="C74">
        <v>4.5</v>
      </c>
      <c r="D74">
        <v>21.7</v>
      </c>
    </row>
    <row r="75" spans="1:4" x14ac:dyDescent="0.2">
      <c r="A75" t="s">
        <v>546</v>
      </c>
      <c r="B75" t="s">
        <v>380</v>
      </c>
      <c r="C75">
        <v>1.5</v>
      </c>
      <c r="D75">
        <v>20.5</v>
      </c>
    </row>
    <row r="76" spans="1:4" x14ac:dyDescent="0.2">
      <c r="A76" t="s">
        <v>547</v>
      </c>
      <c r="B76" t="s">
        <v>378</v>
      </c>
      <c r="C76">
        <v>7.5</v>
      </c>
      <c r="D76">
        <v>21.5</v>
      </c>
    </row>
    <row r="77" spans="1:4" x14ac:dyDescent="0.2">
      <c r="A77" t="s">
        <v>548</v>
      </c>
      <c r="B77" t="s">
        <v>378</v>
      </c>
      <c r="C77">
        <v>4.5</v>
      </c>
      <c r="D77">
        <v>21.6</v>
      </c>
    </row>
    <row r="78" spans="1:4" x14ac:dyDescent="0.2">
      <c r="A78" t="s">
        <v>549</v>
      </c>
      <c r="B78" t="s">
        <v>378</v>
      </c>
      <c r="C78">
        <v>1.5</v>
      </c>
      <c r="D78">
        <v>21.6</v>
      </c>
    </row>
    <row r="79" spans="1:4" x14ac:dyDescent="0.2">
      <c r="A79" t="s">
        <v>550</v>
      </c>
      <c r="B79" t="s">
        <v>376</v>
      </c>
      <c r="C79">
        <v>7.5</v>
      </c>
      <c r="D79">
        <v>21.8</v>
      </c>
    </row>
    <row r="80" spans="1:4" x14ac:dyDescent="0.2">
      <c r="A80" t="s">
        <v>551</v>
      </c>
      <c r="B80" t="s">
        <v>376</v>
      </c>
      <c r="C80">
        <v>4.5</v>
      </c>
      <c r="D80">
        <v>21.9</v>
      </c>
    </row>
    <row r="81" spans="1:4" x14ac:dyDescent="0.2">
      <c r="A81" t="s">
        <v>552</v>
      </c>
      <c r="B81" t="s">
        <v>376</v>
      </c>
      <c r="C81">
        <v>1.5</v>
      </c>
      <c r="D81">
        <v>21.7</v>
      </c>
    </row>
    <row r="82" spans="1:4" x14ac:dyDescent="0.2">
      <c r="A82" t="s">
        <v>553</v>
      </c>
      <c r="B82" t="s">
        <v>374</v>
      </c>
      <c r="C82">
        <v>4.5</v>
      </c>
      <c r="D82">
        <v>21.8</v>
      </c>
    </row>
    <row r="83" spans="1:4" x14ac:dyDescent="0.2">
      <c r="A83" t="s">
        <v>554</v>
      </c>
      <c r="B83" t="s">
        <v>374</v>
      </c>
      <c r="C83">
        <v>1.5</v>
      </c>
      <c r="D83">
        <v>21.7</v>
      </c>
    </row>
    <row r="84" spans="1:4" x14ac:dyDescent="0.2">
      <c r="A84" t="s">
        <v>555</v>
      </c>
      <c r="B84" t="s">
        <v>372</v>
      </c>
      <c r="C84">
        <v>4.5</v>
      </c>
      <c r="D84">
        <v>21.9</v>
      </c>
    </row>
    <row r="85" spans="1:4" x14ac:dyDescent="0.2">
      <c r="A85" t="s">
        <v>556</v>
      </c>
      <c r="B85" t="s">
        <v>372</v>
      </c>
      <c r="C85">
        <v>1.5</v>
      </c>
      <c r="D85">
        <v>21.8</v>
      </c>
    </row>
    <row r="86" spans="1:4" x14ac:dyDescent="0.2">
      <c r="A86" t="s">
        <v>557</v>
      </c>
      <c r="B86" t="s">
        <v>370</v>
      </c>
      <c r="C86">
        <v>4.5</v>
      </c>
      <c r="D86">
        <v>22.1</v>
      </c>
    </row>
    <row r="87" spans="1:4" x14ac:dyDescent="0.2">
      <c r="A87" t="s">
        <v>558</v>
      </c>
      <c r="B87" t="s">
        <v>370</v>
      </c>
      <c r="C87">
        <v>1.5</v>
      </c>
      <c r="D87">
        <v>22</v>
      </c>
    </row>
    <row r="88" spans="1:4" x14ac:dyDescent="0.2">
      <c r="A88" t="s">
        <v>559</v>
      </c>
      <c r="B88" t="s">
        <v>368</v>
      </c>
      <c r="C88">
        <v>4.5</v>
      </c>
      <c r="D88">
        <v>22.3</v>
      </c>
    </row>
    <row r="89" spans="1:4" x14ac:dyDescent="0.2">
      <c r="A89" t="s">
        <v>560</v>
      </c>
      <c r="B89" t="s">
        <v>368</v>
      </c>
      <c r="C89">
        <v>1.5</v>
      </c>
      <c r="D89">
        <v>22.2</v>
      </c>
    </row>
    <row r="90" spans="1:4" x14ac:dyDescent="0.2">
      <c r="A90" t="s">
        <v>561</v>
      </c>
      <c r="B90" t="s">
        <v>366</v>
      </c>
      <c r="C90">
        <v>4.5</v>
      </c>
      <c r="D90">
        <v>25.4</v>
      </c>
    </row>
    <row r="91" spans="1:4" x14ac:dyDescent="0.2">
      <c r="A91" t="s">
        <v>562</v>
      </c>
      <c r="B91" t="s">
        <v>366</v>
      </c>
      <c r="C91">
        <v>1.5</v>
      </c>
      <c r="D91">
        <v>25.2</v>
      </c>
    </row>
    <row r="92" spans="1:4" x14ac:dyDescent="0.2">
      <c r="A92" t="s">
        <v>563</v>
      </c>
      <c r="B92" t="s">
        <v>363</v>
      </c>
      <c r="C92">
        <v>4.5</v>
      </c>
      <c r="D92">
        <v>25.1</v>
      </c>
    </row>
    <row r="93" spans="1:4" x14ac:dyDescent="0.2">
      <c r="A93" t="s">
        <v>564</v>
      </c>
      <c r="B93" t="s">
        <v>363</v>
      </c>
      <c r="C93">
        <v>1.5</v>
      </c>
      <c r="D93">
        <v>24.9</v>
      </c>
    </row>
    <row r="94" spans="1:4" x14ac:dyDescent="0.2">
      <c r="A94" t="s">
        <v>565</v>
      </c>
      <c r="B94" t="s">
        <v>361</v>
      </c>
      <c r="C94">
        <v>7.5</v>
      </c>
      <c r="D94">
        <v>25</v>
      </c>
    </row>
    <row r="95" spans="1:4" x14ac:dyDescent="0.2">
      <c r="A95" t="s">
        <v>566</v>
      </c>
      <c r="B95" t="s">
        <v>361</v>
      </c>
      <c r="C95">
        <v>4.5</v>
      </c>
      <c r="D95">
        <v>26.1</v>
      </c>
    </row>
    <row r="96" spans="1:4" x14ac:dyDescent="0.2">
      <c r="A96" t="s">
        <v>567</v>
      </c>
      <c r="B96" t="s">
        <v>361</v>
      </c>
      <c r="C96">
        <v>1.5</v>
      </c>
      <c r="D96">
        <v>25.8</v>
      </c>
    </row>
    <row r="97" spans="1:4" x14ac:dyDescent="0.2">
      <c r="A97" t="s">
        <v>568</v>
      </c>
      <c r="B97" t="s">
        <v>359</v>
      </c>
      <c r="C97">
        <v>7.5</v>
      </c>
      <c r="D97">
        <v>25.1</v>
      </c>
    </row>
    <row r="98" spans="1:4" x14ac:dyDescent="0.2">
      <c r="A98" t="s">
        <v>569</v>
      </c>
      <c r="B98" t="s">
        <v>359</v>
      </c>
      <c r="C98">
        <v>4.5</v>
      </c>
      <c r="D98">
        <v>26</v>
      </c>
    </row>
    <row r="99" spans="1:4" x14ac:dyDescent="0.2">
      <c r="A99" t="s">
        <v>570</v>
      </c>
      <c r="B99" t="s">
        <v>359</v>
      </c>
      <c r="C99">
        <v>1.5</v>
      </c>
      <c r="D99">
        <v>25.8</v>
      </c>
    </row>
    <row r="100" spans="1:4" x14ac:dyDescent="0.2">
      <c r="A100" t="s">
        <v>571</v>
      </c>
      <c r="B100" t="s">
        <v>357</v>
      </c>
      <c r="C100">
        <v>7.5</v>
      </c>
      <c r="D100">
        <v>26</v>
      </c>
    </row>
    <row r="101" spans="1:4" x14ac:dyDescent="0.2">
      <c r="A101" t="s">
        <v>572</v>
      </c>
      <c r="B101" t="s">
        <v>357</v>
      </c>
      <c r="C101">
        <v>4.5</v>
      </c>
      <c r="D101">
        <v>26.8</v>
      </c>
    </row>
    <row r="102" spans="1:4" x14ac:dyDescent="0.2">
      <c r="A102" t="s">
        <v>573</v>
      </c>
      <c r="B102" t="s">
        <v>357</v>
      </c>
      <c r="C102">
        <v>1.5</v>
      </c>
      <c r="D102">
        <v>26.2</v>
      </c>
    </row>
    <row r="103" spans="1:4" x14ac:dyDescent="0.2">
      <c r="A103" t="s">
        <v>574</v>
      </c>
      <c r="B103" t="s">
        <v>355</v>
      </c>
      <c r="C103">
        <v>7.5</v>
      </c>
      <c r="D103">
        <v>26</v>
      </c>
    </row>
    <row r="104" spans="1:4" x14ac:dyDescent="0.2">
      <c r="A104" t="s">
        <v>575</v>
      </c>
      <c r="B104" t="s">
        <v>355</v>
      </c>
      <c r="C104">
        <v>4.5</v>
      </c>
      <c r="D104">
        <v>27</v>
      </c>
    </row>
    <row r="105" spans="1:4" x14ac:dyDescent="0.2">
      <c r="A105" t="s">
        <v>576</v>
      </c>
      <c r="B105" t="s">
        <v>355</v>
      </c>
      <c r="C105">
        <v>1.5</v>
      </c>
      <c r="D105">
        <v>26.4</v>
      </c>
    </row>
    <row r="106" spans="1:4" x14ac:dyDescent="0.2">
      <c r="A106" t="s">
        <v>577</v>
      </c>
      <c r="B106" t="s">
        <v>353</v>
      </c>
      <c r="C106">
        <v>7.5</v>
      </c>
      <c r="D106">
        <v>26.1</v>
      </c>
    </row>
    <row r="107" spans="1:4" x14ac:dyDescent="0.2">
      <c r="A107" t="s">
        <v>578</v>
      </c>
      <c r="B107" t="s">
        <v>353</v>
      </c>
      <c r="C107">
        <v>4.5</v>
      </c>
      <c r="D107">
        <v>26.3</v>
      </c>
    </row>
    <row r="108" spans="1:4" x14ac:dyDescent="0.2">
      <c r="A108" t="s">
        <v>579</v>
      </c>
      <c r="B108" t="s">
        <v>353</v>
      </c>
      <c r="C108">
        <v>1.5</v>
      </c>
      <c r="D108">
        <v>25.7</v>
      </c>
    </row>
    <row r="109" spans="1:4" x14ac:dyDescent="0.2">
      <c r="A109" t="s">
        <v>580</v>
      </c>
      <c r="B109" t="s">
        <v>330</v>
      </c>
      <c r="C109">
        <v>7.5</v>
      </c>
      <c r="D109">
        <v>42.2</v>
      </c>
    </row>
    <row r="110" spans="1:4" x14ac:dyDescent="0.2">
      <c r="A110" t="s">
        <v>581</v>
      </c>
      <c r="B110" t="s">
        <v>330</v>
      </c>
      <c r="C110">
        <v>4.5</v>
      </c>
      <c r="D110">
        <v>40</v>
      </c>
    </row>
    <row r="111" spans="1:4" x14ac:dyDescent="0.2">
      <c r="A111" t="s">
        <v>582</v>
      </c>
      <c r="B111" t="s">
        <v>330</v>
      </c>
      <c r="C111">
        <v>1.5</v>
      </c>
      <c r="D111">
        <v>38.200000000000003</v>
      </c>
    </row>
    <row r="112" spans="1:4" x14ac:dyDescent="0.2">
      <c r="A112" t="s">
        <v>583</v>
      </c>
      <c r="B112" t="s">
        <v>351</v>
      </c>
      <c r="C112">
        <v>7.5</v>
      </c>
      <c r="D112">
        <v>24.6</v>
      </c>
    </row>
    <row r="113" spans="1:4" x14ac:dyDescent="0.2">
      <c r="A113" t="s">
        <v>584</v>
      </c>
      <c r="B113" t="s">
        <v>351</v>
      </c>
      <c r="C113">
        <v>4.5</v>
      </c>
      <c r="D113">
        <v>25.1</v>
      </c>
    </row>
    <row r="114" spans="1:4" x14ac:dyDescent="0.2">
      <c r="A114" t="s">
        <v>585</v>
      </c>
      <c r="B114" t="s">
        <v>351</v>
      </c>
      <c r="C114">
        <v>1.5</v>
      </c>
      <c r="D114">
        <v>24.5</v>
      </c>
    </row>
    <row r="115" spans="1:4" x14ac:dyDescent="0.2">
      <c r="A115" t="s">
        <v>586</v>
      </c>
      <c r="B115" t="s">
        <v>349</v>
      </c>
      <c r="C115">
        <v>7.5</v>
      </c>
      <c r="D115">
        <v>24.2</v>
      </c>
    </row>
    <row r="116" spans="1:4" x14ac:dyDescent="0.2">
      <c r="A116" t="s">
        <v>587</v>
      </c>
      <c r="B116" t="s">
        <v>349</v>
      </c>
      <c r="C116">
        <v>4.5</v>
      </c>
      <c r="D116">
        <v>23.8</v>
      </c>
    </row>
    <row r="117" spans="1:4" x14ac:dyDescent="0.2">
      <c r="A117" t="s">
        <v>588</v>
      </c>
      <c r="B117" t="s">
        <v>349</v>
      </c>
      <c r="C117">
        <v>1.5</v>
      </c>
      <c r="D117">
        <v>22.9</v>
      </c>
    </row>
    <row r="118" spans="1:4" x14ac:dyDescent="0.2">
      <c r="A118" t="s">
        <v>589</v>
      </c>
      <c r="B118" t="s">
        <v>347</v>
      </c>
      <c r="C118">
        <v>7.5</v>
      </c>
      <c r="D118">
        <v>22.6</v>
      </c>
    </row>
    <row r="119" spans="1:4" x14ac:dyDescent="0.2">
      <c r="A119" t="s">
        <v>590</v>
      </c>
      <c r="B119" t="s">
        <v>347</v>
      </c>
      <c r="C119">
        <v>4.5</v>
      </c>
      <c r="D119">
        <v>22</v>
      </c>
    </row>
    <row r="120" spans="1:4" x14ac:dyDescent="0.2">
      <c r="A120" t="s">
        <v>591</v>
      </c>
      <c r="B120" t="s">
        <v>347</v>
      </c>
      <c r="C120">
        <v>1.5</v>
      </c>
      <c r="D120">
        <v>19.899999999999999</v>
      </c>
    </row>
    <row r="121" spans="1:4" x14ac:dyDescent="0.2">
      <c r="A121" t="s">
        <v>592</v>
      </c>
      <c r="B121" t="s">
        <v>345</v>
      </c>
      <c r="C121">
        <v>4.5</v>
      </c>
      <c r="D121">
        <v>25.3</v>
      </c>
    </row>
    <row r="122" spans="1:4" x14ac:dyDescent="0.2">
      <c r="A122" t="s">
        <v>593</v>
      </c>
      <c r="B122" t="s">
        <v>345</v>
      </c>
      <c r="C122">
        <v>1.5</v>
      </c>
      <c r="D122">
        <v>24.8</v>
      </c>
    </row>
    <row r="123" spans="1:4" x14ac:dyDescent="0.2">
      <c r="A123" t="s">
        <v>594</v>
      </c>
      <c r="B123" t="s">
        <v>343</v>
      </c>
      <c r="C123">
        <v>4.5</v>
      </c>
      <c r="D123">
        <v>27.2</v>
      </c>
    </row>
    <row r="124" spans="1:4" x14ac:dyDescent="0.2">
      <c r="A124" t="s">
        <v>595</v>
      </c>
      <c r="B124" t="s">
        <v>343</v>
      </c>
      <c r="C124">
        <v>1.5</v>
      </c>
      <c r="D124">
        <v>27</v>
      </c>
    </row>
    <row r="125" spans="1:4" x14ac:dyDescent="0.2">
      <c r="A125" t="s">
        <v>596</v>
      </c>
      <c r="B125" t="s">
        <v>341</v>
      </c>
      <c r="C125">
        <v>4.5</v>
      </c>
      <c r="D125">
        <v>27</v>
      </c>
    </row>
    <row r="126" spans="1:4" x14ac:dyDescent="0.2">
      <c r="A126" t="s">
        <v>597</v>
      </c>
      <c r="B126" t="s">
        <v>341</v>
      </c>
      <c r="C126">
        <v>1.5</v>
      </c>
      <c r="D126">
        <v>27.1</v>
      </c>
    </row>
    <row r="127" spans="1:4" x14ac:dyDescent="0.2">
      <c r="A127" t="s">
        <v>598</v>
      </c>
      <c r="B127" t="s">
        <v>339</v>
      </c>
      <c r="C127">
        <v>4.5</v>
      </c>
      <c r="D127">
        <v>27.1</v>
      </c>
    </row>
    <row r="128" spans="1:4" x14ac:dyDescent="0.2">
      <c r="A128" t="s">
        <v>599</v>
      </c>
      <c r="B128" t="s">
        <v>339</v>
      </c>
      <c r="C128">
        <v>1.5</v>
      </c>
      <c r="D128">
        <v>27.2</v>
      </c>
    </row>
    <row r="129" spans="1:4" x14ac:dyDescent="0.2">
      <c r="A129" t="s">
        <v>600</v>
      </c>
      <c r="B129" t="s">
        <v>337</v>
      </c>
      <c r="C129">
        <v>7.5</v>
      </c>
      <c r="D129">
        <v>27</v>
      </c>
    </row>
    <row r="130" spans="1:4" x14ac:dyDescent="0.2">
      <c r="A130" t="s">
        <v>601</v>
      </c>
      <c r="B130" t="s">
        <v>337</v>
      </c>
      <c r="C130">
        <v>4.5</v>
      </c>
      <c r="D130">
        <v>29.1</v>
      </c>
    </row>
    <row r="131" spans="1:4" x14ac:dyDescent="0.2">
      <c r="A131" t="s">
        <v>602</v>
      </c>
      <c r="B131" t="s">
        <v>337</v>
      </c>
      <c r="C131">
        <v>1.5</v>
      </c>
      <c r="D131">
        <v>29.1</v>
      </c>
    </row>
    <row r="132" spans="1:4" x14ac:dyDescent="0.2">
      <c r="A132" t="s">
        <v>603</v>
      </c>
      <c r="B132" t="s">
        <v>335</v>
      </c>
      <c r="C132">
        <v>7.5</v>
      </c>
      <c r="D132">
        <v>26.1</v>
      </c>
    </row>
    <row r="133" spans="1:4" x14ac:dyDescent="0.2">
      <c r="A133" t="s">
        <v>604</v>
      </c>
      <c r="B133" t="s">
        <v>335</v>
      </c>
      <c r="C133">
        <v>4.5</v>
      </c>
      <c r="D133">
        <v>25.8</v>
      </c>
    </row>
    <row r="134" spans="1:4" x14ac:dyDescent="0.2">
      <c r="A134" t="s">
        <v>605</v>
      </c>
      <c r="B134" t="s">
        <v>335</v>
      </c>
      <c r="C134">
        <v>1.5</v>
      </c>
      <c r="D134">
        <v>25.6</v>
      </c>
    </row>
    <row r="135" spans="1:4" x14ac:dyDescent="0.2">
      <c r="A135" t="s">
        <v>606</v>
      </c>
      <c r="B135" t="s">
        <v>333</v>
      </c>
      <c r="C135">
        <v>7.5</v>
      </c>
      <c r="D135">
        <v>27.7</v>
      </c>
    </row>
    <row r="136" spans="1:4" x14ac:dyDescent="0.2">
      <c r="A136" t="s">
        <v>607</v>
      </c>
      <c r="B136" t="s">
        <v>333</v>
      </c>
      <c r="C136">
        <v>4.5</v>
      </c>
      <c r="D136">
        <v>27.8</v>
      </c>
    </row>
    <row r="137" spans="1:4" x14ac:dyDescent="0.2">
      <c r="A137" t="s">
        <v>608</v>
      </c>
      <c r="B137" t="s">
        <v>333</v>
      </c>
      <c r="C137">
        <v>1.5</v>
      </c>
      <c r="D137">
        <v>27.8</v>
      </c>
    </row>
    <row r="138" spans="1:4" x14ac:dyDescent="0.2">
      <c r="A138" t="s">
        <v>609</v>
      </c>
      <c r="B138" t="s">
        <v>288</v>
      </c>
      <c r="C138">
        <v>7.5</v>
      </c>
      <c r="D138">
        <v>40.6</v>
      </c>
    </row>
    <row r="139" spans="1:4" x14ac:dyDescent="0.2">
      <c r="A139" t="s">
        <v>610</v>
      </c>
      <c r="B139" t="s">
        <v>288</v>
      </c>
      <c r="C139">
        <v>4.5</v>
      </c>
      <c r="D139">
        <v>39.799999999999997</v>
      </c>
    </row>
    <row r="140" spans="1:4" x14ac:dyDescent="0.2">
      <c r="A140" t="s">
        <v>611</v>
      </c>
      <c r="B140" t="s">
        <v>288</v>
      </c>
      <c r="C140">
        <v>1.5</v>
      </c>
      <c r="D140">
        <v>39.6</v>
      </c>
    </row>
    <row r="141" spans="1:4" x14ac:dyDescent="0.2">
      <c r="A141" t="s">
        <v>612</v>
      </c>
      <c r="B141" t="s">
        <v>328</v>
      </c>
      <c r="C141">
        <v>7.5</v>
      </c>
      <c r="D141">
        <v>27.8</v>
      </c>
    </row>
    <row r="142" spans="1:4" x14ac:dyDescent="0.2">
      <c r="A142" t="s">
        <v>613</v>
      </c>
      <c r="B142" t="s">
        <v>328</v>
      </c>
      <c r="C142">
        <v>4.5</v>
      </c>
      <c r="D142">
        <v>27.9</v>
      </c>
    </row>
    <row r="143" spans="1:4" x14ac:dyDescent="0.2">
      <c r="A143" t="s">
        <v>614</v>
      </c>
      <c r="B143" t="s">
        <v>328</v>
      </c>
      <c r="C143">
        <v>1.5</v>
      </c>
      <c r="D143">
        <v>27.9</v>
      </c>
    </row>
    <row r="144" spans="1:4" x14ac:dyDescent="0.2">
      <c r="A144" t="s">
        <v>615</v>
      </c>
      <c r="B144" t="s">
        <v>326</v>
      </c>
      <c r="C144">
        <v>7.5</v>
      </c>
      <c r="D144">
        <v>27.7</v>
      </c>
    </row>
    <row r="145" spans="1:4" x14ac:dyDescent="0.2">
      <c r="A145" t="s">
        <v>616</v>
      </c>
      <c r="B145" t="s">
        <v>326</v>
      </c>
      <c r="C145">
        <v>4.5</v>
      </c>
      <c r="D145">
        <v>27.8</v>
      </c>
    </row>
    <row r="146" spans="1:4" x14ac:dyDescent="0.2">
      <c r="A146" t="s">
        <v>617</v>
      </c>
      <c r="B146" t="s">
        <v>326</v>
      </c>
      <c r="C146">
        <v>1.5</v>
      </c>
      <c r="D146">
        <v>27.8</v>
      </c>
    </row>
    <row r="147" spans="1:4" x14ac:dyDescent="0.2">
      <c r="A147" t="s">
        <v>618</v>
      </c>
      <c r="B147" t="s">
        <v>324</v>
      </c>
      <c r="C147">
        <v>4.5</v>
      </c>
      <c r="D147">
        <v>12.3</v>
      </c>
    </row>
    <row r="148" spans="1:4" x14ac:dyDescent="0.2">
      <c r="A148" t="s">
        <v>619</v>
      </c>
      <c r="B148" t="s">
        <v>324</v>
      </c>
      <c r="C148">
        <v>1.5</v>
      </c>
      <c r="D148">
        <v>11.7</v>
      </c>
    </row>
    <row r="149" spans="1:4" x14ac:dyDescent="0.2">
      <c r="A149" t="s">
        <v>620</v>
      </c>
      <c r="B149" t="s">
        <v>314</v>
      </c>
      <c r="C149">
        <v>4.5</v>
      </c>
      <c r="D149">
        <v>26.7</v>
      </c>
    </row>
    <row r="150" spans="1:4" x14ac:dyDescent="0.2">
      <c r="A150" t="s">
        <v>621</v>
      </c>
      <c r="B150" t="s">
        <v>314</v>
      </c>
      <c r="C150">
        <v>1.5</v>
      </c>
      <c r="D150">
        <v>24.9</v>
      </c>
    </row>
    <row r="151" spans="1:4" x14ac:dyDescent="0.2">
      <c r="A151" t="s">
        <v>622</v>
      </c>
      <c r="B151" t="s">
        <v>322</v>
      </c>
      <c r="C151">
        <v>4.5</v>
      </c>
      <c r="D151">
        <v>12.1</v>
      </c>
    </row>
    <row r="152" spans="1:4" x14ac:dyDescent="0.2">
      <c r="A152" t="s">
        <v>623</v>
      </c>
      <c r="B152" t="s">
        <v>322</v>
      </c>
      <c r="C152">
        <v>1.5</v>
      </c>
      <c r="D152">
        <v>11.3</v>
      </c>
    </row>
    <row r="153" spans="1:4" x14ac:dyDescent="0.2">
      <c r="A153" t="s">
        <v>624</v>
      </c>
      <c r="B153" t="s">
        <v>320</v>
      </c>
      <c r="C153">
        <v>4.5</v>
      </c>
      <c r="D153">
        <v>11.4</v>
      </c>
    </row>
    <row r="154" spans="1:4" x14ac:dyDescent="0.2">
      <c r="A154" t="s">
        <v>625</v>
      </c>
      <c r="B154" t="s">
        <v>320</v>
      </c>
      <c r="C154">
        <v>1.5</v>
      </c>
      <c r="D154">
        <v>7.7</v>
      </c>
    </row>
    <row r="155" spans="1:4" x14ac:dyDescent="0.2">
      <c r="A155" t="s">
        <v>626</v>
      </c>
      <c r="B155" t="s">
        <v>627</v>
      </c>
      <c r="C155">
        <v>4.5</v>
      </c>
      <c r="D155">
        <v>2.7</v>
      </c>
    </row>
    <row r="156" spans="1:4" x14ac:dyDescent="0.2">
      <c r="A156" t="s">
        <v>626</v>
      </c>
      <c r="B156" t="s">
        <v>318</v>
      </c>
      <c r="C156">
        <v>4.5</v>
      </c>
      <c r="D156">
        <v>12.5</v>
      </c>
    </row>
    <row r="157" spans="1:4" x14ac:dyDescent="0.2">
      <c r="A157" t="s">
        <v>628</v>
      </c>
      <c r="B157" t="s">
        <v>627</v>
      </c>
      <c r="C157">
        <v>1.5</v>
      </c>
      <c r="D157">
        <v>-0.2</v>
      </c>
    </row>
    <row r="158" spans="1:4" x14ac:dyDescent="0.2">
      <c r="A158" t="s">
        <v>628</v>
      </c>
      <c r="B158" t="s">
        <v>318</v>
      </c>
      <c r="C158">
        <v>1.5</v>
      </c>
      <c r="D158">
        <v>11.2</v>
      </c>
    </row>
    <row r="159" spans="1:4" x14ac:dyDescent="0.2">
      <c r="A159" t="s">
        <v>629</v>
      </c>
      <c r="B159" t="s">
        <v>316</v>
      </c>
      <c r="C159">
        <v>4.5</v>
      </c>
      <c r="D159">
        <v>12.5</v>
      </c>
    </row>
    <row r="160" spans="1:4" x14ac:dyDescent="0.2">
      <c r="A160" t="s">
        <v>630</v>
      </c>
      <c r="B160" t="s">
        <v>316</v>
      </c>
      <c r="C160">
        <v>1.5</v>
      </c>
      <c r="D160">
        <v>11.1</v>
      </c>
    </row>
    <row r="161" spans="1:4" x14ac:dyDescent="0.2">
      <c r="A161" t="s">
        <v>631</v>
      </c>
      <c r="B161" t="s">
        <v>299</v>
      </c>
      <c r="C161">
        <v>4.5</v>
      </c>
      <c r="D161">
        <v>30.5</v>
      </c>
    </row>
    <row r="162" spans="1:4" x14ac:dyDescent="0.2">
      <c r="A162" t="s">
        <v>632</v>
      </c>
      <c r="B162" t="s">
        <v>299</v>
      </c>
      <c r="C162">
        <v>1.5</v>
      </c>
      <c r="D162">
        <v>30.6</v>
      </c>
    </row>
    <row r="163" spans="1:4" x14ac:dyDescent="0.2">
      <c r="A163" t="s">
        <v>633</v>
      </c>
      <c r="B163" t="s">
        <v>312</v>
      </c>
      <c r="C163">
        <v>4.5</v>
      </c>
      <c r="D163">
        <v>11.9</v>
      </c>
    </row>
    <row r="164" spans="1:4" x14ac:dyDescent="0.2">
      <c r="A164" t="s">
        <v>634</v>
      </c>
      <c r="B164" t="s">
        <v>312</v>
      </c>
      <c r="C164">
        <v>1.5</v>
      </c>
      <c r="D164">
        <v>11.1</v>
      </c>
    </row>
    <row r="165" spans="1:4" x14ac:dyDescent="0.2">
      <c r="A165" t="s">
        <v>635</v>
      </c>
      <c r="B165" t="s">
        <v>310</v>
      </c>
      <c r="C165">
        <v>4.5</v>
      </c>
      <c r="D165">
        <v>11.8</v>
      </c>
    </row>
    <row r="166" spans="1:4" x14ac:dyDescent="0.2">
      <c r="A166" t="s">
        <v>636</v>
      </c>
      <c r="B166" t="s">
        <v>310</v>
      </c>
      <c r="C166">
        <v>1.5</v>
      </c>
      <c r="D166">
        <v>10.8</v>
      </c>
    </row>
    <row r="167" spans="1:4" x14ac:dyDescent="0.2">
      <c r="A167" t="s">
        <v>637</v>
      </c>
      <c r="B167" t="s">
        <v>308</v>
      </c>
      <c r="C167">
        <v>7.5</v>
      </c>
      <c r="D167">
        <v>11.8</v>
      </c>
    </row>
    <row r="168" spans="1:4" x14ac:dyDescent="0.2">
      <c r="A168" t="s">
        <v>638</v>
      </c>
      <c r="B168" t="s">
        <v>308</v>
      </c>
      <c r="C168">
        <v>4.5</v>
      </c>
      <c r="D168">
        <v>11.6</v>
      </c>
    </row>
    <row r="169" spans="1:4" x14ac:dyDescent="0.2">
      <c r="A169" t="s">
        <v>639</v>
      </c>
      <c r="B169" t="s">
        <v>308</v>
      </c>
      <c r="C169">
        <v>1.5</v>
      </c>
      <c r="D169">
        <v>10.3</v>
      </c>
    </row>
    <row r="170" spans="1:4" x14ac:dyDescent="0.2">
      <c r="A170" t="s">
        <v>640</v>
      </c>
      <c r="B170" t="s">
        <v>306</v>
      </c>
      <c r="C170">
        <v>7.5</v>
      </c>
      <c r="D170">
        <v>11.9</v>
      </c>
    </row>
    <row r="171" spans="1:4" x14ac:dyDescent="0.2">
      <c r="A171" t="s">
        <v>641</v>
      </c>
      <c r="B171" t="s">
        <v>306</v>
      </c>
      <c r="C171">
        <v>4.5</v>
      </c>
      <c r="D171">
        <v>11.7</v>
      </c>
    </row>
    <row r="172" spans="1:4" x14ac:dyDescent="0.2">
      <c r="A172" t="s">
        <v>642</v>
      </c>
      <c r="B172" t="s">
        <v>306</v>
      </c>
      <c r="C172">
        <v>1.5</v>
      </c>
      <c r="D172">
        <v>10.7</v>
      </c>
    </row>
    <row r="173" spans="1:4" x14ac:dyDescent="0.2">
      <c r="A173" t="s">
        <v>643</v>
      </c>
      <c r="B173" t="s">
        <v>304</v>
      </c>
      <c r="C173">
        <v>4.5</v>
      </c>
      <c r="D173">
        <v>11.7</v>
      </c>
    </row>
    <row r="174" spans="1:4" x14ac:dyDescent="0.2">
      <c r="A174" t="s">
        <v>644</v>
      </c>
      <c r="B174" t="s">
        <v>304</v>
      </c>
      <c r="C174">
        <v>1.5</v>
      </c>
      <c r="D174">
        <v>9.6</v>
      </c>
    </row>
    <row r="175" spans="1:4" x14ac:dyDescent="0.2">
      <c r="A175" t="s">
        <v>645</v>
      </c>
      <c r="B175" t="s">
        <v>302</v>
      </c>
      <c r="C175">
        <v>4.5</v>
      </c>
      <c r="D175">
        <v>10.7</v>
      </c>
    </row>
    <row r="176" spans="1:4" x14ac:dyDescent="0.2">
      <c r="A176" t="s">
        <v>646</v>
      </c>
      <c r="B176" t="s">
        <v>302</v>
      </c>
      <c r="C176">
        <v>1.5</v>
      </c>
      <c r="D176">
        <v>6.9</v>
      </c>
    </row>
    <row r="177" spans="1:4" x14ac:dyDescent="0.2">
      <c r="A177" t="s">
        <v>647</v>
      </c>
      <c r="B177" t="s">
        <v>296</v>
      </c>
      <c r="C177">
        <v>4.5</v>
      </c>
      <c r="D177">
        <v>11.5</v>
      </c>
    </row>
    <row r="178" spans="1:4" x14ac:dyDescent="0.2">
      <c r="A178" t="s">
        <v>648</v>
      </c>
      <c r="B178" t="s">
        <v>296</v>
      </c>
      <c r="C178">
        <v>1.5</v>
      </c>
      <c r="D178">
        <v>6.8</v>
      </c>
    </row>
    <row r="179" spans="1:4" x14ac:dyDescent="0.2">
      <c r="A179" t="s">
        <v>649</v>
      </c>
      <c r="B179" t="s">
        <v>294</v>
      </c>
      <c r="C179">
        <v>4.5</v>
      </c>
      <c r="D179">
        <v>12.8</v>
      </c>
    </row>
    <row r="180" spans="1:4" x14ac:dyDescent="0.2">
      <c r="A180" t="s">
        <v>650</v>
      </c>
      <c r="B180" t="s">
        <v>294</v>
      </c>
      <c r="C180">
        <v>1.5</v>
      </c>
      <c r="D180">
        <v>11.3</v>
      </c>
    </row>
    <row r="181" spans="1:4" x14ac:dyDescent="0.2">
      <c r="A181" t="s">
        <v>651</v>
      </c>
      <c r="B181" t="s">
        <v>291</v>
      </c>
      <c r="C181">
        <v>4.5</v>
      </c>
      <c r="D181">
        <v>11.7</v>
      </c>
    </row>
    <row r="182" spans="1:4" x14ac:dyDescent="0.2">
      <c r="A182" t="s">
        <v>652</v>
      </c>
      <c r="B182" t="s">
        <v>291</v>
      </c>
      <c r="C182">
        <v>1.5</v>
      </c>
      <c r="D182">
        <v>10.8</v>
      </c>
    </row>
    <row r="183" spans="1:4" x14ac:dyDescent="0.2">
      <c r="A183" t="s">
        <v>653</v>
      </c>
      <c r="B183" t="s">
        <v>286</v>
      </c>
      <c r="C183">
        <v>4.5</v>
      </c>
      <c r="D183">
        <v>12.4</v>
      </c>
    </row>
    <row r="184" spans="1:4" x14ac:dyDescent="0.2">
      <c r="A184" t="s">
        <v>654</v>
      </c>
      <c r="B184" t="s">
        <v>286</v>
      </c>
      <c r="C184">
        <v>1.5</v>
      </c>
      <c r="D184">
        <v>11.7</v>
      </c>
    </row>
    <row r="185" spans="1:4" x14ac:dyDescent="0.2">
      <c r="A185" t="s">
        <v>655</v>
      </c>
      <c r="B185" t="s">
        <v>284</v>
      </c>
      <c r="C185">
        <v>4.5</v>
      </c>
      <c r="D185">
        <v>12.3</v>
      </c>
    </row>
    <row r="186" spans="1:4" x14ac:dyDescent="0.2">
      <c r="A186" t="s">
        <v>656</v>
      </c>
      <c r="B186" t="s">
        <v>284</v>
      </c>
      <c r="C186">
        <v>1.5</v>
      </c>
      <c r="D186">
        <v>10.1</v>
      </c>
    </row>
    <row r="187" spans="1:4" x14ac:dyDescent="0.2">
      <c r="A187" t="s">
        <v>657</v>
      </c>
      <c r="B187" t="s">
        <v>282</v>
      </c>
      <c r="C187">
        <v>4.5</v>
      </c>
      <c r="D187">
        <v>12.3</v>
      </c>
    </row>
    <row r="188" spans="1:4" x14ac:dyDescent="0.2">
      <c r="A188" t="s">
        <v>658</v>
      </c>
      <c r="B188" t="s">
        <v>282</v>
      </c>
      <c r="C188">
        <v>1.5</v>
      </c>
      <c r="D188">
        <v>9.8000000000000007</v>
      </c>
    </row>
    <row r="189" spans="1:4" x14ac:dyDescent="0.2">
      <c r="A189" t="s">
        <v>659</v>
      </c>
      <c r="B189" t="s">
        <v>280</v>
      </c>
      <c r="C189">
        <v>4.5</v>
      </c>
      <c r="D189">
        <v>15</v>
      </c>
    </row>
    <row r="190" spans="1:4" x14ac:dyDescent="0.2">
      <c r="A190" t="s">
        <v>660</v>
      </c>
      <c r="B190" t="s">
        <v>280</v>
      </c>
      <c r="C190">
        <v>1.5</v>
      </c>
      <c r="D190">
        <v>13.7</v>
      </c>
    </row>
    <row r="191" spans="1:4" x14ac:dyDescent="0.2">
      <c r="A191" t="s">
        <v>661</v>
      </c>
      <c r="B191" t="s">
        <v>278</v>
      </c>
      <c r="C191">
        <v>4.5</v>
      </c>
      <c r="D191">
        <v>12.5</v>
      </c>
    </row>
    <row r="192" spans="1:4" x14ac:dyDescent="0.2">
      <c r="A192" t="s">
        <v>662</v>
      </c>
      <c r="B192" t="s">
        <v>278</v>
      </c>
      <c r="C192">
        <v>1.5</v>
      </c>
      <c r="D192">
        <v>11.6</v>
      </c>
    </row>
    <row r="193" spans="1:4" x14ac:dyDescent="0.2">
      <c r="A193" t="s">
        <v>663</v>
      </c>
      <c r="B193" t="s">
        <v>276</v>
      </c>
      <c r="C193">
        <v>4.5</v>
      </c>
      <c r="D193">
        <v>12.4</v>
      </c>
    </row>
    <row r="194" spans="1:4" x14ac:dyDescent="0.2">
      <c r="A194" t="s">
        <v>664</v>
      </c>
      <c r="B194" t="s">
        <v>276</v>
      </c>
      <c r="C194">
        <v>1.5</v>
      </c>
      <c r="D194">
        <v>10.5</v>
      </c>
    </row>
    <row r="195" spans="1:4" x14ac:dyDescent="0.2">
      <c r="A195" t="s">
        <v>665</v>
      </c>
      <c r="B195" t="s">
        <v>266</v>
      </c>
      <c r="C195">
        <v>7.5</v>
      </c>
      <c r="D195">
        <v>31.1</v>
      </c>
    </row>
    <row r="196" spans="1:4" x14ac:dyDescent="0.2">
      <c r="A196" t="s">
        <v>666</v>
      </c>
      <c r="B196" t="s">
        <v>266</v>
      </c>
      <c r="C196">
        <v>4.5</v>
      </c>
      <c r="D196">
        <v>30.9</v>
      </c>
    </row>
    <row r="197" spans="1:4" x14ac:dyDescent="0.2">
      <c r="A197" t="s">
        <v>667</v>
      </c>
      <c r="B197" t="s">
        <v>266</v>
      </c>
      <c r="C197">
        <v>1.5</v>
      </c>
      <c r="D197">
        <v>31.2</v>
      </c>
    </row>
    <row r="198" spans="1:4" x14ac:dyDescent="0.2">
      <c r="A198" t="s">
        <v>668</v>
      </c>
      <c r="B198" t="s">
        <v>274</v>
      </c>
      <c r="C198">
        <v>4.5</v>
      </c>
      <c r="D198">
        <v>6.8</v>
      </c>
    </row>
    <row r="199" spans="1:4" x14ac:dyDescent="0.2">
      <c r="A199" t="s">
        <v>669</v>
      </c>
      <c r="B199" t="s">
        <v>274</v>
      </c>
      <c r="C199">
        <v>1.5</v>
      </c>
      <c r="D199">
        <v>2.6</v>
      </c>
    </row>
    <row r="200" spans="1:4" x14ac:dyDescent="0.2">
      <c r="A200" t="s">
        <v>670</v>
      </c>
      <c r="B200" t="s">
        <v>272</v>
      </c>
      <c r="C200">
        <v>4.5</v>
      </c>
      <c r="D200">
        <v>12.3</v>
      </c>
    </row>
    <row r="201" spans="1:4" x14ac:dyDescent="0.2">
      <c r="A201" t="s">
        <v>671</v>
      </c>
      <c r="B201" t="s">
        <v>272</v>
      </c>
      <c r="C201">
        <v>1.5</v>
      </c>
      <c r="D201">
        <v>8.5</v>
      </c>
    </row>
    <row r="202" spans="1:4" x14ac:dyDescent="0.2">
      <c r="A202" t="s">
        <v>672</v>
      </c>
      <c r="B202" t="s">
        <v>268</v>
      </c>
      <c r="C202">
        <v>4.5</v>
      </c>
      <c r="D202">
        <v>12.9</v>
      </c>
    </row>
    <row r="203" spans="1:4" x14ac:dyDescent="0.2">
      <c r="A203" t="s">
        <v>673</v>
      </c>
      <c r="B203" t="s">
        <v>268</v>
      </c>
      <c r="C203">
        <v>1.5</v>
      </c>
      <c r="D203">
        <v>12.7</v>
      </c>
    </row>
    <row r="204" spans="1:4" x14ac:dyDescent="0.2">
      <c r="A204" t="s">
        <v>674</v>
      </c>
      <c r="B204" t="s">
        <v>264</v>
      </c>
      <c r="C204">
        <v>4.5</v>
      </c>
      <c r="D204">
        <v>13</v>
      </c>
    </row>
    <row r="205" spans="1:4" x14ac:dyDescent="0.2">
      <c r="A205" t="s">
        <v>675</v>
      </c>
      <c r="B205" t="s">
        <v>264</v>
      </c>
      <c r="C205">
        <v>1.5</v>
      </c>
      <c r="D205">
        <v>10.9</v>
      </c>
    </row>
    <row r="206" spans="1:4" x14ac:dyDescent="0.2">
      <c r="A206" t="s">
        <v>676</v>
      </c>
      <c r="B206" t="s">
        <v>262</v>
      </c>
      <c r="C206">
        <v>4.5</v>
      </c>
      <c r="D206">
        <v>13.1</v>
      </c>
    </row>
    <row r="207" spans="1:4" x14ac:dyDescent="0.2">
      <c r="A207" t="s">
        <v>677</v>
      </c>
      <c r="B207" t="s">
        <v>262</v>
      </c>
      <c r="C207">
        <v>1.5</v>
      </c>
      <c r="D207">
        <v>9.8000000000000007</v>
      </c>
    </row>
    <row r="208" spans="1:4" x14ac:dyDescent="0.2">
      <c r="A208" t="s">
        <v>678</v>
      </c>
      <c r="B208" t="s">
        <v>260</v>
      </c>
      <c r="C208">
        <v>4.5</v>
      </c>
      <c r="D208">
        <v>13.7</v>
      </c>
    </row>
    <row r="209" spans="1:4" x14ac:dyDescent="0.2">
      <c r="A209" t="s">
        <v>679</v>
      </c>
      <c r="B209" t="s">
        <v>260</v>
      </c>
      <c r="C209">
        <v>1.5</v>
      </c>
      <c r="D209">
        <v>11.8</v>
      </c>
    </row>
    <row r="210" spans="1:4" x14ac:dyDescent="0.2">
      <c r="A210" t="s">
        <v>680</v>
      </c>
      <c r="B210" t="s">
        <v>681</v>
      </c>
      <c r="C210">
        <v>7.5</v>
      </c>
      <c r="D210">
        <v>33.5</v>
      </c>
    </row>
    <row r="211" spans="1:4" x14ac:dyDescent="0.2">
      <c r="A211" t="s">
        <v>682</v>
      </c>
      <c r="B211" t="s">
        <v>681</v>
      </c>
      <c r="C211">
        <v>4.5</v>
      </c>
      <c r="D211">
        <v>33.1</v>
      </c>
    </row>
    <row r="212" spans="1:4" x14ac:dyDescent="0.2">
      <c r="A212" t="s">
        <v>683</v>
      </c>
      <c r="B212" t="s">
        <v>681</v>
      </c>
      <c r="C212">
        <v>1.5</v>
      </c>
      <c r="D212">
        <v>33.4</v>
      </c>
    </row>
    <row r="213" spans="1:4" x14ac:dyDescent="0.2">
      <c r="A213" t="s">
        <v>684</v>
      </c>
      <c r="B213" t="s">
        <v>258</v>
      </c>
      <c r="C213">
        <v>4.5</v>
      </c>
      <c r="D213">
        <v>13.9</v>
      </c>
    </row>
    <row r="214" spans="1:4" x14ac:dyDescent="0.2">
      <c r="A214" t="s">
        <v>685</v>
      </c>
      <c r="B214" t="s">
        <v>258</v>
      </c>
      <c r="C214">
        <v>1.5</v>
      </c>
      <c r="D214">
        <v>13</v>
      </c>
    </row>
    <row r="215" spans="1:4" x14ac:dyDescent="0.2">
      <c r="A215" t="s">
        <v>686</v>
      </c>
      <c r="B215" t="s">
        <v>256</v>
      </c>
      <c r="C215">
        <v>4.5</v>
      </c>
      <c r="D215">
        <v>14.2</v>
      </c>
    </row>
    <row r="216" spans="1:4" x14ac:dyDescent="0.2">
      <c r="A216" t="s">
        <v>687</v>
      </c>
      <c r="B216" t="s">
        <v>256</v>
      </c>
      <c r="C216">
        <v>1.5</v>
      </c>
      <c r="D216">
        <v>13.2</v>
      </c>
    </row>
    <row r="217" spans="1:4" x14ac:dyDescent="0.2">
      <c r="A217" t="s">
        <v>688</v>
      </c>
      <c r="B217" t="s">
        <v>253</v>
      </c>
      <c r="C217">
        <v>4.5</v>
      </c>
      <c r="D217">
        <v>14.3</v>
      </c>
    </row>
    <row r="218" spans="1:4" x14ac:dyDescent="0.2">
      <c r="A218" t="s">
        <v>689</v>
      </c>
      <c r="B218" t="s">
        <v>253</v>
      </c>
      <c r="C218">
        <v>1.5</v>
      </c>
      <c r="D218">
        <v>12.6</v>
      </c>
    </row>
    <row r="219" spans="1:4" x14ac:dyDescent="0.2">
      <c r="A219" t="s">
        <v>690</v>
      </c>
      <c r="B219" t="s">
        <v>251</v>
      </c>
      <c r="C219">
        <v>4.5</v>
      </c>
      <c r="D219">
        <v>15.1</v>
      </c>
    </row>
    <row r="220" spans="1:4" x14ac:dyDescent="0.2">
      <c r="A220" t="s">
        <v>691</v>
      </c>
      <c r="B220" t="s">
        <v>251</v>
      </c>
      <c r="C220">
        <v>1.5</v>
      </c>
      <c r="D220">
        <v>12.1</v>
      </c>
    </row>
    <row r="221" spans="1:4" x14ac:dyDescent="0.2">
      <c r="A221" t="s">
        <v>692</v>
      </c>
      <c r="B221" t="s">
        <v>249</v>
      </c>
      <c r="C221">
        <v>4.5</v>
      </c>
      <c r="D221">
        <v>13.5</v>
      </c>
    </row>
    <row r="222" spans="1:4" x14ac:dyDescent="0.2">
      <c r="A222" t="s">
        <v>693</v>
      </c>
      <c r="B222" t="s">
        <v>249</v>
      </c>
      <c r="C222">
        <v>1.5</v>
      </c>
      <c r="D222">
        <v>10.5</v>
      </c>
    </row>
    <row r="223" spans="1:4" x14ac:dyDescent="0.2">
      <c r="A223" t="s">
        <v>694</v>
      </c>
      <c r="B223" t="s">
        <v>246</v>
      </c>
      <c r="C223">
        <v>4.5</v>
      </c>
      <c r="D223">
        <v>12.9</v>
      </c>
    </row>
    <row r="224" spans="1:4" x14ac:dyDescent="0.2">
      <c r="A224" t="s">
        <v>695</v>
      </c>
      <c r="B224" t="s">
        <v>246</v>
      </c>
      <c r="C224">
        <v>1.5</v>
      </c>
      <c r="D224">
        <v>10</v>
      </c>
    </row>
    <row r="225" spans="1:4" x14ac:dyDescent="0.2">
      <c r="A225" t="s">
        <v>696</v>
      </c>
      <c r="B225" t="s">
        <v>697</v>
      </c>
      <c r="C225">
        <v>7.5</v>
      </c>
      <c r="D225">
        <v>15.2</v>
      </c>
    </row>
    <row r="226" spans="1:4" x14ac:dyDescent="0.2">
      <c r="A226" t="s">
        <v>698</v>
      </c>
      <c r="B226" t="s">
        <v>697</v>
      </c>
      <c r="C226">
        <v>4.5</v>
      </c>
      <c r="D226">
        <v>15.2</v>
      </c>
    </row>
    <row r="227" spans="1:4" x14ac:dyDescent="0.2">
      <c r="A227" t="s">
        <v>698</v>
      </c>
      <c r="B227" t="s">
        <v>244</v>
      </c>
      <c r="C227">
        <v>4.5</v>
      </c>
      <c r="D227">
        <v>14.8</v>
      </c>
    </row>
    <row r="228" spans="1:4" x14ac:dyDescent="0.2">
      <c r="A228" t="s">
        <v>699</v>
      </c>
      <c r="B228" t="s">
        <v>697</v>
      </c>
      <c r="C228">
        <v>1.5</v>
      </c>
      <c r="D228">
        <v>14.1</v>
      </c>
    </row>
    <row r="229" spans="1:4" x14ac:dyDescent="0.2">
      <c r="A229" t="s">
        <v>699</v>
      </c>
      <c r="B229" t="s">
        <v>244</v>
      </c>
      <c r="C229">
        <v>1.5</v>
      </c>
      <c r="D229">
        <v>14.4</v>
      </c>
    </row>
    <row r="230" spans="1:4" x14ac:dyDescent="0.2">
      <c r="A230" t="s">
        <v>700</v>
      </c>
      <c r="B230" t="s">
        <v>701</v>
      </c>
      <c r="C230">
        <v>7.5</v>
      </c>
      <c r="D230">
        <v>14.3</v>
      </c>
    </row>
    <row r="231" spans="1:4" x14ac:dyDescent="0.2">
      <c r="A231" t="s">
        <v>702</v>
      </c>
      <c r="B231" t="s">
        <v>701</v>
      </c>
      <c r="C231">
        <v>4.5</v>
      </c>
      <c r="D231">
        <v>14.3</v>
      </c>
    </row>
    <row r="232" spans="1:4" x14ac:dyDescent="0.2">
      <c r="A232" t="s">
        <v>702</v>
      </c>
      <c r="B232" t="s">
        <v>242</v>
      </c>
      <c r="C232">
        <v>4.5</v>
      </c>
      <c r="D232">
        <v>15.2</v>
      </c>
    </row>
    <row r="233" spans="1:4" x14ac:dyDescent="0.2">
      <c r="A233" t="s">
        <v>703</v>
      </c>
      <c r="B233" t="s">
        <v>701</v>
      </c>
      <c r="C233">
        <v>1.5</v>
      </c>
      <c r="D233">
        <v>13.1</v>
      </c>
    </row>
    <row r="234" spans="1:4" x14ac:dyDescent="0.2">
      <c r="A234" t="s">
        <v>703</v>
      </c>
      <c r="B234" t="s">
        <v>242</v>
      </c>
      <c r="C234">
        <v>1.5</v>
      </c>
      <c r="D234">
        <v>14.9</v>
      </c>
    </row>
    <row r="235" spans="1:4" x14ac:dyDescent="0.2">
      <c r="A235" t="s">
        <v>704</v>
      </c>
      <c r="B235" t="s">
        <v>240</v>
      </c>
      <c r="C235">
        <v>4.5</v>
      </c>
      <c r="D235">
        <v>15.2</v>
      </c>
    </row>
    <row r="236" spans="1:4" x14ac:dyDescent="0.2">
      <c r="A236" t="s">
        <v>705</v>
      </c>
      <c r="B236" t="s">
        <v>240</v>
      </c>
      <c r="C236">
        <v>1.5</v>
      </c>
      <c r="D236">
        <v>13.8</v>
      </c>
    </row>
    <row r="237" spans="1:4" x14ac:dyDescent="0.2">
      <c r="A237" t="s">
        <v>706</v>
      </c>
      <c r="B237" t="s">
        <v>234</v>
      </c>
      <c r="C237">
        <v>7.5</v>
      </c>
      <c r="D237">
        <v>33.5</v>
      </c>
    </row>
    <row r="238" spans="1:4" x14ac:dyDescent="0.2">
      <c r="A238" t="s">
        <v>707</v>
      </c>
      <c r="B238" t="s">
        <v>234</v>
      </c>
      <c r="C238">
        <v>4.5</v>
      </c>
      <c r="D238">
        <v>32.700000000000003</v>
      </c>
    </row>
    <row r="239" spans="1:4" x14ac:dyDescent="0.2">
      <c r="A239" t="s">
        <v>708</v>
      </c>
      <c r="B239" t="s">
        <v>234</v>
      </c>
      <c r="C239">
        <v>1.5</v>
      </c>
      <c r="D239">
        <v>32.799999999999997</v>
      </c>
    </row>
    <row r="240" spans="1:4" x14ac:dyDescent="0.2">
      <c r="A240" t="s">
        <v>709</v>
      </c>
      <c r="B240" t="s">
        <v>239</v>
      </c>
      <c r="C240">
        <v>4.5</v>
      </c>
      <c r="D240">
        <v>14.5</v>
      </c>
    </row>
    <row r="241" spans="1:4" x14ac:dyDescent="0.2">
      <c r="A241" t="s">
        <v>710</v>
      </c>
      <c r="B241" t="s">
        <v>239</v>
      </c>
      <c r="C241">
        <v>1.5</v>
      </c>
      <c r="D241">
        <v>12.4</v>
      </c>
    </row>
    <row r="242" spans="1:4" x14ac:dyDescent="0.2">
      <c r="A242" t="s">
        <v>711</v>
      </c>
      <c r="B242" t="s">
        <v>236</v>
      </c>
      <c r="C242">
        <v>4.5</v>
      </c>
      <c r="D242">
        <v>14.7</v>
      </c>
    </row>
    <row r="243" spans="1:4" x14ac:dyDescent="0.2">
      <c r="A243" t="s">
        <v>712</v>
      </c>
      <c r="B243" t="s">
        <v>236</v>
      </c>
      <c r="C243">
        <v>1.5</v>
      </c>
      <c r="D243">
        <v>13.1</v>
      </c>
    </row>
    <row r="244" spans="1:4" x14ac:dyDescent="0.2">
      <c r="A244" t="s">
        <v>713</v>
      </c>
      <c r="B244" t="s">
        <v>232</v>
      </c>
      <c r="C244">
        <v>7.5</v>
      </c>
      <c r="D244">
        <v>34.299999999999997</v>
      </c>
    </row>
    <row r="245" spans="1:4" x14ac:dyDescent="0.2">
      <c r="A245" t="s">
        <v>714</v>
      </c>
      <c r="B245" t="s">
        <v>232</v>
      </c>
      <c r="C245">
        <v>4.5</v>
      </c>
      <c r="D245">
        <v>33.6</v>
      </c>
    </row>
    <row r="246" spans="1:4" x14ac:dyDescent="0.2">
      <c r="A246" t="s">
        <v>715</v>
      </c>
      <c r="B246" t="s">
        <v>232</v>
      </c>
      <c r="C246">
        <v>1.5</v>
      </c>
      <c r="D246">
        <v>33.5</v>
      </c>
    </row>
    <row r="247" spans="1:4" x14ac:dyDescent="0.2">
      <c r="A247" t="s">
        <v>716</v>
      </c>
      <c r="B247" t="s">
        <v>229</v>
      </c>
      <c r="C247">
        <v>7.5</v>
      </c>
      <c r="D247">
        <v>35.200000000000003</v>
      </c>
    </row>
    <row r="248" spans="1:4" x14ac:dyDescent="0.2">
      <c r="A248" t="s">
        <v>717</v>
      </c>
      <c r="B248" t="s">
        <v>229</v>
      </c>
      <c r="C248">
        <v>4.5</v>
      </c>
      <c r="D248">
        <v>34.5</v>
      </c>
    </row>
    <row r="249" spans="1:4" x14ac:dyDescent="0.2">
      <c r="A249" t="s">
        <v>718</v>
      </c>
      <c r="B249" t="s">
        <v>229</v>
      </c>
      <c r="C249">
        <v>1.5</v>
      </c>
      <c r="D249">
        <v>34.1</v>
      </c>
    </row>
    <row r="250" spans="1:4" x14ac:dyDescent="0.2">
      <c r="A250" t="s">
        <v>719</v>
      </c>
      <c r="B250" t="s">
        <v>226</v>
      </c>
      <c r="C250">
        <v>7.5</v>
      </c>
      <c r="D250">
        <v>35.200000000000003</v>
      </c>
    </row>
    <row r="251" spans="1:4" x14ac:dyDescent="0.2">
      <c r="A251" t="s">
        <v>720</v>
      </c>
      <c r="B251" t="s">
        <v>226</v>
      </c>
      <c r="C251">
        <v>4.5</v>
      </c>
      <c r="D251">
        <v>34.4</v>
      </c>
    </row>
    <row r="252" spans="1:4" x14ac:dyDescent="0.2">
      <c r="A252" t="s">
        <v>721</v>
      </c>
      <c r="B252" t="s">
        <v>226</v>
      </c>
      <c r="C252">
        <v>1.5</v>
      </c>
      <c r="D252">
        <v>33.6</v>
      </c>
    </row>
    <row r="253" spans="1:4" x14ac:dyDescent="0.2">
      <c r="A253" t="s">
        <v>722</v>
      </c>
      <c r="B253" t="s">
        <v>723</v>
      </c>
      <c r="C253">
        <v>4.5</v>
      </c>
      <c r="D253">
        <v>23.3</v>
      </c>
    </row>
    <row r="254" spans="1:4" x14ac:dyDescent="0.2">
      <c r="A254" t="s">
        <v>724</v>
      </c>
      <c r="B254" t="s">
        <v>723</v>
      </c>
      <c r="C254">
        <v>1.5</v>
      </c>
      <c r="D254">
        <v>22.7</v>
      </c>
    </row>
    <row r="255" spans="1:4" x14ac:dyDescent="0.2">
      <c r="A255" t="s">
        <v>725</v>
      </c>
      <c r="B255" t="s">
        <v>222</v>
      </c>
      <c r="C255">
        <v>4.5</v>
      </c>
      <c r="D255">
        <v>23</v>
      </c>
    </row>
    <row r="256" spans="1:4" x14ac:dyDescent="0.2">
      <c r="A256" t="s">
        <v>726</v>
      </c>
      <c r="B256" t="s">
        <v>222</v>
      </c>
      <c r="C256">
        <v>1.5</v>
      </c>
      <c r="D256">
        <v>20.3</v>
      </c>
    </row>
    <row r="257" spans="1:4" x14ac:dyDescent="0.2">
      <c r="A257" t="s">
        <v>727</v>
      </c>
      <c r="B257" t="s">
        <v>220</v>
      </c>
      <c r="C257">
        <v>4.5</v>
      </c>
      <c r="D257">
        <v>23.8</v>
      </c>
    </row>
    <row r="258" spans="1:4" x14ac:dyDescent="0.2">
      <c r="A258" t="s">
        <v>728</v>
      </c>
      <c r="B258" t="s">
        <v>220</v>
      </c>
      <c r="C258">
        <v>1.5</v>
      </c>
      <c r="D258">
        <v>21.5</v>
      </c>
    </row>
    <row r="259" spans="1:4" x14ac:dyDescent="0.2">
      <c r="A259" t="s">
        <v>729</v>
      </c>
      <c r="B259" t="s">
        <v>218</v>
      </c>
      <c r="C259">
        <v>4.5</v>
      </c>
      <c r="D259">
        <v>24.2</v>
      </c>
    </row>
    <row r="260" spans="1:4" x14ac:dyDescent="0.2">
      <c r="A260" t="s">
        <v>730</v>
      </c>
      <c r="B260" t="s">
        <v>218</v>
      </c>
      <c r="C260">
        <v>1.5</v>
      </c>
      <c r="D260">
        <v>22.1</v>
      </c>
    </row>
    <row r="261" spans="1:4" x14ac:dyDescent="0.2">
      <c r="A261" t="s">
        <v>731</v>
      </c>
      <c r="B261" t="s">
        <v>216</v>
      </c>
      <c r="C261">
        <v>4.5</v>
      </c>
      <c r="D261">
        <v>24.5</v>
      </c>
    </row>
    <row r="262" spans="1:4" x14ac:dyDescent="0.2">
      <c r="A262" t="s">
        <v>732</v>
      </c>
      <c r="B262" t="s">
        <v>216</v>
      </c>
      <c r="C262">
        <v>1.5</v>
      </c>
      <c r="D262">
        <v>22.3</v>
      </c>
    </row>
    <row r="263" spans="1:4" x14ac:dyDescent="0.2">
      <c r="A263" t="s">
        <v>733</v>
      </c>
      <c r="B263" t="s">
        <v>214</v>
      </c>
      <c r="C263">
        <v>4.5</v>
      </c>
      <c r="D263">
        <v>24</v>
      </c>
    </row>
    <row r="264" spans="1:4" x14ac:dyDescent="0.2">
      <c r="A264" t="s">
        <v>734</v>
      </c>
      <c r="B264" t="s">
        <v>214</v>
      </c>
      <c r="C264">
        <v>1.5</v>
      </c>
      <c r="D264">
        <v>23.1</v>
      </c>
    </row>
    <row r="265" spans="1:4" x14ac:dyDescent="0.2">
      <c r="A265" t="s">
        <v>735</v>
      </c>
      <c r="B265" t="s">
        <v>212</v>
      </c>
      <c r="C265">
        <v>4.5</v>
      </c>
      <c r="D265">
        <v>23.2</v>
      </c>
    </row>
    <row r="266" spans="1:4" x14ac:dyDescent="0.2">
      <c r="A266" t="s">
        <v>736</v>
      </c>
      <c r="B266" t="s">
        <v>212</v>
      </c>
      <c r="C266">
        <v>1.5</v>
      </c>
      <c r="D266">
        <v>21.3</v>
      </c>
    </row>
    <row r="267" spans="1:4" x14ac:dyDescent="0.2">
      <c r="A267" t="s">
        <v>737</v>
      </c>
      <c r="B267" t="s">
        <v>210</v>
      </c>
      <c r="C267">
        <v>4.5</v>
      </c>
      <c r="D267">
        <v>24.7</v>
      </c>
    </row>
    <row r="268" spans="1:4" x14ac:dyDescent="0.2">
      <c r="A268" t="s">
        <v>738</v>
      </c>
      <c r="B268" t="s">
        <v>210</v>
      </c>
      <c r="C268">
        <v>1.5</v>
      </c>
      <c r="D268">
        <v>22.5</v>
      </c>
    </row>
    <row r="269" spans="1:4" x14ac:dyDescent="0.2">
      <c r="A269" t="s">
        <v>739</v>
      </c>
      <c r="B269" t="s">
        <v>208</v>
      </c>
      <c r="C269">
        <v>4.5</v>
      </c>
      <c r="D269">
        <v>25.1</v>
      </c>
    </row>
    <row r="270" spans="1:4" x14ac:dyDescent="0.2">
      <c r="A270" t="s">
        <v>740</v>
      </c>
      <c r="B270" t="s">
        <v>208</v>
      </c>
      <c r="C270">
        <v>1.5</v>
      </c>
      <c r="D270">
        <v>23.3</v>
      </c>
    </row>
    <row r="271" spans="1:4" x14ac:dyDescent="0.2">
      <c r="A271" t="s">
        <v>741</v>
      </c>
      <c r="B271" t="s">
        <v>206</v>
      </c>
      <c r="C271">
        <v>4.5</v>
      </c>
      <c r="D271">
        <v>27.1</v>
      </c>
    </row>
    <row r="272" spans="1:4" x14ac:dyDescent="0.2">
      <c r="A272" t="s">
        <v>742</v>
      </c>
      <c r="B272" t="s">
        <v>206</v>
      </c>
      <c r="C272">
        <v>1.5</v>
      </c>
      <c r="D272">
        <v>26.2</v>
      </c>
    </row>
    <row r="273" spans="1:4" x14ac:dyDescent="0.2">
      <c r="A273" t="s">
        <v>743</v>
      </c>
      <c r="B273" t="s">
        <v>204</v>
      </c>
      <c r="C273">
        <v>4.5</v>
      </c>
      <c r="D273">
        <v>26.9</v>
      </c>
    </row>
    <row r="274" spans="1:4" x14ac:dyDescent="0.2">
      <c r="A274" t="s">
        <v>744</v>
      </c>
      <c r="B274" t="s">
        <v>204</v>
      </c>
      <c r="C274">
        <v>1.5</v>
      </c>
      <c r="D274">
        <v>26</v>
      </c>
    </row>
    <row r="275" spans="1:4" x14ac:dyDescent="0.2">
      <c r="A275" t="s">
        <v>745</v>
      </c>
      <c r="B275" t="s">
        <v>201</v>
      </c>
      <c r="C275">
        <v>7.5</v>
      </c>
      <c r="D275">
        <v>26.7</v>
      </c>
    </row>
    <row r="276" spans="1:4" x14ac:dyDescent="0.2">
      <c r="A276" t="s">
        <v>746</v>
      </c>
      <c r="B276" t="s">
        <v>201</v>
      </c>
      <c r="C276">
        <v>4.5</v>
      </c>
      <c r="D276">
        <v>27.3</v>
      </c>
    </row>
    <row r="277" spans="1:4" x14ac:dyDescent="0.2">
      <c r="A277" t="s">
        <v>747</v>
      </c>
      <c r="B277" t="s">
        <v>201</v>
      </c>
      <c r="C277">
        <v>1.5</v>
      </c>
      <c r="D277">
        <v>26.7</v>
      </c>
    </row>
    <row r="278" spans="1:4" x14ac:dyDescent="0.2">
      <c r="A278" t="s">
        <v>748</v>
      </c>
      <c r="B278" t="s">
        <v>199</v>
      </c>
      <c r="C278">
        <v>4.5</v>
      </c>
      <c r="D278">
        <v>1.8</v>
      </c>
    </row>
    <row r="279" spans="1:4" x14ac:dyDescent="0.2">
      <c r="A279" t="s">
        <v>749</v>
      </c>
      <c r="B279" t="s">
        <v>199</v>
      </c>
      <c r="C279">
        <v>1.5</v>
      </c>
      <c r="D279">
        <v>-3.2</v>
      </c>
    </row>
    <row r="280" spans="1:4" x14ac:dyDescent="0.2">
      <c r="A280" t="s">
        <v>750</v>
      </c>
      <c r="B280" t="s">
        <v>197</v>
      </c>
      <c r="C280">
        <v>4.5</v>
      </c>
      <c r="D280">
        <v>1.5</v>
      </c>
    </row>
    <row r="281" spans="1:4" x14ac:dyDescent="0.2">
      <c r="A281" t="s">
        <v>751</v>
      </c>
      <c r="B281" t="s">
        <v>197</v>
      </c>
      <c r="C281">
        <v>1.5</v>
      </c>
      <c r="D281">
        <v>-4</v>
      </c>
    </row>
    <row r="282" spans="1:4" x14ac:dyDescent="0.2">
      <c r="A282" t="s">
        <v>752</v>
      </c>
      <c r="B282" t="s">
        <v>195</v>
      </c>
      <c r="C282">
        <v>4.5</v>
      </c>
      <c r="D282">
        <v>1.8</v>
      </c>
    </row>
    <row r="283" spans="1:4" x14ac:dyDescent="0.2">
      <c r="A283" t="s">
        <v>753</v>
      </c>
      <c r="B283" t="s">
        <v>195</v>
      </c>
      <c r="C283">
        <v>1.5</v>
      </c>
      <c r="D283">
        <v>-4.0999999999999996</v>
      </c>
    </row>
    <row r="284" spans="1:4" x14ac:dyDescent="0.2">
      <c r="A284" t="s">
        <v>754</v>
      </c>
      <c r="B284" t="s">
        <v>193</v>
      </c>
      <c r="C284">
        <v>4.5</v>
      </c>
      <c r="D284">
        <v>0.6</v>
      </c>
    </row>
    <row r="285" spans="1:4" x14ac:dyDescent="0.2">
      <c r="A285" t="s">
        <v>755</v>
      </c>
      <c r="B285" t="s">
        <v>193</v>
      </c>
      <c r="C285">
        <v>1.5</v>
      </c>
      <c r="D285">
        <v>-4.7</v>
      </c>
    </row>
    <row r="286" spans="1:4" x14ac:dyDescent="0.2">
      <c r="A286" t="s">
        <v>756</v>
      </c>
      <c r="B286" t="s">
        <v>191</v>
      </c>
      <c r="C286">
        <v>4.5</v>
      </c>
      <c r="D286">
        <v>2.9</v>
      </c>
    </row>
    <row r="287" spans="1:4" x14ac:dyDescent="0.2">
      <c r="A287" t="s">
        <v>757</v>
      </c>
      <c r="B287" t="s">
        <v>191</v>
      </c>
      <c r="C287">
        <v>1.5</v>
      </c>
      <c r="D287">
        <v>-2.9</v>
      </c>
    </row>
    <row r="288" spans="1:4" x14ac:dyDescent="0.2">
      <c r="A288" t="s">
        <v>758</v>
      </c>
      <c r="B288" t="s">
        <v>189</v>
      </c>
      <c r="C288">
        <v>4.5</v>
      </c>
      <c r="D288">
        <v>2</v>
      </c>
    </row>
    <row r="289" spans="1:4" x14ac:dyDescent="0.2">
      <c r="A289" t="s">
        <v>759</v>
      </c>
      <c r="B289" t="s">
        <v>189</v>
      </c>
      <c r="C289">
        <v>1.5</v>
      </c>
      <c r="D289">
        <v>-3.6</v>
      </c>
    </row>
    <row r="290" spans="1:4" x14ac:dyDescent="0.2">
      <c r="A290" t="s">
        <v>760</v>
      </c>
      <c r="B290" t="s">
        <v>187</v>
      </c>
      <c r="C290">
        <v>4.5</v>
      </c>
      <c r="D290">
        <v>15.7</v>
      </c>
    </row>
    <row r="291" spans="1:4" x14ac:dyDescent="0.2">
      <c r="A291" t="s">
        <v>761</v>
      </c>
      <c r="B291" t="s">
        <v>187</v>
      </c>
      <c r="C291">
        <v>1.5</v>
      </c>
      <c r="D291">
        <v>15.3</v>
      </c>
    </row>
    <row r="292" spans="1:4" x14ac:dyDescent="0.2">
      <c r="A292" t="s">
        <v>762</v>
      </c>
      <c r="B292" t="s">
        <v>185</v>
      </c>
      <c r="C292">
        <v>4.5</v>
      </c>
      <c r="D292">
        <v>14.5</v>
      </c>
    </row>
    <row r="293" spans="1:4" x14ac:dyDescent="0.2">
      <c r="A293" t="s">
        <v>763</v>
      </c>
      <c r="B293" t="s">
        <v>185</v>
      </c>
      <c r="C293">
        <v>1.5</v>
      </c>
      <c r="D293">
        <v>14</v>
      </c>
    </row>
    <row r="294" spans="1:4" x14ac:dyDescent="0.2">
      <c r="A294" t="s">
        <v>764</v>
      </c>
      <c r="B294" t="s">
        <v>183</v>
      </c>
      <c r="C294">
        <v>4.5</v>
      </c>
      <c r="D294">
        <v>6.5</v>
      </c>
    </row>
    <row r="295" spans="1:4" x14ac:dyDescent="0.2">
      <c r="A295" t="s">
        <v>765</v>
      </c>
      <c r="B295" t="s">
        <v>183</v>
      </c>
      <c r="C295">
        <v>1.5</v>
      </c>
      <c r="D295">
        <v>0.4</v>
      </c>
    </row>
    <row r="296" spans="1:4" x14ac:dyDescent="0.2">
      <c r="A296" t="s">
        <v>766</v>
      </c>
      <c r="B296" t="s">
        <v>181</v>
      </c>
      <c r="C296">
        <v>4.5</v>
      </c>
      <c r="D296">
        <v>16.8</v>
      </c>
    </row>
    <row r="297" spans="1:4" x14ac:dyDescent="0.2">
      <c r="A297" t="s">
        <v>767</v>
      </c>
      <c r="B297" t="s">
        <v>181</v>
      </c>
      <c r="C297">
        <v>1.5</v>
      </c>
      <c r="D297">
        <v>16.2</v>
      </c>
    </row>
    <row r="298" spans="1:4" x14ac:dyDescent="0.2">
      <c r="A298" t="s">
        <v>768</v>
      </c>
      <c r="B298" t="s">
        <v>178</v>
      </c>
      <c r="C298">
        <v>4.5</v>
      </c>
      <c r="D298">
        <v>15.2</v>
      </c>
    </row>
    <row r="299" spans="1:4" x14ac:dyDescent="0.2">
      <c r="A299" t="s">
        <v>769</v>
      </c>
      <c r="B299" t="s">
        <v>178</v>
      </c>
      <c r="C299">
        <v>1.5</v>
      </c>
      <c r="D299">
        <v>14.4</v>
      </c>
    </row>
    <row r="300" spans="1:4" x14ac:dyDescent="0.2">
      <c r="A300" t="s">
        <v>770</v>
      </c>
      <c r="B300" t="s">
        <v>176</v>
      </c>
      <c r="C300">
        <v>1.5</v>
      </c>
      <c r="D300">
        <v>13.5</v>
      </c>
    </row>
    <row r="301" spans="1:4" x14ac:dyDescent="0.2">
      <c r="A301" t="s">
        <v>771</v>
      </c>
      <c r="B301" t="s">
        <v>174</v>
      </c>
      <c r="C301">
        <v>1.5</v>
      </c>
      <c r="D301">
        <v>15.8</v>
      </c>
    </row>
    <row r="302" spans="1:4" x14ac:dyDescent="0.2">
      <c r="A302" t="s">
        <v>772</v>
      </c>
      <c r="B302" t="s">
        <v>172</v>
      </c>
      <c r="C302">
        <v>4.5</v>
      </c>
      <c r="D302">
        <v>17.5</v>
      </c>
    </row>
    <row r="303" spans="1:4" x14ac:dyDescent="0.2">
      <c r="A303" t="s">
        <v>773</v>
      </c>
      <c r="B303" t="s">
        <v>172</v>
      </c>
      <c r="C303">
        <v>1.5</v>
      </c>
      <c r="D303">
        <v>17</v>
      </c>
    </row>
    <row r="304" spans="1:4" x14ac:dyDescent="0.2">
      <c r="A304" t="s">
        <v>774</v>
      </c>
      <c r="B304" t="s">
        <v>170</v>
      </c>
      <c r="C304">
        <v>1.5</v>
      </c>
      <c r="D304">
        <v>17.100000000000001</v>
      </c>
    </row>
    <row r="305" spans="1:4" x14ac:dyDescent="0.2">
      <c r="A305" t="s">
        <v>775</v>
      </c>
      <c r="B305" t="s">
        <v>167</v>
      </c>
      <c r="C305">
        <v>4.5</v>
      </c>
      <c r="D305">
        <v>16.5</v>
      </c>
    </row>
    <row r="306" spans="1:4" x14ac:dyDescent="0.2">
      <c r="A306" t="s">
        <v>776</v>
      </c>
      <c r="B306" t="s">
        <v>167</v>
      </c>
      <c r="C306">
        <v>1.5</v>
      </c>
      <c r="D306">
        <v>18.7</v>
      </c>
    </row>
    <row r="307" spans="1:4" x14ac:dyDescent="0.2">
      <c r="A307" t="s">
        <v>777</v>
      </c>
      <c r="B307" t="s">
        <v>165</v>
      </c>
      <c r="C307">
        <v>4.5</v>
      </c>
      <c r="D307">
        <v>18.899999999999999</v>
      </c>
    </row>
    <row r="308" spans="1:4" x14ac:dyDescent="0.2">
      <c r="A308" t="s">
        <v>778</v>
      </c>
      <c r="B308" t="s">
        <v>165</v>
      </c>
      <c r="C308">
        <v>1.5</v>
      </c>
      <c r="D308">
        <v>18.399999999999999</v>
      </c>
    </row>
    <row r="309" spans="1:4" x14ac:dyDescent="0.2">
      <c r="A309" t="s">
        <v>779</v>
      </c>
      <c r="B309" t="s">
        <v>162</v>
      </c>
      <c r="C309">
        <v>7.5</v>
      </c>
      <c r="D309">
        <v>18.7</v>
      </c>
    </row>
    <row r="310" spans="1:4" x14ac:dyDescent="0.2">
      <c r="A310" t="s">
        <v>780</v>
      </c>
      <c r="B310" t="s">
        <v>162</v>
      </c>
      <c r="C310">
        <v>4.5</v>
      </c>
      <c r="D310">
        <v>19.100000000000001</v>
      </c>
    </row>
    <row r="311" spans="1:4" x14ac:dyDescent="0.2">
      <c r="A311" t="s">
        <v>781</v>
      </c>
      <c r="B311" t="s">
        <v>162</v>
      </c>
      <c r="C311">
        <v>1.5</v>
      </c>
      <c r="D311">
        <v>18.100000000000001</v>
      </c>
    </row>
    <row r="312" spans="1:4" x14ac:dyDescent="0.2">
      <c r="A312" t="s">
        <v>782</v>
      </c>
      <c r="B312" t="s">
        <v>160</v>
      </c>
      <c r="C312">
        <v>1.5</v>
      </c>
      <c r="D312">
        <v>21.7</v>
      </c>
    </row>
    <row r="313" spans="1:4" x14ac:dyDescent="0.2">
      <c r="A313" t="s">
        <v>783</v>
      </c>
      <c r="B313" t="s">
        <v>158</v>
      </c>
      <c r="C313">
        <v>7.5</v>
      </c>
      <c r="D313">
        <v>22</v>
      </c>
    </row>
    <row r="314" spans="1:4" x14ac:dyDescent="0.2">
      <c r="A314" t="s">
        <v>784</v>
      </c>
      <c r="B314" t="s">
        <v>158</v>
      </c>
      <c r="C314">
        <v>4.5</v>
      </c>
      <c r="D314">
        <v>20.399999999999999</v>
      </c>
    </row>
    <row r="315" spans="1:4" x14ac:dyDescent="0.2">
      <c r="A315" t="s">
        <v>785</v>
      </c>
      <c r="B315" t="s">
        <v>158</v>
      </c>
      <c r="C315">
        <v>1.5</v>
      </c>
      <c r="D315">
        <v>19.3</v>
      </c>
    </row>
    <row r="316" spans="1:4" x14ac:dyDescent="0.2">
      <c r="A316" t="s">
        <v>786</v>
      </c>
      <c r="B316" t="s">
        <v>156</v>
      </c>
      <c r="C316">
        <v>4.5</v>
      </c>
      <c r="D316">
        <v>22</v>
      </c>
    </row>
    <row r="317" spans="1:4" x14ac:dyDescent="0.2">
      <c r="A317" t="s">
        <v>787</v>
      </c>
      <c r="B317" t="s">
        <v>156</v>
      </c>
      <c r="C317">
        <v>1.5</v>
      </c>
      <c r="D317">
        <v>21.5</v>
      </c>
    </row>
    <row r="318" spans="1:4" x14ac:dyDescent="0.2">
      <c r="A318" t="s">
        <v>788</v>
      </c>
      <c r="B318" t="s">
        <v>154</v>
      </c>
      <c r="C318">
        <v>4.5</v>
      </c>
      <c r="D318">
        <v>23.2</v>
      </c>
    </row>
    <row r="319" spans="1:4" x14ac:dyDescent="0.2">
      <c r="A319" t="s">
        <v>789</v>
      </c>
      <c r="B319" t="s">
        <v>154</v>
      </c>
      <c r="C319">
        <v>1.5</v>
      </c>
      <c r="D319">
        <v>22.8</v>
      </c>
    </row>
    <row r="320" spans="1:4" x14ac:dyDescent="0.2">
      <c r="A320" t="s">
        <v>790</v>
      </c>
      <c r="B320" t="s">
        <v>152</v>
      </c>
      <c r="C320">
        <v>4.5</v>
      </c>
      <c r="D320">
        <v>22.9</v>
      </c>
    </row>
    <row r="321" spans="1:4" x14ac:dyDescent="0.2">
      <c r="A321" t="s">
        <v>791</v>
      </c>
      <c r="B321" t="s">
        <v>152</v>
      </c>
      <c r="C321">
        <v>1.5</v>
      </c>
      <c r="D321">
        <v>22.5</v>
      </c>
    </row>
    <row r="322" spans="1:4" x14ac:dyDescent="0.2">
      <c r="A322" t="s">
        <v>792</v>
      </c>
      <c r="B322" t="s">
        <v>150</v>
      </c>
      <c r="C322">
        <v>4.5</v>
      </c>
      <c r="D322">
        <v>23.8</v>
      </c>
    </row>
    <row r="323" spans="1:4" x14ac:dyDescent="0.2">
      <c r="A323" t="s">
        <v>793</v>
      </c>
      <c r="B323" t="s">
        <v>150</v>
      </c>
      <c r="C323">
        <v>1.5</v>
      </c>
      <c r="D323">
        <v>23.3</v>
      </c>
    </row>
    <row r="324" spans="1:4" x14ac:dyDescent="0.2">
      <c r="A324" t="s">
        <v>794</v>
      </c>
      <c r="B324" t="s">
        <v>147</v>
      </c>
      <c r="C324">
        <v>4.5</v>
      </c>
      <c r="D324">
        <v>23.4</v>
      </c>
    </row>
    <row r="325" spans="1:4" x14ac:dyDescent="0.2">
      <c r="A325" t="s">
        <v>795</v>
      </c>
      <c r="B325" t="s">
        <v>147</v>
      </c>
      <c r="C325">
        <v>1.5</v>
      </c>
      <c r="D325">
        <v>22.9</v>
      </c>
    </row>
    <row r="326" spans="1:4" x14ac:dyDescent="0.2">
      <c r="A326" t="s">
        <v>796</v>
      </c>
      <c r="B326" t="s">
        <v>145</v>
      </c>
      <c r="C326">
        <v>1.5</v>
      </c>
      <c r="D326">
        <v>13.1</v>
      </c>
    </row>
    <row r="327" spans="1:4" x14ac:dyDescent="0.2">
      <c r="A327" t="s">
        <v>797</v>
      </c>
      <c r="B327" t="s">
        <v>143</v>
      </c>
      <c r="C327">
        <v>1.5</v>
      </c>
      <c r="D327">
        <v>13.2</v>
      </c>
    </row>
    <row r="328" spans="1:4" x14ac:dyDescent="0.2">
      <c r="A328" t="s">
        <v>798</v>
      </c>
      <c r="B328" t="s">
        <v>141</v>
      </c>
      <c r="C328">
        <v>4.5</v>
      </c>
      <c r="D328">
        <v>15.1</v>
      </c>
    </row>
    <row r="329" spans="1:4" x14ac:dyDescent="0.2">
      <c r="A329" t="s">
        <v>799</v>
      </c>
      <c r="B329" t="s">
        <v>141</v>
      </c>
      <c r="C329">
        <v>1.5</v>
      </c>
      <c r="D329">
        <v>14</v>
      </c>
    </row>
    <row r="330" spans="1:4" x14ac:dyDescent="0.2">
      <c r="A330" t="s">
        <v>800</v>
      </c>
      <c r="B330" t="s">
        <v>138</v>
      </c>
      <c r="C330">
        <v>4.5</v>
      </c>
      <c r="D330">
        <v>8.4</v>
      </c>
    </row>
    <row r="331" spans="1:4" x14ac:dyDescent="0.2">
      <c r="A331" t="s">
        <v>801</v>
      </c>
      <c r="B331" t="s">
        <v>138</v>
      </c>
      <c r="C331">
        <v>1.5</v>
      </c>
      <c r="D331">
        <v>10.4</v>
      </c>
    </row>
    <row r="332" spans="1:4" x14ac:dyDescent="0.2">
      <c r="A332" t="s">
        <v>802</v>
      </c>
      <c r="B332" t="s">
        <v>136</v>
      </c>
      <c r="C332">
        <v>4.5</v>
      </c>
      <c r="D332">
        <v>13.8</v>
      </c>
    </row>
    <row r="333" spans="1:4" x14ac:dyDescent="0.2">
      <c r="A333" t="s">
        <v>803</v>
      </c>
      <c r="B333" t="s">
        <v>136</v>
      </c>
      <c r="C333">
        <v>1.5</v>
      </c>
      <c r="D333">
        <v>13.6</v>
      </c>
    </row>
    <row r="334" spans="1:4" x14ac:dyDescent="0.2">
      <c r="A334" t="s">
        <v>804</v>
      </c>
      <c r="B334" t="s">
        <v>135</v>
      </c>
      <c r="C334">
        <v>4.5</v>
      </c>
      <c r="D334">
        <v>15.5</v>
      </c>
    </row>
    <row r="335" spans="1:4" x14ac:dyDescent="0.2">
      <c r="A335" t="s">
        <v>805</v>
      </c>
      <c r="B335" t="s">
        <v>135</v>
      </c>
      <c r="C335">
        <v>1.5</v>
      </c>
      <c r="D335">
        <v>14.5</v>
      </c>
    </row>
    <row r="336" spans="1:4" x14ac:dyDescent="0.2">
      <c r="A336" t="s">
        <v>806</v>
      </c>
      <c r="B336" t="s">
        <v>134</v>
      </c>
      <c r="C336">
        <v>4.5</v>
      </c>
      <c r="D336">
        <v>16.399999999999999</v>
      </c>
    </row>
    <row r="337" spans="1:4" x14ac:dyDescent="0.2">
      <c r="A337" t="s">
        <v>807</v>
      </c>
      <c r="B337" t="s">
        <v>134</v>
      </c>
      <c r="C337">
        <v>1.5</v>
      </c>
      <c r="D337">
        <v>15.8</v>
      </c>
    </row>
    <row r="338" spans="1:4" x14ac:dyDescent="0.2">
      <c r="A338" t="s">
        <v>808</v>
      </c>
      <c r="B338" t="s">
        <v>133</v>
      </c>
      <c r="C338">
        <v>4.5</v>
      </c>
      <c r="D338">
        <v>17.600000000000001</v>
      </c>
    </row>
    <row r="339" spans="1:4" x14ac:dyDescent="0.2">
      <c r="A339" t="s">
        <v>809</v>
      </c>
      <c r="B339" t="s">
        <v>133</v>
      </c>
      <c r="C339">
        <v>1.5</v>
      </c>
      <c r="D339">
        <v>16.8</v>
      </c>
    </row>
    <row r="340" spans="1:4" x14ac:dyDescent="0.2">
      <c r="A340" t="s">
        <v>810</v>
      </c>
      <c r="B340" t="s">
        <v>129</v>
      </c>
      <c r="C340">
        <v>4.5</v>
      </c>
      <c r="D340">
        <v>17.600000000000001</v>
      </c>
    </row>
    <row r="341" spans="1:4" x14ac:dyDescent="0.2">
      <c r="A341" t="s">
        <v>811</v>
      </c>
      <c r="B341" t="s">
        <v>129</v>
      </c>
      <c r="C341">
        <v>1.5</v>
      </c>
      <c r="D341">
        <v>16.8</v>
      </c>
    </row>
    <row r="342" spans="1:4" x14ac:dyDescent="0.2">
      <c r="A342" t="s">
        <v>812</v>
      </c>
      <c r="B342" t="s">
        <v>128</v>
      </c>
      <c r="C342">
        <v>4.5</v>
      </c>
      <c r="D342">
        <v>19.3</v>
      </c>
    </row>
    <row r="343" spans="1:4" x14ac:dyDescent="0.2">
      <c r="A343" t="s">
        <v>813</v>
      </c>
      <c r="B343" t="s">
        <v>128</v>
      </c>
      <c r="C343">
        <v>1.5</v>
      </c>
      <c r="D343">
        <v>17.600000000000001</v>
      </c>
    </row>
    <row r="344" spans="1:4" x14ac:dyDescent="0.2">
      <c r="A344" t="s">
        <v>814</v>
      </c>
      <c r="B344" t="s">
        <v>127</v>
      </c>
      <c r="C344">
        <v>4.5</v>
      </c>
      <c r="D344">
        <v>18.5</v>
      </c>
    </row>
    <row r="345" spans="1:4" x14ac:dyDescent="0.2">
      <c r="A345" t="s">
        <v>815</v>
      </c>
      <c r="B345" t="s">
        <v>127</v>
      </c>
      <c r="C345">
        <v>1.5</v>
      </c>
      <c r="D345">
        <v>16.600000000000001</v>
      </c>
    </row>
    <row r="346" spans="1:4" x14ac:dyDescent="0.2">
      <c r="A346" t="s">
        <v>816</v>
      </c>
      <c r="B346" t="s">
        <v>126</v>
      </c>
      <c r="C346">
        <v>4.5</v>
      </c>
      <c r="D346">
        <v>18.5</v>
      </c>
    </row>
    <row r="347" spans="1:4" x14ac:dyDescent="0.2">
      <c r="A347" t="s">
        <v>817</v>
      </c>
      <c r="B347" t="s">
        <v>126</v>
      </c>
      <c r="C347">
        <v>1.5</v>
      </c>
      <c r="D347">
        <v>17.100000000000001</v>
      </c>
    </row>
    <row r="348" spans="1:4" x14ac:dyDescent="0.2">
      <c r="A348" t="s">
        <v>818</v>
      </c>
      <c r="B348" t="s">
        <v>123</v>
      </c>
      <c r="C348">
        <v>4.5</v>
      </c>
      <c r="D348">
        <v>19.3</v>
      </c>
    </row>
    <row r="349" spans="1:4" x14ac:dyDescent="0.2">
      <c r="A349" t="s">
        <v>819</v>
      </c>
      <c r="B349" t="s">
        <v>123</v>
      </c>
      <c r="C349">
        <v>1.5</v>
      </c>
      <c r="D349">
        <v>17.3</v>
      </c>
    </row>
    <row r="350" spans="1:4" x14ac:dyDescent="0.2">
      <c r="A350" t="s">
        <v>820</v>
      </c>
      <c r="B350" t="s">
        <v>119</v>
      </c>
      <c r="C350">
        <v>4.5</v>
      </c>
      <c r="D350">
        <v>19</v>
      </c>
    </row>
    <row r="351" spans="1:4" x14ac:dyDescent="0.2">
      <c r="A351" t="s">
        <v>821</v>
      </c>
      <c r="B351" t="s">
        <v>119</v>
      </c>
      <c r="C351">
        <v>1.5</v>
      </c>
      <c r="D351">
        <v>17.899999999999999</v>
      </c>
    </row>
    <row r="352" spans="1:4" x14ac:dyDescent="0.2">
      <c r="A352" t="s">
        <v>822</v>
      </c>
      <c r="B352" t="s">
        <v>115</v>
      </c>
      <c r="C352">
        <v>1.5</v>
      </c>
      <c r="D352">
        <v>26.2</v>
      </c>
    </row>
    <row r="353" spans="1:4" x14ac:dyDescent="0.2">
      <c r="A353" t="s">
        <v>823</v>
      </c>
      <c r="B353" t="s">
        <v>112</v>
      </c>
      <c r="C353">
        <v>7.5</v>
      </c>
      <c r="D353">
        <v>31.2</v>
      </c>
    </row>
    <row r="354" spans="1:4" x14ac:dyDescent="0.2">
      <c r="A354" t="s">
        <v>824</v>
      </c>
      <c r="B354" t="s">
        <v>112</v>
      </c>
      <c r="C354">
        <v>4.5</v>
      </c>
      <c r="D354">
        <v>30</v>
      </c>
    </row>
    <row r="355" spans="1:4" x14ac:dyDescent="0.2">
      <c r="A355" t="s">
        <v>825</v>
      </c>
      <c r="B355" t="s">
        <v>112</v>
      </c>
      <c r="C355">
        <v>1.5</v>
      </c>
      <c r="D355">
        <v>29.6</v>
      </c>
    </row>
    <row r="356" spans="1:4" x14ac:dyDescent="0.2">
      <c r="A356" t="s">
        <v>826</v>
      </c>
      <c r="B356" t="s">
        <v>827</v>
      </c>
      <c r="C356">
        <v>4.5</v>
      </c>
      <c r="D356">
        <v>33.6</v>
      </c>
    </row>
    <row r="357" spans="1:4" x14ac:dyDescent="0.2">
      <c r="A357" t="s">
        <v>828</v>
      </c>
      <c r="B357" t="s">
        <v>827</v>
      </c>
      <c r="C357">
        <v>1.5</v>
      </c>
      <c r="D357">
        <v>34.1</v>
      </c>
    </row>
    <row r="358" spans="1:4" x14ac:dyDescent="0.2">
      <c r="A358" t="s">
        <v>829</v>
      </c>
      <c r="B358" t="s">
        <v>108</v>
      </c>
      <c r="C358">
        <v>4.5</v>
      </c>
      <c r="D358">
        <v>18</v>
      </c>
    </row>
    <row r="359" spans="1:4" x14ac:dyDescent="0.2">
      <c r="A359" t="s">
        <v>830</v>
      </c>
      <c r="B359" t="s">
        <v>108</v>
      </c>
      <c r="C359">
        <v>1.5</v>
      </c>
      <c r="D359">
        <v>17.3</v>
      </c>
    </row>
    <row r="360" spans="1:4" x14ac:dyDescent="0.2">
      <c r="A360" t="s">
        <v>831</v>
      </c>
      <c r="B360" t="s">
        <v>106</v>
      </c>
      <c r="C360">
        <v>4.5</v>
      </c>
      <c r="D360">
        <v>20.100000000000001</v>
      </c>
    </row>
    <row r="361" spans="1:4" x14ac:dyDescent="0.2">
      <c r="A361" t="s">
        <v>832</v>
      </c>
      <c r="B361" t="s">
        <v>106</v>
      </c>
      <c r="C361">
        <v>1.5</v>
      </c>
      <c r="D361">
        <v>18.7</v>
      </c>
    </row>
    <row r="362" spans="1:4" x14ac:dyDescent="0.2">
      <c r="A362" t="s">
        <v>833</v>
      </c>
      <c r="B362" t="s">
        <v>104</v>
      </c>
      <c r="C362">
        <v>4.5</v>
      </c>
      <c r="D362">
        <v>21.3</v>
      </c>
    </row>
    <row r="363" spans="1:4" x14ac:dyDescent="0.2">
      <c r="A363" t="s">
        <v>834</v>
      </c>
      <c r="B363" t="s">
        <v>104</v>
      </c>
      <c r="C363">
        <v>1.5</v>
      </c>
      <c r="D363">
        <v>19.7</v>
      </c>
    </row>
    <row r="364" spans="1:4" x14ac:dyDescent="0.2">
      <c r="A364" t="s">
        <v>835</v>
      </c>
      <c r="B364" t="s">
        <v>101</v>
      </c>
      <c r="C364">
        <v>4.5</v>
      </c>
      <c r="D364">
        <v>20.9</v>
      </c>
    </row>
    <row r="365" spans="1:4" x14ac:dyDescent="0.2">
      <c r="A365" t="s">
        <v>836</v>
      </c>
      <c r="B365" t="s">
        <v>101</v>
      </c>
      <c r="C365">
        <v>1.5</v>
      </c>
      <c r="D365">
        <v>19.8</v>
      </c>
    </row>
    <row r="366" spans="1:4" x14ac:dyDescent="0.2">
      <c r="A366" t="s">
        <v>837</v>
      </c>
      <c r="B366" t="s">
        <v>99</v>
      </c>
      <c r="C366">
        <v>4.5</v>
      </c>
      <c r="D366">
        <v>17.7</v>
      </c>
    </row>
    <row r="367" spans="1:4" x14ac:dyDescent="0.2">
      <c r="A367" t="s">
        <v>838</v>
      </c>
      <c r="B367" t="s">
        <v>99</v>
      </c>
      <c r="C367">
        <v>1.5</v>
      </c>
      <c r="D367">
        <v>16.2</v>
      </c>
    </row>
    <row r="368" spans="1:4" x14ac:dyDescent="0.2">
      <c r="A368" t="s">
        <v>839</v>
      </c>
      <c r="B368" t="s">
        <v>97</v>
      </c>
      <c r="C368">
        <v>4.5</v>
      </c>
      <c r="D368">
        <v>20.5</v>
      </c>
    </row>
    <row r="369" spans="1:4" x14ac:dyDescent="0.2">
      <c r="A369" t="s">
        <v>840</v>
      </c>
      <c r="B369" t="s">
        <v>97</v>
      </c>
      <c r="C369">
        <v>1.5</v>
      </c>
      <c r="D369">
        <v>17.8</v>
      </c>
    </row>
    <row r="370" spans="1:4" x14ac:dyDescent="0.2">
      <c r="A370" t="s">
        <v>841</v>
      </c>
      <c r="B370" t="s">
        <v>95</v>
      </c>
      <c r="C370">
        <v>4.5</v>
      </c>
      <c r="D370">
        <v>20.3</v>
      </c>
    </row>
    <row r="371" spans="1:4" x14ac:dyDescent="0.2">
      <c r="A371" t="s">
        <v>842</v>
      </c>
      <c r="B371" t="s">
        <v>95</v>
      </c>
      <c r="C371">
        <v>1.5</v>
      </c>
      <c r="D371">
        <v>17.600000000000001</v>
      </c>
    </row>
    <row r="372" spans="1:4" x14ac:dyDescent="0.2">
      <c r="A372" t="s">
        <v>843</v>
      </c>
      <c r="B372" t="s">
        <v>93</v>
      </c>
      <c r="C372">
        <v>4.5</v>
      </c>
      <c r="D372">
        <v>21.5</v>
      </c>
    </row>
    <row r="373" spans="1:4" x14ac:dyDescent="0.2">
      <c r="A373" t="s">
        <v>844</v>
      </c>
      <c r="B373" t="s">
        <v>93</v>
      </c>
      <c r="C373">
        <v>1.5</v>
      </c>
      <c r="D373">
        <v>17.3</v>
      </c>
    </row>
    <row r="374" spans="1:4" x14ac:dyDescent="0.2">
      <c r="A374" t="s">
        <v>845</v>
      </c>
      <c r="B374" t="s">
        <v>91</v>
      </c>
      <c r="C374">
        <v>4.5</v>
      </c>
      <c r="D374">
        <v>5.4</v>
      </c>
    </row>
    <row r="375" spans="1:4" x14ac:dyDescent="0.2">
      <c r="A375" t="s">
        <v>846</v>
      </c>
      <c r="B375" t="s">
        <v>91</v>
      </c>
      <c r="C375">
        <v>1.5</v>
      </c>
      <c r="D375">
        <v>4.3</v>
      </c>
    </row>
    <row r="376" spans="1:4" x14ac:dyDescent="0.2">
      <c r="A376" t="s">
        <v>847</v>
      </c>
      <c r="B376" t="s">
        <v>88</v>
      </c>
      <c r="C376">
        <v>4.5</v>
      </c>
      <c r="D376">
        <v>10</v>
      </c>
    </row>
    <row r="377" spans="1:4" x14ac:dyDescent="0.2">
      <c r="A377" t="s">
        <v>848</v>
      </c>
      <c r="B377" t="s">
        <v>88</v>
      </c>
      <c r="C377">
        <v>1.5</v>
      </c>
      <c r="D377">
        <v>6.8</v>
      </c>
    </row>
    <row r="378" spans="1:4" x14ac:dyDescent="0.2">
      <c r="A378" t="s">
        <v>849</v>
      </c>
      <c r="B378" t="s">
        <v>86</v>
      </c>
      <c r="C378">
        <v>1.5</v>
      </c>
      <c r="D378">
        <v>10.3</v>
      </c>
    </row>
    <row r="379" spans="1:4" x14ac:dyDescent="0.2">
      <c r="A379" t="s">
        <v>850</v>
      </c>
      <c r="B379" t="s">
        <v>83</v>
      </c>
      <c r="C379">
        <v>4.5</v>
      </c>
      <c r="D379">
        <v>12.8</v>
      </c>
    </row>
    <row r="380" spans="1:4" x14ac:dyDescent="0.2">
      <c r="A380" t="s">
        <v>851</v>
      </c>
      <c r="B380" t="s">
        <v>83</v>
      </c>
      <c r="C380">
        <v>1.5</v>
      </c>
      <c r="D380">
        <v>7.6</v>
      </c>
    </row>
    <row r="381" spans="1:4" x14ac:dyDescent="0.2">
      <c r="A381" t="s">
        <v>852</v>
      </c>
      <c r="B381" t="s">
        <v>131</v>
      </c>
      <c r="C381">
        <v>10.5</v>
      </c>
      <c r="D381">
        <v>15.7</v>
      </c>
    </row>
    <row r="382" spans="1:4" x14ac:dyDescent="0.2">
      <c r="A382" t="s">
        <v>853</v>
      </c>
      <c r="B382" t="s">
        <v>131</v>
      </c>
      <c r="C382">
        <v>7.5</v>
      </c>
      <c r="D382">
        <v>19.3</v>
      </c>
    </row>
    <row r="383" spans="1:4" x14ac:dyDescent="0.2">
      <c r="A383" t="s">
        <v>854</v>
      </c>
      <c r="B383" t="s">
        <v>131</v>
      </c>
      <c r="C383">
        <v>4.5</v>
      </c>
      <c r="D383">
        <v>21</v>
      </c>
    </row>
    <row r="384" spans="1:4" x14ac:dyDescent="0.2">
      <c r="A384" t="s">
        <v>855</v>
      </c>
      <c r="B384" t="s">
        <v>131</v>
      </c>
      <c r="C384">
        <v>1.5</v>
      </c>
      <c r="D384">
        <v>17.2</v>
      </c>
    </row>
    <row r="385" spans="1:4" x14ac:dyDescent="0.2">
      <c r="A385" t="s">
        <v>856</v>
      </c>
      <c r="B385" t="s">
        <v>121</v>
      </c>
      <c r="C385">
        <v>10.5</v>
      </c>
      <c r="D385">
        <v>15.6</v>
      </c>
    </row>
    <row r="386" spans="1:4" x14ac:dyDescent="0.2">
      <c r="A386" t="s">
        <v>857</v>
      </c>
      <c r="B386" t="s">
        <v>121</v>
      </c>
      <c r="C386">
        <v>7.5</v>
      </c>
      <c r="D386">
        <v>19.5</v>
      </c>
    </row>
    <row r="387" spans="1:4" x14ac:dyDescent="0.2">
      <c r="A387" t="s">
        <v>858</v>
      </c>
      <c r="B387" t="s">
        <v>121</v>
      </c>
      <c r="C387">
        <v>4.5</v>
      </c>
      <c r="D387">
        <v>23.1</v>
      </c>
    </row>
    <row r="388" spans="1:4" x14ac:dyDescent="0.2">
      <c r="A388" t="s">
        <v>859</v>
      </c>
      <c r="B388" t="s">
        <v>121</v>
      </c>
      <c r="C388">
        <v>1.5</v>
      </c>
      <c r="D388">
        <v>19.5</v>
      </c>
    </row>
    <row r="389" spans="1:4" x14ac:dyDescent="0.2">
      <c r="A389" t="s">
        <v>860</v>
      </c>
      <c r="B389" t="s">
        <v>117</v>
      </c>
      <c r="C389">
        <v>4.5</v>
      </c>
      <c r="D389">
        <v>20.100000000000001</v>
      </c>
    </row>
    <row r="390" spans="1:4" x14ac:dyDescent="0.2">
      <c r="A390" t="s">
        <v>861</v>
      </c>
      <c r="B390" t="s">
        <v>117</v>
      </c>
      <c r="C390">
        <v>1.5</v>
      </c>
      <c r="D390">
        <v>17.7</v>
      </c>
    </row>
    <row r="391" spans="1:4" x14ac:dyDescent="0.2">
      <c r="A391" t="s">
        <v>862</v>
      </c>
      <c r="B391" t="s">
        <v>80</v>
      </c>
      <c r="C391">
        <v>4.5</v>
      </c>
      <c r="D391">
        <v>21.3</v>
      </c>
    </row>
    <row r="392" spans="1:4" x14ac:dyDescent="0.2">
      <c r="A392" t="s">
        <v>863</v>
      </c>
      <c r="B392" t="s">
        <v>80</v>
      </c>
      <c r="C392">
        <v>1.5</v>
      </c>
      <c r="D392">
        <v>17.8</v>
      </c>
    </row>
    <row r="393" spans="1:4" x14ac:dyDescent="0.2">
      <c r="A393" t="s">
        <v>864</v>
      </c>
      <c r="B393" t="s">
        <v>78</v>
      </c>
      <c r="C393">
        <v>4.5</v>
      </c>
      <c r="D393">
        <v>53.3</v>
      </c>
    </row>
    <row r="394" spans="1:4" x14ac:dyDescent="0.2">
      <c r="A394" t="s">
        <v>865</v>
      </c>
      <c r="B394" t="s">
        <v>78</v>
      </c>
      <c r="C394">
        <v>1.5</v>
      </c>
      <c r="D394">
        <v>51.4</v>
      </c>
    </row>
    <row r="395" spans="1:4" x14ac:dyDescent="0.2">
      <c r="A395" t="s">
        <v>866</v>
      </c>
      <c r="B395" t="s">
        <v>867</v>
      </c>
      <c r="C395">
        <v>4.5</v>
      </c>
      <c r="D395">
        <v>56.1</v>
      </c>
    </row>
    <row r="396" spans="1:4" x14ac:dyDescent="0.2">
      <c r="A396" t="s">
        <v>866</v>
      </c>
      <c r="B396" t="s">
        <v>75</v>
      </c>
      <c r="C396">
        <v>4.5</v>
      </c>
      <c r="D396">
        <v>54.4</v>
      </c>
    </row>
    <row r="397" spans="1:4" x14ac:dyDescent="0.2">
      <c r="A397" t="s">
        <v>868</v>
      </c>
      <c r="B397" t="s">
        <v>867</v>
      </c>
      <c r="C397">
        <v>1.5</v>
      </c>
      <c r="D397">
        <v>55.8</v>
      </c>
    </row>
    <row r="398" spans="1:4" x14ac:dyDescent="0.2">
      <c r="A398" t="s">
        <v>868</v>
      </c>
      <c r="B398" t="s">
        <v>75</v>
      </c>
      <c r="C398">
        <v>1.5</v>
      </c>
      <c r="D398">
        <v>53.6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2366-6B18-4D1B-83D2-B3EC93F74174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48.4</v>
      </c>
    </row>
    <row r="5" spans="1:4" x14ac:dyDescent="0.2">
      <c r="A5" t="s">
        <v>470</v>
      </c>
      <c r="B5" t="s">
        <v>415</v>
      </c>
      <c r="C5">
        <v>4.5</v>
      </c>
      <c r="D5">
        <v>47.4</v>
      </c>
    </row>
    <row r="6" spans="1:4" x14ac:dyDescent="0.2">
      <c r="A6" t="s">
        <v>471</v>
      </c>
      <c r="B6" t="s">
        <v>415</v>
      </c>
      <c r="C6">
        <v>1.5</v>
      </c>
      <c r="D6">
        <v>46.7</v>
      </c>
    </row>
    <row r="7" spans="1:4" x14ac:dyDescent="0.2">
      <c r="A7" t="s">
        <v>472</v>
      </c>
      <c r="B7" t="s">
        <v>434</v>
      </c>
      <c r="C7">
        <v>4.5</v>
      </c>
      <c r="D7">
        <v>20.100000000000001</v>
      </c>
    </row>
    <row r="8" spans="1:4" x14ac:dyDescent="0.2">
      <c r="A8" t="s">
        <v>473</v>
      </c>
      <c r="B8" t="s">
        <v>434</v>
      </c>
      <c r="C8">
        <v>1.5</v>
      </c>
      <c r="D8">
        <v>20</v>
      </c>
    </row>
    <row r="9" spans="1:4" x14ac:dyDescent="0.2">
      <c r="A9" t="s">
        <v>474</v>
      </c>
      <c r="B9" t="s">
        <v>432</v>
      </c>
      <c r="C9">
        <v>4.5</v>
      </c>
      <c r="D9">
        <v>13.4</v>
      </c>
    </row>
    <row r="10" spans="1:4" x14ac:dyDescent="0.2">
      <c r="A10" t="s">
        <v>475</v>
      </c>
      <c r="B10" t="s">
        <v>432</v>
      </c>
      <c r="C10">
        <v>1.5</v>
      </c>
      <c r="D10">
        <v>9</v>
      </c>
    </row>
    <row r="11" spans="1:4" x14ac:dyDescent="0.2">
      <c r="A11" t="s">
        <v>476</v>
      </c>
      <c r="B11" t="s">
        <v>430</v>
      </c>
      <c r="C11">
        <v>4.5</v>
      </c>
      <c r="D11">
        <v>24.3</v>
      </c>
    </row>
    <row r="12" spans="1:4" x14ac:dyDescent="0.2">
      <c r="A12" t="s">
        <v>477</v>
      </c>
      <c r="B12" t="s">
        <v>430</v>
      </c>
      <c r="C12">
        <v>1.5</v>
      </c>
      <c r="D12">
        <v>24.1</v>
      </c>
    </row>
    <row r="13" spans="1:4" x14ac:dyDescent="0.2">
      <c r="A13" t="s">
        <v>478</v>
      </c>
      <c r="B13" t="s">
        <v>479</v>
      </c>
      <c r="C13">
        <v>7.5</v>
      </c>
      <c r="D13">
        <v>24.6</v>
      </c>
    </row>
    <row r="14" spans="1:4" x14ac:dyDescent="0.2">
      <c r="A14" t="s">
        <v>480</v>
      </c>
      <c r="B14" t="s">
        <v>479</v>
      </c>
      <c r="C14">
        <v>4.5</v>
      </c>
      <c r="D14">
        <v>26</v>
      </c>
    </row>
    <row r="15" spans="1:4" x14ac:dyDescent="0.2">
      <c r="A15" t="s">
        <v>481</v>
      </c>
      <c r="B15" t="s">
        <v>479</v>
      </c>
      <c r="C15">
        <v>1.5</v>
      </c>
      <c r="D15">
        <v>25.9</v>
      </c>
    </row>
    <row r="16" spans="1:4" x14ac:dyDescent="0.2">
      <c r="A16" t="s">
        <v>482</v>
      </c>
      <c r="B16" t="s">
        <v>483</v>
      </c>
      <c r="C16">
        <v>7.5</v>
      </c>
      <c r="D16">
        <v>24.9</v>
      </c>
    </row>
    <row r="17" spans="1:4" x14ac:dyDescent="0.2">
      <c r="A17" t="s">
        <v>484</v>
      </c>
      <c r="B17" t="s">
        <v>483</v>
      </c>
      <c r="C17">
        <v>4.5</v>
      </c>
      <c r="D17">
        <v>25.1</v>
      </c>
    </row>
    <row r="18" spans="1:4" x14ac:dyDescent="0.2">
      <c r="A18" t="s">
        <v>485</v>
      </c>
      <c r="B18" t="s">
        <v>483</v>
      </c>
      <c r="C18">
        <v>1.5</v>
      </c>
      <c r="D18">
        <v>25.1</v>
      </c>
    </row>
    <row r="19" spans="1:4" x14ac:dyDescent="0.2">
      <c r="A19" t="s">
        <v>486</v>
      </c>
      <c r="B19" t="s">
        <v>487</v>
      </c>
      <c r="C19">
        <v>7.5</v>
      </c>
      <c r="D19">
        <v>26.5</v>
      </c>
    </row>
    <row r="20" spans="1:4" x14ac:dyDescent="0.2">
      <c r="A20" t="s">
        <v>488</v>
      </c>
      <c r="B20" t="s">
        <v>487</v>
      </c>
      <c r="C20">
        <v>4.5</v>
      </c>
      <c r="D20">
        <v>26.7</v>
      </c>
    </row>
    <row r="21" spans="1:4" x14ac:dyDescent="0.2">
      <c r="A21" t="s">
        <v>489</v>
      </c>
      <c r="B21" t="s">
        <v>487</v>
      </c>
      <c r="C21">
        <v>1.5</v>
      </c>
      <c r="D21">
        <v>26.8</v>
      </c>
    </row>
    <row r="22" spans="1:4" x14ac:dyDescent="0.2">
      <c r="A22" t="s">
        <v>490</v>
      </c>
      <c r="B22" t="s">
        <v>491</v>
      </c>
      <c r="C22">
        <v>7.5</v>
      </c>
      <c r="D22">
        <v>26.6</v>
      </c>
    </row>
    <row r="23" spans="1:4" x14ac:dyDescent="0.2">
      <c r="A23" t="s">
        <v>492</v>
      </c>
      <c r="B23" t="s">
        <v>491</v>
      </c>
      <c r="C23">
        <v>4.5</v>
      </c>
      <c r="D23">
        <v>26.8</v>
      </c>
    </row>
    <row r="24" spans="1:4" x14ac:dyDescent="0.2">
      <c r="A24" t="s">
        <v>493</v>
      </c>
      <c r="B24" t="s">
        <v>491</v>
      </c>
      <c r="C24">
        <v>1.5</v>
      </c>
      <c r="D24">
        <v>26.9</v>
      </c>
    </row>
    <row r="25" spans="1:4" x14ac:dyDescent="0.2">
      <c r="A25" t="s">
        <v>494</v>
      </c>
      <c r="B25" t="s">
        <v>495</v>
      </c>
      <c r="C25">
        <v>7.5</v>
      </c>
      <c r="D25">
        <v>25</v>
      </c>
    </row>
    <row r="26" spans="1:4" x14ac:dyDescent="0.2">
      <c r="A26" t="s">
        <v>496</v>
      </c>
      <c r="B26" t="s">
        <v>495</v>
      </c>
      <c r="C26">
        <v>4.5</v>
      </c>
      <c r="D26">
        <v>21.9</v>
      </c>
    </row>
    <row r="27" spans="1:4" x14ac:dyDescent="0.2">
      <c r="A27" t="s">
        <v>497</v>
      </c>
      <c r="B27" t="s">
        <v>495</v>
      </c>
      <c r="C27">
        <v>1.5</v>
      </c>
      <c r="D27">
        <v>21.3</v>
      </c>
    </row>
    <row r="28" spans="1:4" x14ac:dyDescent="0.2">
      <c r="A28" t="s">
        <v>498</v>
      </c>
      <c r="B28" t="s">
        <v>499</v>
      </c>
      <c r="C28">
        <v>7.5</v>
      </c>
      <c r="D28">
        <v>25.1</v>
      </c>
    </row>
    <row r="29" spans="1:4" x14ac:dyDescent="0.2">
      <c r="A29" t="s">
        <v>500</v>
      </c>
      <c r="B29" t="s">
        <v>499</v>
      </c>
      <c r="C29">
        <v>4.5</v>
      </c>
      <c r="D29">
        <v>21.8</v>
      </c>
    </row>
    <row r="30" spans="1:4" x14ac:dyDescent="0.2">
      <c r="A30" t="s">
        <v>501</v>
      </c>
      <c r="B30" t="s">
        <v>499</v>
      </c>
      <c r="C30">
        <v>1.5</v>
      </c>
      <c r="D30">
        <v>21.3</v>
      </c>
    </row>
    <row r="31" spans="1:4" x14ac:dyDescent="0.2">
      <c r="A31" t="s">
        <v>502</v>
      </c>
      <c r="B31" t="s">
        <v>403</v>
      </c>
      <c r="C31">
        <v>7.5</v>
      </c>
      <c r="D31">
        <v>50.3</v>
      </c>
    </row>
    <row r="32" spans="1:4" x14ac:dyDescent="0.2">
      <c r="A32" t="s">
        <v>503</v>
      </c>
      <c r="B32" t="s">
        <v>403</v>
      </c>
      <c r="C32">
        <v>4.5</v>
      </c>
      <c r="D32">
        <v>49.2</v>
      </c>
    </row>
    <row r="33" spans="1:4" x14ac:dyDescent="0.2">
      <c r="A33" t="s">
        <v>504</v>
      </c>
      <c r="B33" t="s">
        <v>403</v>
      </c>
      <c r="C33">
        <v>1.5</v>
      </c>
      <c r="D33">
        <v>48.3</v>
      </c>
    </row>
    <row r="34" spans="1:4" x14ac:dyDescent="0.2">
      <c r="A34" t="s">
        <v>505</v>
      </c>
      <c r="B34" t="s">
        <v>413</v>
      </c>
      <c r="C34">
        <v>7.5</v>
      </c>
      <c r="D34">
        <v>25.8</v>
      </c>
    </row>
    <row r="35" spans="1:4" x14ac:dyDescent="0.2">
      <c r="A35" t="s">
        <v>506</v>
      </c>
      <c r="B35" t="s">
        <v>413</v>
      </c>
      <c r="C35">
        <v>4.5</v>
      </c>
      <c r="D35">
        <v>17.2</v>
      </c>
    </row>
    <row r="36" spans="1:4" x14ac:dyDescent="0.2">
      <c r="A36" t="s">
        <v>507</v>
      </c>
      <c r="B36" t="s">
        <v>413</v>
      </c>
      <c r="C36">
        <v>1.5</v>
      </c>
      <c r="D36">
        <v>13.4</v>
      </c>
    </row>
    <row r="37" spans="1:4" x14ac:dyDescent="0.2">
      <c r="A37" t="s">
        <v>508</v>
      </c>
      <c r="B37" t="s">
        <v>411</v>
      </c>
      <c r="C37">
        <v>7.5</v>
      </c>
      <c r="D37">
        <v>25.7</v>
      </c>
    </row>
    <row r="38" spans="1:4" x14ac:dyDescent="0.2">
      <c r="A38" t="s">
        <v>509</v>
      </c>
      <c r="B38" t="s">
        <v>411</v>
      </c>
      <c r="C38">
        <v>4.5</v>
      </c>
      <c r="D38">
        <v>17</v>
      </c>
    </row>
    <row r="39" spans="1:4" x14ac:dyDescent="0.2">
      <c r="A39" t="s">
        <v>510</v>
      </c>
      <c r="B39" t="s">
        <v>411</v>
      </c>
      <c r="C39">
        <v>1.5</v>
      </c>
      <c r="D39">
        <v>13.1</v>
      </c>
    </row>
    <row r="40" spans="1:4" x14ac:dyDescent="0.2">
      <c r="A40" t="s">
        <v>511</v>
      </c>
      <c r="B40" t="s">
        <v>409</v>
      </c>
      <c r="C40">
        <v>7.5</v>
      </c>
      <c r="D40">
        <v>25.4</v>
      </c>
    </row>
    <row r="41" spans="1:4" x14ac:dyDescent="0.2">
      <c r="A41" t="s">
        <v>512</v>
      </c>
      <c r="B41" t="s">
        <v>409</v>
      </c>
      <c r="C41">
        <v>4.5</v>
      </c>
      <c r="D41">
        <v>16.5</v>
      </c>
    </row>
    <row r="42" spans="1:4" x14ac:dyDescent="0.2">
      <c r="A42" t="s">
        <v>513</v>
      </c>
      <c r="B42" t="s">
        <v>409</v>
      </c>
      <c r="C42">
        <v>1.5</v>
      </c>
      <c r="D42">
        <v>12.1</v>
      </c>
    </row>
    <row r="43" spans="1:4" x14ac:dyDescent="0.2">
      <c r="A43" t="s">
        <v>514</v>
      </c>
      <c r="B43" t="s">
        <v>407</v>
      </c>
      <c r="C43">
        <v>4.5</v>
      </c>
      <c r="D43">
        <v>11.6</v>
      </c>
    </row>
    <row r="44" spans="1:4" x14ac:dyDescent="0.2">
      <c r="A44" t="s">
        <v>515</v>
      </c>
      <c r="B44" t="s">
        <v>407</v>
      </c>
      <c r="C44">
        <v>1.5</v>
      </c>
      <c r="D44">
        <v>8.3000000000000007</v>
      </c>
    </row>
    <row r="45" spans="1:4" x14ac:dyDescent="0.2">
      <c r="A45" t="s">
        <v>516</v>
      </c>
      <c r="B45" t="s">
        <v>405</v>
      </c>
      <c r="C45">
        <v>4.5</v>
      </c>
      <c r="D45">
        <v>10.1</v>
      </c>
    </row>
    <row r="46" spans="1:4" x14ac:dyDescent="0.2">
      <c r="A46" t="s">
        <v>517</v>
      </c>
      <c r="B46" t="s">
        <v>405</v>
      </c>
      <c r="C46">
        <v>1.5</v>
      </c>
      <c r="D46">
        <v>6.4</v>
      </c>
    </row>
    <row r="47" spans="1:4" x14ac:dyDescent="0.2">
      <c r="A47" t="s">
        <v>518</v>
      </c>
      <c r="B47" t="s">
        <v>401</v>
      </c>
      <c r="C47">
        <v>4.5</v>
      </c>
      <c r="D47">
        <v>6.6</v>
      </c>
    </row>
    <row r="48" spans="1:4" x14ac:dyDescent="0.2">
      <c r="A48" t="s">
        <v>519</v>
      </c>
      <c r="B48" t="s">
        <v>401</v>
      </c>
      <c r="C48">
        <v>1.5</v>
      </c>
      <c r="D48">
        <v>5.3</v>
      </c>
    </row>
    <row r="49" spans="1:4" x14ac:dyDescent="0.2">
      <c r="A49" t="s">
        <v>520</v>
      </c>
      <c r="B49" t="s">
        <v>399</v>
      </c>
      <c r="C49">
        <v>4.5</v>
      </c>
      <c r="D49">
        <v>6.8</v>
      </c>
    </row>
    <row r="50" spans="1:4" x14ac:dyDescent="0.2">
      <c r="A50" t="s">
        <v>521</v>
      </c>
      <c r="B50" t="s">
        <v>399</v>
      </c>
      <c r="C50">
        <v>1.5</v>
      </c>
      <c r="D50">
        <v>7.5</v>
      </c>
    </row>
    <row r="51" spans="1:4" x14ac:dyDescent="0.2">
      <c r="A51" t="s">
        <v>522</v>
      </c>
      <c r="B51" t="s">
        <v>396</v>
      </c>
      <c r="C51">
        <v>4.5</v>
      </c>
      <c r="D51">
        <v>0.9</v>
      </c>
    </row>
    <row r="52" spans="1:4" x14ac:dyDescent="0.2">
      <c r="A52" t="s">
        <v>523</v>
      </c>
      <c r="B52" t="s">
        <v>396</v>
      </c>
      <c r="C52">
        <v>1.5</v>
      </c>
      <c r="D52">
        <v>22</v>
      </c>
    </row>
    <row r="53" spans="1:4" x14ac:dyDescent="0.2">
      <c r="A53" t="s">
        <v>524</v>
      </c>
      <c r="B53" t="s">
        <v>394</v>
      </c>
      <c r="C53">
        <v>7.5</v>
      </c>
      <c r="D53">
        <v>24</v>
      </c>
    </row>
    <row r="54" spans="1:4" x14ac:dyDescent="0.2">
      <c r="A54" t="s">
        <v>525</v>
      </c>
      <c r="B54" t="s">
        <v>394</v>
      </c>
      <c r="C54">
        <v>4.5</v>
      </c>
      <c r="D54">
        <v>24.1</v>
      </c>
    </row>
    <row r="55" spans="1:4" x14ac:dyDescent="0.2">
      <c r="A55" t="s">
        <v>526</v>
      </c>
      <c r="B55" t="s">
        <v>394</v>
      </c>
      <c r="C55">
        <v>1.5</v>
      </c>
      <c r="D55">
        <v>23.7</v>
      </c>
    </row>
    <row r="56" spans="1:4" x14ac:dyDescent="0.2">
      <c r="A56" t="s">
        <v>527</v>
      </c>
      <c r="B56" t="s">
        <v>392</v>
      </c>
      <c r="C56">
        <v>7.5</v>
      </c>
      <c r="D56">
        <v>24.1</v>
      </c>
    </row>
    <row r="57" spans="1:4" x14ac:dyDescent="0.2">
      <c r="A57" t="s">
        <v>528</v>
      </c>
      <c r="B57" t="s">
        <v>392</v>
      </c>
      <c r="C57">
        <v>4.5</v>
      </c>
      <c r="D57">
        <v>24.2</v>
      </c>
    </row>
    <row r="58" spans="1:4" x14ac:dyDescent="0.2">
      <c r="A58" t="s">
        <v>529</v>
      </c>
      <c r="B58" t="s">
        <v>392</v>
      </c>
      <c r="C58">
        <v>1.5</v>
      </c>
      <c r="D58">
        <v>23.8</v>
      </c>
    </row>
    <row r="59" spans="1:4" x14ac:dyDescent="0.2">
      <c r="A59" t="s">
        <v>530</v>
      </c>
      <c r="B59" t="s">
        <v>390</v>
      </c>
      <c r="C59">
        <v>7.5</v>
      </c>
      <c r="D59">
        <v>24.6</v>
      </c>
    </row>
    <row r="60" spans="1:4" x14ac:dyDescent="0.2">
      <c r="A60" t="s">
        <v>531</v>
      </c>
      <c r="B60" t="s">
        <v>390</v>
      </c>
      <c r="C60">
        <v>4.5</v>
      </c>
      <c r="D60">
        <v>24.8</v>
      </c>
    </row>
    <row r="61" spans="1:4" x14ac:dyDescent="0.2">
      <c r="A61" t="s">
        <v>532</v>
      </c>
      <c r="B61" t="s">
        <v>390</v>
      </c>
      <c r="C61">
        <v>1.5</v>
      </c>
      <c r="D61">
        <v>24.8</v>
      </c>
    </row>
    <row r="62" spans="1:4" x14ac:dyDescent="0.2">
      <c r="A62" t="s">
        <v>533</v>
      </c>
      <c r="B62" t="s">
        <v>388</v>
      </c>
      <c r="C62">
        <v>7.5</v>
      </c>
      <c r="D62">
        <v>32.200000000000003</v>
      </c>
    </row>
    <row r="63" spans="1:4" x14ac:dyDescent="0.2">
      <c r="A63" t="s">
        <v>534</v>
      </c>
      <c r="B63" t="s">
        <v>388</v>
      </c>
      <c r="C63">
        <v>4.5</v>
      </c>
      <c r="D63">
        <v>32.5</v>
      </c>
    </row>
    <row r="64" spans="1:4" x14ac:dyDescent="0.2">
      <c r="A64" t="s">
        <v>535</v>
      </c>
      <c r="B64" t="s">
        <v>388</v>
      </c>
      <c r="C64">
        <v>1.5</v>
      </c>
      <c r="D64">
        <v>32.4</v>
      </c>
    </row>
    <row r="65" spans="1:4" x14ac:dyDescent="0.2">
      <c r="A65" t="s">
        <v>536</v>
      </c>
      <c r="B65" t="s">
        <v>386</v>
      </c>
      <c r="C65">
        <v>7.5</v>
      </c>
      <c r="D65">
        <v>30.5</v>
      </c>
    </row>
    <row r="66" spans="1:4" x14ac:dyDescent="0.2">
      <c r="A66" t="s">
        <v>537</v>
      </c>
      <c r="B66" t="s">
        <v>386</v>
      </c>
      <c r="C66">
        <v>4.5</v>
      </c>
      <c r="D66">
        <v>30.6</v>
      </c>
    </row>
    <row r="67" spans="1:4" x14ac:dyDescent="0.2">
      <c r="A67" t="s">
        <v>538</v>
      </c>
      <c r="B67" t="s">
        <v>386</v>
      </c>
      <c r="C67">
        <v>1.5</v>
      </c>
      <c r="D67">
        <v>30.6</v>
      </c>
    </row>
    <row r="68" spans="1:4" x14ac:dyDescent="0.2">
      <c r="A68" t="s">
        <v>539</v>
      </c>
      <c r="B68" t="s">
        <v>384</v>
      </c>
      <c r="C68">
        <v>7.5</v>
      </c>
      <c r="D68">
        <v>30.2</v>
      </c>
    </row>
    <row r="69" spans="1:4" x14ac:dyDescent="0.2">
      <c r="A69" t="s">
        <v>540</v>
      </c>
      <c r="B69" t="s">
        <v>384</v>
      </c>
      <c r="C69">
        <v>4.5</v>
      </c>
      <c r="D69">
        <v>30.4</v>
      </c>
    </row>
    <row r="70" spans="1:4" x14ac:dyDescent="0.2">
      <c r="A70" t="s">
        <v>541</v>
      </c>
      <c r="B70" t="s">
        <v>384</v>
      </c>
      <c r="C70">
        <v>1.5</v>
      </c>
      <c r="D70">
        <v>30.2</v>
      </c>
    </row>
    <row r="71" spans="1:4" x14ac:dyDescent="0.2">
      <c r="A71" t="s">
        <v>542</v>
      </c>
      <c r="B71" t="s">
        <v>382</v>
      </c>
      <c r="C71">
        <v>7.5</v>
      </c>
      <c r="D71">
        <v>30.3</v>
      </c>
    </row>
    <row r="72" spans="1:4" x14ac:dyDescent="0.2">
      <c r="A72" t="s">
        <v>543</v>
      </c>
      <c r="B72" t="s">
        <v>382</v>
      </c>
      <c r="C72">
        <v>4.5</v>
      </c>
      <c r="D72">
        <v>30.5</v>
      </c>
    </row>
    <row r="73" spans="1:4" x14ac:dyDescent="0.2">
      <c r="A73" t="s">
        <v>544</v>
      </c>
      <c r="B73" t="s">
        <v>382</v>
      </c>
      <c r="C73">
        <v>1.5</v>
      </c>
      <c r="D73">
        <v>30.3</v>
      </c>
    </row>
    <row r="74" spans="1:4" x14ac:dyDescent="0.2">
      <c r="A74" t="s">
        <v>545</v>
      </c>
      <c r="B74" t="s">
        <v>380</v>
      </c>
      <c r="C74">
        <v>4.5</v>
      </c>
      <c r="D74">
        <v>30.8</v>
      </c>
    </row>
    <row r="75" spans="1:4" x14ac:dyDescent="0.2">
      <c r="A75" t="s">
        <v>546</v>
      </c>
      <c r="B75" t="s">
        <v>380</v>
      </c>
      <c r="C75">
        <v>1.5</v>
      </c>
      <c r="D75">
        <v>30.9</v>
      </c>
    </row>
    <row r="76" spans="1:4" x14ac:dyDescent="0.2">
      <c r="A76" t="s">
        <v>547</v>
      </c>
      <c r="B76" t="s">
        <v>378</v>
      </c>
      <c r="C76">
        <v>7.5</v>
      </c>
      <c r="D76">
        <v>31.6</v>
      </c>
    </row>
    <row r="77" spans="1:4" x14ac:dyDescent="0.2">
      <c r="A77" t="s">
        <v>548</v>
      </c>
      <c r="B77" t="s">
        <v>378</v>
      </c>
      <c r="C77">
        <v>4.5</v>
      </c>
      <c r="D77">
        <v>31.9</v>
      </c>
    </row>
    <row r="78" spans="1:4" x14ac:dyDescent="0.2">
      <c r="A78" t="s">
        <v>549</v>
      </c>
      <c r="B78" t="s">
        <v>378</v>
      </c>
      <c r="C78">
        <v>1.5</v>
      </c>
      <c r="D78">
        <v>31.8</v>
      </c>
    </row>
    <row r="79" spans="1:4" x14ac:dyDescent="0.2">
      <c r="A79" t="s">
        <v>550</v>
      </c>
      <c r="B79" t="s">
        <v>376</v>
      </c>
      <c r="C79">
        <v>7.5</v>
      </c>
      <c r="D79">
        <v>31.8</v>
      </c>
    </row>
    <row r="80" spans="1:4" x14ac:dyDescent="0.2">
      <c r="A80" t="s">
        <v>551</v>
      </c>
      <c r="B80" t="s">
        <v>376</v>
      </c>
      <c r="C80">
        <v>4.5</v>
      </c>
      <c r="D80">
        <v>31.4</v>
      </c>
    </row>
    <row r="81" spans="1:4" x14ac:dyDescent="0.2">
      <c r="A81" t="s">
        <v>552</v>
      </c>
      <c r="B81" t="s">
        <v>376</v>
      </c>
      <c r="C81">
        <v>1.5</v>
      </c>
      <c r="D81">
        <v>30.7</v>
      </c>
    </row>
    <row r="82" spans="1:4" x14ac:dyDescent="0.2">
      <c r="A82" t="s">
        <v>553</v>
      </c>
      <c r="B82" t="s">
        <v>374</v>
      </c>
      <c r="C82">
        <v>4.5</v>
      </c>
      <c r="D82">
        <v>32.799999999999997</v>
      </c>
    </row>
    <row r="83" spans="1:4" x14ac:dyDescent="0.2">
      <c r="A83" t="s">
        <v>554</v>
      </c>
      <c r="B83" t="s">
        <v>374</v>
      </c>
      <c r="C83">
        <v>1.5</v>
      </c>
      <c r="D83">
        <v>32.4</v>
      </c>
    </row>
    <row r="84" spans="1:4" x14ac:dyDescent="0.2">
      <c r="A84" t="s">
        <v>555</v>
      </c>
      <c r="B84" t="s">
        <v>372</v>
      </c>
      <c r="C84">
        <v>4.5</v>
      </c>
      <c r="D84">
        <v>32.799999999999997</v>
      </c>
    </row>
    <row r="85" spans="1:4" x14ac:dyDescent="0.2">
      <c r="A85" t="s">
        <v>556</v>
      </c>
      <c r="B85" t="s">
        <v>372</v>
      </c>
      <c r="C85">
        <v>1.5</v>
      </c>
      <c r="D85">
        <v>32.5</v>
      </c>
    </row>
    <row r="86" spans="1:4" x14ac:dyDescent="0.2">
      <c r="A86" t="s">
        <v>557</v>
      </c>
      <c r="B86" t="s">
        <v>370</v>
      </c>
      <c r="C86">
        <v>4.5</v>
      </c>
      <c r="D86">
        <v>32.299999999999997</v>
      </c>
    </row>
    <row r="87" spans="1:4" x14ac:dyDescent="0.2">
      <c r="A87" t="s">
        <v>558</v>
      </c>
      <c r="B87" t="s">
        <v>370</v>
      </c>
      <c r="C87">
        <v>1.5</v>
      </c>
      <c r="D87">
        <v>31.9</v>
      </c>
    </row>
    <row r="88" spans="1:4" x14ac:dyDescent="0.2">
      <c r="A88" t="s">
        <v>559</v>
      </c>
      <c r="B88" t="s">
        <v>368</v>
      </c>
      <c r="C88">
        <v>4.5</v>
      </c>
      <c r="D88">
        <v>32.4</v>
      </c>
    </row>
    <row r="89" spans="1:4" x14ac:dyDescent="0.2">
      <c r="A89" t="s">
        <v>560</v>
      </c>
      <c r="B89" t="s">
        <v>368</v>
      </c>
      <c r="C89">
        <v>1.5</v>
      </c>
      <c r="D89">
        <v>32</v>
      </c>
    </row>
    <row r="90" spans="1:4" x14ac:dyDescent="0.2">
      <c r="A90" t="s">
        <v>561</v>
      </c>
      <c r="B90" t="s">
        <v>366</v>
      </c>
      <c r="C90">
        <v>4.5</v>
      </c>
      <c r="D90">
        <v>35.5</v>
      </c>
    </row>
    <row r="91" spans="1:4" x14ac:dyDescent="0.2">
      <c r="A91" t="s">
        <v>562</v>
      </c>
      <c r="B91" t="s">
        <v>366</v>
      </c>
      <c r="C91">
        <v>1.5</v>
      </c>
      <c r="D91">
        <v>35.5</v>
      </c>
    </row>
    <row r="92" spans="1:4" x14ac:dyDescent="0.2">
      <c r="A92" t="s">
        <v>563</v>
      </c>
      <c r="B92" t="s">
        <v>363</v>
      </c>
      <c r="C92">
        <v>4.5</v>
      </c>
      <c r="D92">
        <v>34.6</v>
      </c>
    </row>
    <row r="93" spans="1:4" x14ac:dyDescent="0.2">
      <c r="A93" t="s">
        <v>564</v>
      </c>
      <c r="B93" t="s">
        <v>363</v>
      </c>
      <c r="C93">
        <v>1.5</v>
      </c>
      <c r="D93">
        <v>34.6</v>
      </c>
    </row>
    <row r="94" spans="1:4" x14ac:dyDescent="0.2">
      <c r="A94" t="s">
        <v>565</v>
      </c>
      <c r="B94" t="s">
        <v>361</v>
      </c>
      <c r="C94">
        <v>7.5</v>
      </c>
      <c r="D94">
        <v>31.1</v>
      </c>
    </row>
    <row r="95" spans="1:4" x14ac:dyDescent="0.2">
      <c r="A95" t="s">
        <v>566</v>
      </c>
      <c r="B95" t="s">
        <v>361</v>
      </c>
      <c r="C95">
        <v>4.5</v>
      </c>
      <c r="D95">
        <v>32.1</v>
      </c>
    </row>
    <row r="96" spans="1:4" x14ac:dyDescent="0.2">
      <c r="A96" t="s">
        <v>567</v>
      </c>
      <c r="B96" t="s">
        <v>361</v>
      </c>
      <c r="C96">
        <v>1.5</v>
      </c>
      <c r="D96">
        <v>31.8</v>
      </c>
    </row>
    <row r="97" spans="1:4" x14ac:dyDescent="0.2">
      <c r="A97" t="s">
        <v>568</v>
      </c>
      <c r="B97" t="s">
        <v>359</v>
      </c>
      <c r="C97">
        <v>7.5</v>
      </c>
      <c r="D97">
        <v>31.2</v>
      </c>
    </row>
    <row r="98" spans="1:4" x14ac:dyDescent="0.2">
      <c r="A98" t="s">
        <v>569</v>
      </c>
      <c r="B98" t="s">
        <v>359</v>
      </c>
      <c r="C98">
        <v>4.5</v>
      </c>
      <c r="D98">
        <v>32.299999999999997</v>
      </c>
    </row>
    <row r="99" spans="1:4" x14ac:dyDescent="0.2">
      <c r="A99" t="s">
        <v>570</v>
      </c>
      <c r="B99" t="s">
        <v>359</v>
      </c>
      <c r="C99">
        <v>1.5</v>
      </c>
      <c r="D99">
        <v>32</v>
      </c>
    </row>
    <row r="100" spans="1:4" x14ac:dyDescent="0.2">
      <c r="A100" t="s">
        <v>571</v>
      </c>
      <c r="B100" t="s">
        <v>357</v>
      </c>
      <c r="C100">
        <v>7.5</v>
      </c>
      <c r="D100">
        <v>31.4</v>
      </c>
    </row>
    <row r="101" spans="1:4" x14ac:dyDescent="0.2">
      <c r="A101" t="s">
        <v>572</v>
      </c>
      <c r="B101" t="s">
        <v>357</v>
      </c>
      <c r="C101">
        <v>4.5</v>
      </c>
      <c r="D101">
        <v>33.1</v>
      </c>
    </row>
    <row r="102" spans="1:4" x14ac:dyDescent="0.2">
      <c r="A102" t="s">
        <v>573</v>
      </c>
      <c r="B102" t="s">
        <v>357</v>
      </c>
      <c r="C102">
        <v>1.5</v>
      </c>
      <c r="D102">
        <v>32.799999999999997</v>
      </c>
    </row>
    <row r="103" spans="1:4" x14ac:dyDescent="0.2">
      <c r="A103" t="s">
        <v>574</v>
      </c>
      <c r="B103" t="s">
        <v>355</v>
      </c>
      <c r="C103">
        <v>7.5</v>
      </c>
      <c r="D103">
        <v>32.1</v>
      </c>
    </row>
    <row r="104" spans="1:4" x14ac:dyDescent="0.2">
      <c r="A104" t="s">
        <v>575</v>
      </c>
      <c r="B104" t="s">
        <v>355</v>
      </c>
      <c r="C104">
        <v>4.5</v>
      </c>
      <c r="D104">
        <v>33.1</v>
      </c>
    </row>
    <row r="105" spans="1:4" x14ac:dyDescent="0.2">
      <c r="A105" t="s">
        <v>576</v>
      </c>
      <c r="B105" t="s">
        <v>355</v>
      </c>
      <c r="C105">
        <v>1.5</v>
      </c>
      <c r="D105">
        <v>32.799999999999997</v>
      </c>
    </row>
    <row r="106" spans="1:4" x14ac:dyDescent="0.2">
      <c r="A106" t="s">
        <v>577</v>
      </c>
      <c r="B106" t="s">
        <v>353</v>
      </c>
      <c r="C106">
        <v>7.5</v>
      </c>
      <c r="D106">
        <v>32</v>
      </c>
    </row>
    <row r="107" spans="1:4" x14ac:dyDescent="0.2">
      <c r="A107" t="s">
        <v>578</v>
      </c>
      <c r="B107" t="s">
        <v>353</v>
      </c>
      <c r="C107">
        <v>4.5</v>
      </c>
      <c r="D107">
        <v>33.4</v>
      </c>
    </row>
    <row r="108" spans="1:4" x14ac:dyDescent="0.2">
      <c r="A108" t="s">
        <v>579</v>
      </c>
      <c r="B108" t="s">
        <v>353</v>
      </c>
      <c r="C108">
        <v>1.5</v>
      </c>
      <c r="D108">
        <v>33</v>
      </c>
    </row>
    <row r="109" spans="1:4" x14ac:dyDescent="0.2">
      <c r="A109" t="s">
        <v>580</v>
      </c>
      <c r="B109" t="s">
        <v>330</v>
      </c>
      <c r="C109">
        <v>7.5</v>
      </c>
      <c r="D109">
        <v>56</v>
      </c>
    </row>
    <row r="110" spans="1:4" x14ac:dyDescent="0.2">
      <c r="A110" t="s">
        <v>581</v>
      </c>
      <c r="B110" t="s">
        <v>330</v>
      </c>
      <c r="C110">
        <v>4.5</v>
      </c>
      <c r="D110">
        <v>55.8</v>
      </c>
    </row>
    <row r="111" spans="1:4" x14ac:dyDescent="0.2">
      <c r="A111" t="s">
        <v>582</v>
      </c>
      <c r="B111" t="s">
        <v>330</v>
      </c>
      <c r="C111">
        <v>1.5</v>
      </c>
      <c r="D111">
        <v>54.1</v>
      </c>
    </row>
    <row r="112" spans="1:4" x14ac:dyDescent="0.2">
      <c r="A112" t="s">
        <v>583</v>
      </c>
      <c r="B112" t="s">
        <v>351</v>
      </c>
      <c r="C112">
        <v>7.5</v>
      </c>
      <c r="D112">
        <v>32.799999999999997</v>
      </c>
    </row>
    <row r="113" spans="1:4" x14ac:dyDescent="0.2">
      <c r="A113" t="s">
        <v>584</v>
      </c>
      <c r="B113" t="s">
        <v>351</v>
      </c>
      <c r="C113">
        <v>4.5</v>
      </c>
      <c r="D113">
        <v>34.200000000000003</v>
      </c>
    </row>
    <row r="114" spans="1:4" x14ac:dyDescent="0.2">
      <c r="A114" t="s">
        <v>585</v>
      </c>
      <c r="B114" t="s">
        <v>351</v>
      </c>
      <c r="C114">
        <v>1.5</v>
      </c>
      <c r="D114">
        <v>33.799999999999997</v>
      </c>
    </row>
    <row r="115" spans="1:4" x14ac:dyDescent="0.2">
      <c r="A115" t="s">
        <v>586</v>
      </c>
      <c r="B115" t="s">
        <v>349</v>
      </c>
      <c r="C115">
        <v>7.5</v>
      </c>
      <c r="D115">
        <v>28.4</v>
      </c>
    </row>
    <row r="116" spans="1:4" x14ac:dyDescent="0.2">
      <c r="A116" t="s">
        <v>587</v>
      </c>
      <c r="B116" t="s">
        <v>349</v>
      </c>
      <c r="C116">
        <v>4.5</v>
      </c>
      <c r="D116">
        <v>30.5</v>
      </c>
    </row>
    <row r="117" spans="1:4" x14ac:dyDescent="0.2">
      <c r="A117" t="s">
        <v>588</v>
      </c>
      <c r="B117" t="s">
        <v>349</v>
      </c>
      <c r="C117">
        <v>1.5</v>
      </c>
      <c r="D117">
        <v>29.3</v>
      </c>
    </row>
    <row r="118" spans="1:4" x14ac:dyDescent="0.2">
      <c r="A118" t="s">
        <v>589</v>
      </c>
      <c r="B118" t="s">
        <v>347</v>
      </c>
      <c r="C118">
        <v>7.5</v>
      </c>
      <c r="D118">
        <v>28.2</v>
      </c>
    </row>
    <row r="119" spans="1:4" x14ac:dyDescent="0.2">
      <c r="A119" t="s">
        <v>590</v>
      </c>
      <c r="B119" t="s">
        <v>347</v>
      </c>
      <c r="C119">
        <v>4.5</v>
      </c>
      <c r="D119">
        <v>30.4</v>
      </c>
    </row>
    <row r="120" spans="1:4" x14ac:dyDescent="0.2">
      <c r="A120" t="s">
        <v>591</v>
      </c>
      <c r="B120" t="s">
        <v>347</v>
      </c>
      <c r="C120">
        <v>1.5</v>
      </c>
      <c r="D120">
        <v>29.2</v>
      </c>
    </row>
    <row r="121" spans="1:4" x14ac:dyDescent="0.2">
      <c r="A121" t="s">
        <v>592</v>
      </c>
      <c r="B121" t="s">
        <v>345</v>
      </c>
      <c r="C121">
        <v>4.5</v>
      </c>
      <c r="D121">
        <v>36.5</v>
      </c>
    </row>
    <row r="122" spans="1:4" x14ac:dyDescent="0.2">
      <c r="A122" t="s">
        <v>593</v>
      </c>
      <c r="B122" t="s">
        <v>345</v>
      </c>
      <c r="C122">
        <v>1.5</v>
      </c>
      <c r="D122">
        <v>36.4</v>
      </c>
    </row>
    <row r="123" spans="1:4" x14ac:dyDescent="0.2">
      <c r="A123" t="s">
        <v>594</v>
      </c>
      <c r="B123" t="s">
        <v>343</v>
      </c>
      <c r="C123">
        <v>4.5</v>
      </c>
      <c r="D123">
        <v>34.799999999999997</v>
      </c>
    </row>
    <row r="124" spans="1:4" x14ac:dyDescent="0.2">
      <c r="A124" t="s">
        <v>595</v>
      </c>
      <c r="B124" t="s">
        <v>343</v>
      </c>
      <c r="C124">
        <v>1.5</v>
      </c>
      <c r="D124">
        <v>34.200000000000003</v>
      </c>
    </row>
    <row r="125" spans="1:4" x14ac:dyDescent="0.2">
      <c r="A125" t="s">
        <v>596</v>
      </c>
      <c r="B125" t="s">
        <v>341</v>
      </c>
      <c r="C125">
        <v>4.5</v>
      </c>
      <c r="D125">
        <v>36.1</v>
      </c>
    </row>
    <row r="126" spans="1:4" x14ac:dyDescent="0.2">
      <c r="A126" t="s">
        <v>597</v>
      </c>
      <c r="B126" t="s">
        <v>341</v>
      </c>
      <c r="C126">
        <v>1.5</v>
      </c>
      <c r="D126">
        <v>36.5</v>
      </c>
    </row>
    <row r="127" spans="1:4" x14ac:dyDescent="0.2">
      <c r="A127" t="s">
        <v>598</v>
      </c>
      <c r="B127" t="s">
        <v>339</v>
      </c>
      <c r="C127">
        <v>4.5</v>
      </c>
      <c r="D127">
        <v>36.4</v>
      </c>
    </row>
    <row r="128" spans="1:4" x14ac:dyDescent="0.2">
      <c r="A128" t="s">
        <v>599</v>
      </c>
      <c r="B128" t="s">
        <v>339</v>
      </c>
      <c r="C128">
        <v>1.5</v>
      </c>
      <c r="D128">
        <v>36.9</v>
      </c>
    </row>
    <row r="129" spans="1:4" x14ac:dyDescent="0.2">
      <c r="A129" t="s">
        <v>600</v>
      </c>
      <c r="B129" t="s">
        <v>337</v>
      </c>
      <c r="C129">
        <v>7.5</v>
      </c>
      <c r="D129">
        <v>32</v>
      </c>
    </row>
    <row r="130" spans="1:4" x14ac:dyDescent="0.2">
      <c r="A130" t="s">
        <v>601</v>
      </c>
      <c r="B130" t="s">
        <v>337</v>
      </c>
      <c r="C130">
        <v>4.5</v>
      </c>
      <c r="D130">
        <v>34.6</v>
      </c>
    </row>
    <row r="131" spans="1:4" x14ac:dyDescent="0.2">
      <c r="A131" t="s">
        <v>602</v>
      </c>
      <c r="B131" t="s">
        <v>337</v>
      </c>
      <c r="C131">
        <v>1.5</v>
      </c>
      <c r="D131">
        <v>34.799999999999997</v>
      </c>
    </row>
    <row r="132" spans="1:4" x14ac:dyDescent="0.2">
      <c r="A132" t="s">
        <v>603</v>
      </c>
      <c r="B132" t="s">
        <v>335</v>
      </c>
      <c r="C132">
        <v>7.5</v>
      </c>
      <c r="D132">
        <v>33.6</v>
      </c>
    </row>
    <row r="133" spans="1:4" x14ac:dyDescent="0.2">
      <c r="A133" t="s">
        <v>604</v>
      </c>
      <c r="B133" t="s">
        <v>335</v>
      </c>
      <c r="C133">
        <v>4.5</v>
      </c>
      <c r="D133">
        <v>32.700000000000003</v>
      </c>
    </row>
    <row r="134" spans="1:4" x14ac:dyDescent="0.2">
      <c r="A134" t="s">
        <v>605</v>
      </c>
      <c r="B134" t="s">
        <v>335</v>
      </c>
      <c r="C134">
        <v>1.5</v>
      </c>
      <c r="D134">
        <v>32.799999999999997</v>
      </c>
    </row>
    <row r="135" spans="1:4" x14ac:dyDescent="0.2">
      <c r="A135" t="s">
        <v>606</v>
      </c>
      <c r="B135" t="s">
        <v>333</v>
      </c>
      <c r="C135">
        <v>7.5</v>
      </c>
      <c r="D135">
        <v>33.4</v>
      </c>
    </row>
    <row r="136" spans="1:4" x14ac:dyDescent="0.2">
      <c r="A136" t="s">
        <v>607</v>
      </c>
      <c r="B136" t="s">
        <v>333</v>
      </c>
      <c r="C136">
        <v>4.5</v>
      </c>
      <c r="D136">
        <v>33.1</v>
      </c>
    </row>
    <row r="137" spans="1:4" x14ac:dyDescent="0.2">
      <c r="A137" t="s">
        <v>608</v>
      </c>
      <c r="B137" t="s">
        <v>333</v>
      </c>
      <c r="C137">
        <v>1.5</v>
      </c>
      <c r="D137">
        <v>33.4</v>
      </c>
    </row>
    <row r="138" spans="1:4" x14ac:dyDescent="0.2">
      <c r="A138" t="s">
        <v>609</v>
      </c>
      <c r="B138" t="s">
        <v>288</v>
      </c>
      <c r="C138">
        <v>7.5</v>
      </c>
      <c r="D138">
        <v>57.8</v>
      </c>
    </row>
    <row r="139" spans="1:4" x14ac:dyDescent="0.2">
      <c r="A139" t="s">
        <v>610</v>
      </c>
      <c r="B139" t="s">
        <v>288</v>
      </c>
      <c r="C139">
        <v>4.5</v>
      </c>
      <c r="D139">
        <v>57.7</v>
      </c>
    </row>
    <row r="140" spans="1:4" x14ac:dyDescent="0.2">
      <c r="A140" t="s">
        <v>611</v>
      </c>
      <c r="B140" t="s">
        <v>288</v>
      </c>
      <c r="C140">
        <v>1.5</v>
      </c>
      <c r="D140">
        <v>56.4</v>
      </c>
    </row>
    <row r="141" spans="1:4" x14ac:dyDescent="0.2">
      <c r="A141" t="s">
        <v>612</v>
      </c>
      <c r="B141" t="s">
        <v>328</v>
      </c>
      <c r="C141">
        <v>7.5</v>
      </c>
      <c r="D141">
        <v>33.1</v>
      </c>
    </row>
    <row r="142" spans="1:4" x14ac:dyDescent="0.2">
      <c r="A142" t="s">
        <v>613</v>
      </c>
      <c r="B142" t="s">
        <v>328</v>
      </c>
      <c r="C142">
        <v>4.5</v>
      </c>
      <c r="D142">
        <v>32.700000000000003</v>
      </c>
    </row>
    <row r="143" spans="1:4" x14ac:dyDescent="0.2">
      <c r="A143" t="s">
        <v>614</v>
      </c>
      <c r="B143" t="s">
        <v>328</v>
      </c>
      <c r="C143">
        <v>1.5</v>
      </c>
      <c r="D143">
        <v>32.9</v>
      </c>
    </row>
    <row r="144" spans="1:4" x14ac:dyDescent="0.2">
      <c r="A144" t="s">
        <v>615</v>
      </c>
      <c r="B144" t="s">
        <v>326</v>
      </c>
      <c r="C144">
        <v>7.5</v>
      </c>
      <c r="D144">
        <v>30.5</v>
      </c>
    </row>
    <row r="145" spans="1:4" x14ac:dyDescent="0.2">
      <c r="A145" t="s">
        <v>616</v>
      </c>
      <c r="B145" t="s">
        <v>326</v>
      </c>
      <c r="C145">
        <v>4.5</v>
      </c>
      <c r="D145">
        <v>26.9</v>
      </c>
    </row>
    <row r="146" spans="1:4" x14ac:dyDescent="0.2">
      <c r="A146" t="s">
        <v>617</v>
      </c>
      <c r="B146" t="s">
        <v>326</v>
      </c>
      <c r="C146">
        <v>1.5</v>
      </c>
      <c r="D146">
        <v>22.5</v>
      </c>
    </row>
    <row r="147" spans="1:4" x14ac:dyDescent="0.2">
      <c r="A147" t="s">
        <v>618</v>
      </c>
      <c r="B147" t="s">
        <v>324</v>
      </c>
      <c r="C147">
        <v>4.5</v>
      </c>
      <c r="D147">
        <v>5.8</v>
      </c>
    </row>
    <row r="148" spans="1:4" x14ac:dyDescent="0.2">
      <c r="A148" t="s">
        <v>619</v>
      </c>
      <c r="B148" t="s">
        <v>324</v>
      </c>
      <c r="C148">
        <v>1.5</v>
      </c>
      <c r="D148">
        <v>5.5</v>
      </c>
    </row>
    <row r="149" spans="1:4" x14ac:dyDescent="0.2">
      <c r="A149" t="s">
        <v>620</v>
      </c>
      <c r="B149" t="s">
        <v>314</v>
      </c>
      <c r="C149">
        <v>4.5</v>
      </c>
      <c r="D149">
        <v>25.6</v>
      </c>
    </row>
    <row r="150" spans="1:4" x14ac:dyDescent="0.2">
      <c r="A150" t="s">
        <v>621</v>
      </c>
      <c r="B150" t="s">
        <v>314</v>
      </c>
      <c r="C150">
        <v>1.5</v>
      </c>
      <c r="D150">
        <v>20.5</v>
      </c>
    </row>
    <row r="151" spans="1:4" x14ac:dyDescent="0.2">
      <c r="A151" t="s">
        <v>622</v>
      </c>
      <c r="B151" t="s">
        <v>322</v>
      </c>
      <c r="C151">
        <v>4.5</v>
      </c>
      <c r="D151">
        <v>5.9</v>
      </c>
    </row>
    <row r="152" spans="1:4" x14ac:dyDescent="0.2">
      <c r="A152" t="s">
        <v>623</v>
      </c>
      <c r="B152" t="s">
        <v>322</v>
      </c>
      <c r="C152">
        <v>1.5</v>
      </c>
      <c r="D152">
        <v>5.7</v>
      </c>
    </row>
    <row r="153" spans="1:4" x14ac:dyDescent="0.2">
      <c r="A153" t="s">
        <v>624</v>
      </c>
      <c r="B153" t="s">
        <v>320</v>
      </c>
      <c r="C153">
        <v>4.5</v>
      </c>
      <c r="D153">
        <v>7.3</v>
      </c>
    </row>
    <row r="154" spans="1:4" x14ac:dyDescent="0.2">
      <c r="A154" t="s">
        <v>625</v>
      </c>
      <c r="B154" t="s">
        <v>320</v>
      </c>
      <c r="C154">
        <v>1.5</v>
      </c>
      <c r="D154">
        <v>6.9</v>
      </c>
    </row>
    <row r="155" spans="1:4" x14ac:dyDescent="0.2">
      <c r="A155" t="s">
        <v>626</v>
      </c>
      <c r="B155" t="s">
        <v>627</v>
      </c>
      <c r="C155">
        <v>4.5</v>
      </c>
      <c r="D155">
        <v>1.2</v>
      </c>
    </row>
    <row r="156" spans="1:4" x14ac:dyDescent="0.2">
      <c r="A156" t="s">
        <v>626</v>
      </c>
      <c r="B156" t="s">
        <v>318</v>
      </c>
      <c r="C156">
        <v>4.5</v>
      </c>
      <c r="D156">
        <v>5.5</v>
      </c>
    </row>
    <row r="157" spans="1:4" x14ac:dyDescent="0.2">
      <c r="A157" t="s">
        <v>628</v>
      </c>
      <c r="B157" t="s">
        <v>627</v>
      </c>
      <c r="C157">
        <v>1.5</v>
      </c>
      <c r="D157">
        <v>-0.1</v>
      </c>
    </row>
    <row r="158" spans="1:4" x14ac:dyDescent="0.2">
      <c r="A158" t="s">
        <v>628</v>
      </c>
      <c r="B158" t="s">
        <v>318</v>
      </c>
      <c r="C158">
        <v>1.5</v>
      </c>
      <c r="D158">
        <v>5.4</v>
      </c>
    </row>
    <row r="159" spans="1:4" x14ac:dyDescent="0.2">
      <c r="A159" t="s">
        <v>629</v>
      </c>
      <c r="B159" t="s">
        <v>316</v>
      </c>
      <c r="C159">
        <v>4.5</v>
      </c>
      <c r="D159">
        <v>5.5</v>
      </c>
    </row>
    <row r="160" spans="1:4" x14ac:dyDescent="0.2">
      <c r="A160" t="s">
        <v>630</v>
      </c>
      <c r="B160" t="s">
        <v>316</v>
      </c>
      <c r="C160">
        <v>1.5</v>
      </c>
      <c r="D160">
        <v>4.5999999999999996</v>
      </c>
    </row>
    <row r="161" spans="1:4" x14ac:dyDescent="0.2">
      <c r="A161" t="s">
        <v>631</v>
      </c>
      <c r="B161" t="s">
        <v>299</v>
      </c>
      <c r="C161">
        <v>4.5</v>
      </c>
      <c r="D161">
        <v>37.200000000000003</v>
      </c>
    </row>
    <row r="162" spans="1:4" x14ac:dyDescent="0.2">
      <c r="A162" t="s">
        <v>632</v>
      </c>
      <c r="B162" t="s">
        <v>299</v>
      </c>
      <c r="C162">
        <v>1.5</v>
      </c>
      <c r="D162">
        <v>37.799999999999997</v>
      </c>
    </row>
    <row r="163" spans="1:4" x14ac:dyDescent="0.2">
      <c r="A163" t="s">
        <v>633</v>
      </c>
      <c r="B163" t="s">
        <v>312</v>
      </c>
      <c r="C163">
        <v>4.5</v>
      </c>
      <c r="D163">
        <v>6.6</v>
      </c>
    </row>
    <row r="164" spans="1:4" x14ac:dyDescent="0.2">
      <c r="A164" t="s">
        <v>634</v>
      </c>
      <c r="B164" t="s">
        <v>312</v>
      </c>
      <c r="C164">
        <v>1.5</v>
      </c>
      <c r="D164">
        <v>6.5</v>
      </c>
    </row>
    <row r="165" spans="1:4" x14ac:dyDescent="0.2">
      <c r="A165" t="s">
        <v>635</v>
      </c>
      <c r="B165" t="s">
        <v>310</v>
      </c>
      <c r="C165">
        <v>4.5</v>
      </c>
      <c r="D165">
        <v>5.9</v>
      </c>
    </row>
    <row r="166" spans="1:4" x14ac:dyDescent="0.2">
      <c r="A166" t="s">
        <v>636</v>
      </c>
      <c r="B166" t="s">
        <v>310</v>
      </c>
      <c r="C166">
        <v>1.5</v>
      </c>
      <c r="D166">
        <v>5.8</v>
      </c>
    </row>
    <row r="167" spans="1:4" x14ac:dyDescent="0.2">
      <c r="A167" t="s">
        <v>637</v>
      </c>
      <c r="B167" t="s">
        <v>308</v>
      </c>
      <c r="C167">
        <v>7.5</v>
      </c>
      <c r="D167">
        <v>6</v>
      </c>
    </row>
    <row r="168" spans="1:4" x14ac:dyDescent="0.2">
      <c r="A168" t="s">
        <v>638</v>
      </c>
      <c r="B168" t="s">
        <v>308</v>
      </c>
      <c r="C168">
        <v>4.5</v>
      </c>
      <c r="D168">
        <v>5.6</v>
      </c>
    </row>
    <row r="169" spans="1:4" x14ac:dyDescent="0.2">
      <c r="A169" t="s">
        <v>639</v>
      </c>
      <c r="B169" t="s">
        <v>308</v>
      </c>
      <c r="C169">
        <v>1.5</v>
      </c>
      <c r="D169">
        <v>5.0999999999999996</v>
      </c>
    </row>
    <row r="170" spans="1:4" x14ac:dyDescent="0.2">
      <c r="A170" t="s">
        <v>640</v>
      </c>
      <c r="B170" t="s">
        <v>306</v>
      </c>
      <c r="C170">
        <v>7.5</v>
      </c>
      <c r="D170">
        <v>6</v>
      </c>
    </row>
    <row r="171" spans="1:4" x14ac:dyDescent="0.2">
      <c r="A171" t="s">
        <v>641</v>
      </c>
      <c r="B171" t="s">
        <v>306</v>
      </c>
      <c r="C171">
        <v>4.5</v>
      </c>
      <c r="D171">
        <v>5.7</v>
      </c>
    </row>
    <row r="172" spans="1:4" x14ac:dyDescent="0.2">
      <c r="A172" t="s">
        <v>642</v>
      </c>
      <c r="B172" t="s">
        <v>306</v>
      </c>
      <c r="C172">
        <v>1.5</v>
      </c>
      <c r="D172">
        <v>5.2</v>
      </c>
    </row>
    <row r="173" spans="1:4" x14ac:dyDescent="0.2">
      <c r="A173" t="s">
        <v>643</v>
      </c>
      <c r="B173" t="s">
        <v>304</v>
      </c>
      <c r="C173">
        <v>4.5</v>
      </c>
      <c r="D173">
        <v>5.9</v>
      </c>
    </row>
    <row r="174" spans="1:4" x14ac:dyDescent="0.2">
      <c r="A174" t="s">
        <v>644</v>
      </c>
      <c r="B174" t="s">
        <v>304</v>
      </c>
      <c r="C174">
        <v>1.5</v>
      </c>
      <c r="D174">
        <v>5.7</v>
      </c>
    </row>
    <row r="175" spans="1:4" x14ac:dyDescent="0.2">
      <c r="A175" t="s">
        <v>645</v>
      </c>
      <c r="B175" t="s">
        <v>302</v>
      </c>
      <c r="C175">
        <v>4.5</v>
      </c>
      <c r="D175">
        <v>6.1</v>
      </c>
    </row>
    <row r="176" spans="1:4" x14ac:dyDescent="0.2">
      <c r="A176" t="s">
        <v>646</v>
      </c>
      <c r="B176" t="s">
        <v>302</v>
      </c>
      <c r="C176">
        <v>1.5</v>
      </c>
      <c r="D176">
        <v>5.8</v>
      </c>
    </row>
    <row r="177" spans="1:4" x14ac:dyDescent="0.2">
      <c r="A177" t="s">
        <v>647</v>
      </c>
      <c r="B177" t="s">
        <v>296</v>
      </c>
      <c r="C177">
        <v>4.5</v>
      </c>
      <c r="D177">
        <v>6.1</v>
      </c>
    </row>
    <row r="178" spans="1:4" x14ac:dyDescent="0.2">
      <c r="A178" t="s">
        <v>648</v>
      </c>
      <c r="B178" t="s">
        <v>296</v>
      </c>
      <c r="C178">
        <v>1.5</v>
      </c>
      <c r="D178">
        <v>5.8</v>
      </c>
    </row>
    <row r="179" spans="1:4" x14ac:dyDescent="0.2">
      <c r="A179" t="s">
        <v>649</v>
      </c>
      <c r="B179" t="s">
        <v>294</v>
      </c>
      <c r="C179">
        <v>4.5</v>
      </c>
      <c r="D179">
        <v>6.3</v>
      </c>
    </row>
    <row r="180" spans="1:4" x14ac:dyDescent="0.2">
      <c r="A180" t="s">
        <v>650</v>
      </c>
      <c r="B180" t="s">
        <v>294</v>
      </c>
      <c r="C180">
        <v>1.5</v>
      </c>
      <c r="D180">
        <v>6.1</v>
      </c>
    </row>
    <row r="181" spans="1:4" x14ac:dyDescent="0.2">
      <c r="A181" t="s">
        <v>651</v>
      </c>
      <c r="B181" t="s">
        <v>291</v>
      </c>
      <c r="C181">
        <v>4.5</v>
      </c>
      <c r="D181">
        <v>6.7</v>
      </c>
    </row>
    <row r="182" spans="1:4" x14ac:dyDescent="0.2">
      <c r="A182" t="s">
        <v>652</v>
      </c>
      <c r="B182" t="s">
        <v>291</v>
      </c>
      <c r="C182">
        <v>1.5</v>
      </c>
      <c r="D182">
        <v>6.6</v>
      </c>
    </row>
    <row r="183" spans="1:4" x14ac:dyDescent="0.2">
      <c r="A183" t="s">
        <v>653</v>
      </c>
      <c r="B183" t="s">
        <v>286</v>
      </c>
      <c r="C183">
        <v>4.5</v>
      </c>
      <c r="D183">
        <v>6.4</v>
      </c>
    </row>
    <row r="184" spans="1:4" x14ac:dyDescent="0.2">
      <c r="A184" t="s">
        <v>654</v>
      </c>
      <c r="B184" t="s">
        <v>286</v>
      </c>
      <c r="C184">
        <v>1.5</v>
      </c>
      <c r="D184">
        <v>6.1</v>
      </c>
    </row>
    <row r="185" spans="1:4" x14ac:dyDescent="0.2">
      <c r="A185" t="s">
        <v>655</v>
      </c>
      <c r="B185" t="s">
        <v>284</v>
      </c>
      <c r="C185">
        <v>4.5</v>
      </c>
      <c r="D185">
        <v>6.5</v>
      </c>
    </row>
    <row r="186" spans="1:4" x14ac:dyDescent="0.2">
      <c r="A186" t="s">
        <v>656</v>
      </c>
      <c r="B186" t="s">
        <v>284</v>
      </c>
      <c r="C186">
        <v>1.5</v>
      </c>
      <c r="D186">
        <v>6.3</v>
      </c>
    </row>
    <row r="187" spans="1:4" x14ac:dyDescent="0.2">
      <c r="A187" t="s">
        <v>657</v>
      </c>
      <c r="B187" t="s">
        <v>282</v>
      </c>
      <c r="C187">
        <v>4.5</v>
      </c>
      <c r="D187">
        <v>6.5</v>
      </c>
    </row>
    <row r="188" spans="1:4" x14ac:dyDescent="0.2">
      <c r="A188" t="s">
        <v>658</v>
      </c>
      <c r="B188" t="s">
        <v>282</v>
      </c>
      <c r="C188">
        <v>1.5</v>
      </c>
      <c r="D188">
        <v>6.2</v>
      </c>
    </row>
    <row r="189" spans="1:4" x14ac:dyDescent="0.2">
      <c r="A189" t="s">
        <v>659</v>
      </c>
      <c r="B189" t="s">
        <v>280</v>
      </c>
      <c r="C189">
        <v>4.5</v>
      </c>
      <c r="D189">
        <v>6.3</v>
      </c>
    </row>
    <row r="190" spans="1:4" x14ac:dyDescent="0.2">
      <c r="A190" t="s">
        <v>660</v>
      </c>
      <c r="B190" t="s">
        <v>280</v>
      </c>
      <c r="C190">
        <v>1.5</v>
      </c>
      <c r="D190">
        <v>6.2</v>
      </c>
    </row>
    <row r="191" spans="1:4" x14ac:dyDescent="0.2">
      <c r="A191" t="s">
        <v>661</v>
      </c>
      <c r="B191" t="s">
        <v>278</v>
      </c>
      <c r="C191">
        <v>4.5</v>
      </c>
      <c r="D191">
        <v>6.6</v>
      </c>
    </row>
    <row r="192" spans="1:4" x14ac:dyDescent="0.2">
      <c r="A192" t="s">
        <v>662</v>
      </c>
      <c r="B192" t="s">
        <v>278</v>
      </c>
      <c r="C192">
        <v>1.5</v>
      </c>
      <c r="D192">
        <v>6.4</v>
      </c>
    </row>
    <row r="193" spans="1:4" x14ac:dyDescent="0.2">
      <c r="A193" t="s">
        <v>663</v>
      </c>
      <c r="B193" t="s">
        <v>276</v>
      </c>
      <c r="C193">
        <v>4.5</v>
      </c>
      <c r="D193">
        <v>7.3</v>
      </c>
    </row>
    <row r="194" spans="1:4" x14ac:dyDescent="0.2">
      <c r="A194" t="s">
        <v>664</v>
      </c>
      <c r="B194" t="s">
        <v>276</v>
      </c>
      <c r="C194">
        <v>1.5</v>
      </c>
      <c r="D194">
        <v>7.1</v>
      </c>
    </row>
    <row r="195" spans="1:4" x14ac:dyDescent="0.2">
      <c r="A195" t="s">
        <v>665</v>
      </c>
      <c r="B195" t="s">
        <v>266</v>
      </c>
      <c r="C195">
        <v>7.5</v>
      </c>
      <c r="D195">
        <v>38.700000000000003</v>
      </c>
    </row>
    <row r="196" spans="1:4" x14ac:dyDescent="0.2">
      <c r="A196" t="s">
        <v>666</v>
      </c>
      <c r="B196" t="s">
        <v>266</v>
      </c>
      <c r="C196">
        <v>4.5</v>
      </c>
      <c r="D196">
        <v>38.5</v>
      </c>
    </row>
    <row r="197" spans="1:4" x14ac:dyDescent="0.2">
      <c r="A197" t="s">
        <v>667</v>
      </c>
      <c r="B197" t="s">
        <v>266</v>
      </c>
      <c r="C197">
        <v>1.5</v>
      </c>
      <c r="D197">
        <v>39.4</v>
      </c>
    </row>
    <row r="198" spans="1:4" x14ac:dyDescent="0.2">
      <c r="A198" t="s">
        <v>668</v>
      </c>
      <c r="B198" t="s">
        <v>274</v>
      </c>
      <c r="C198">
        <v>4.5</v>
      </c>
      <c r="D198">
        <v>6.2</v>
      </c>
    </row>
    <row r="199" spans="1:4" x14ac:dyDescent="0.2">
      <c r="A199" t="s">
        <v>669</v>
      </c>
      <c r="B199" t="s">
        <v>274</v>
      </c>
      <c r="C199">
        <v>1.5</v>
      </c>
      <c r="D199">
        <v>3.9</v>
      </c>
    </row>
    <row r="200" spans="1:4" x14ac:dyDescent="0.2">
      <c r="A200" t="s">
        <v>670</v>
      </c>
      <c r="B200" t="s">
        <v>272</v>
      </c>
      <c r="C200">
        <v>4.5</v>
      </c>
      <c r="D200">
        <v>8.4</v>
      </c>
    </row>
    <row r="201" spans="1:4" x14ac:dyDescent="0.2">
      <c r="A201" t="s">
        <v>671</v>
      </c>
      <c r="B201" t="s">
        <v>272</v>
      </c>
      <c r="C201">
        <v>1.5</v>
      </c>
      <c r="D201">
        <v>7.9</v>
      </c>
    </row>
    <row r="202" spans="1:4" x14ac:dyDescent="0.2">
      <c r="A202" t="s">
        <v>672</v>
      </c>
      <c r="B202" t="s">
        <v>268</v>
      </c>
      <c r="C202">
        <v>4.5</v>
      </c>
      <c r="D202">
        <v>8.6</v>
      </c>
    </row>
    <row r="203" spans="1:4" x14ac:dyDescent="0.2">
      <c r="A203" t="s">
        <v>673</v>
      </c>
      <c r="B203" t="s">
        <v>268</v>
      </c>
      <c r="C203">
        <v>1.5</v>
      </c>
      <c r="D203">
        <v>8</v>
      </c>
    </row>
    <row r="204" spans="1:4" x14ac:dyDescent="0.2">
      <c r="A204" t="s">
        <v>674</v>
      </c>
      <c r="B204" t="s">
        <v>264</v>
      </c>
      <c r="C204">
        <v>4.5</v>
      </c>
      <c r="D204">
        <v>8.8000000000000007</v>
      </c>
    </row>
    <row r="205" spans="1:4" x14ac:dyDescent="0.2">
      <c r="A205" t="s">
        <v>675</v>
      </c>
      <c r="B205" t="s">
        <v>264</v>
      </c>
      <c r="C205">
        <v>1.5</v>
      </c>
      <c r="D205">
        <v>8</v>
      </c>
    </row>
    <row r="206" spans="1:4" x14ac:dyDescent="0.2">
      <c r="A206" t="s">
        <v>676</v>
      </c>
      <c r="B206" t="s">
        <v>262</v>
      </c>
      <c r="C206">
        <v>4.5</v>
      </c>
      <c r="D206">
        <v>8.8000000000000007</v>
      </c>
    </row>
    <row r="207" spans="1:4" x14ac:dyDescent="0.2">
      <c r="A207" t="s">
        <v>677</v>
      </c>
      <c r="B207" t="s">
        <v>262</v>
      </c>
      <c r="C207">
        <v>1.5</v>
      </c>
      <c r="D207">
        <v>8</v>
      </c>
    </row>
    <row r="208" spans="1:4" x14ac:dyDescent="0.2">
      <c r="A208" t="s">
        <v>678</v>
      </c>
      <c r="B208" t="s">
        <v>260</v>
      </c>
      <c r="C208">
        <v>4.5</v>
      </c>
      <c r="D208">
        <v>11.3</v>
      </c>
    </row>
    <row r="209" spans="1:4" x14ac:dyDescent="0.2">
      <c r="A209" t="s">
        <v>679</v>
      </c>
      <c r="B209" t="s">
        <v>260</v>
      </c>
      <c r="C209">
        <v>1.5</v>
      </c>
      <c r="D209">
        <v>10.4</v>
      </c>
    </row>
    <row r="210" spans="1:4" x14ac:dyDescent="0.2">
      <c r="A210" t="s">
        <v>680</v>
      </c>
      <c r="B210" t="s">
        <v>681</v>
      </c>
      <c r="C210">
        <v>7.5</v>
      </c>
      <c r="D210">
        <v>42.3</v>
      </c>
    </row>
    <row r="211" spans="1:4" x14ac:dyDescent="0.2">
      <c r="A211" t="s">
        <v>682</v>
      </c>
      <c r="B211" t="s">
        <v>681</v>
      </c>
      <c r="C211">
        <v>4.5</v>
      </c>
      <c r="D211">
        <v>42</v>
      </c>
    </row>
    <row r="212" spans="1:4" x14ac:dyDescent="0.2">
      <c r="A212" t="s">
        <v>683</v>
      </c>
      <c r="B212" t="s">
        <v>681</v>
      </c>
      <c r="C212">
        <v>1.5</v>
      </c>
      <c r="D212">
        <v>42.7</v>
      </c>
    </row>
    <row r="213" spans="1:4" x14ac:dyDescent="0.2">
      <c r="A213" t="s">
        <v>684</v>
      </c>
      <c r="B213" t="s">
        <v>258</v>
      </c>
      <c r="C213">
        <v>4.5</v>
      </c>
      <c r="D213">
        <v>11.9</v>
      </c>
    </row>
    <row r="214" spans="1:4" x14ac:dyDescent="0.2">
      <c r="A214" t="s">
        <v>685</v>
      </c>
      <c r="B214" t="s">
        <v>258</v>
      </c>
      <c r="C214">
        <v>1.5</v>
      </c>
      <c r="D214">
        <v>11</v>
      </c>
    </row>
    <row r="215" spans="1:4" x14ac:dyDescent="0.2">
      <c r="A215" t="s">
        <v>686</v>
      </c>
      <c r="B215" t="s">
        <v>256</v>
      </c>
      <c r="C215">
        <v>4.5</v>
      </c>
      <c r="D215">
        <v>9.3000000000000007</v>
      </c>
    </row>
    <row r="216" spans="1:4" x14ac:dyDescent="0.2">
      <c r="A216" t="s">
        <v>687</v>
      </c>
      <c r="B216" t="s">
        <v>256</v>
      </c>
      <c r="C216">
        <v>1.5</v>
      </c>
      <c r="D216">
        <v>8.9</v>
      </c>
    </row>
    <row r="217" spans="1:4" x14ac:dyDescent="0.2">
      <c r="A217" t="s">
        <v>688</v>
      </c>
      <c r="B217" t="s">
        <v>253</v>
      </c>
      <c r="C217">
        <v>4.5</v>
      </c>
      <c r="D217">
        <v>7.2</v>
      </c>
    </row>
    <row r="218" spans="1:4" x14ac:dyDescent="0.2">
      <c r="A218" t="s">
        <v>689</v>
      </c>
      <c r="B218" t="s">
        <v>253</v>
      </c>
      <c r="C218">
        <v>1.5</v>
      </c>
      <c r="D218">
        <v>6.8</v>
      </c>
    </row>
    <row r="219" spans="1:4" x14ac:dyDescent="0.2">
      <c r="A219" t="s">
        <v>690</v>
      </c>
      <c r="B219" t="s">
        <v>251</v>
      </c>
      <c r="C219">
        <v>4.5</v>
      </c>
      <c r="D219">
        <v>7.4</v>
      </c>
    </row>
    <row r="220" spans="1:4" x14ac:dyDescent="0.2">
      <c r="A220" t="s">
        <v>691</v>
      </c>
      <c r="B220" t="s">
        <v>251</v>
      </c>
      <c r="C220">
        <v>1.5</v>
      </c>
      <c r="D220">
        <v>7</v>
      </c>
    </row>
    <row r="221" spans="1:4" x14ac:dyDescent="0.2">
      <c r="A221" t="s">
        <v>692</v>
      </c>
      <c r="B221" t="s">
        <v>249</v>
      </c>
      <c r="C221">
        <v>4.5</v>
      </c>
      <c r="D221">
        <v>7.6</v>
      </c>
    </row>
    <row r="222" spans="1:4" x14ac:dyDescent="0.2">
      <c r="A222" t="s">
        <v>693</v>
      </c>
      <c r="B222" t="s">
        <v>249</v>
      </c>
      <c r="C222">
        <v>1.5</v>
      </c>
      <c r="D222">
        <v>7.2</v>
      </c>
    </row>
    <row r="223" spans="1:4" x14ac:dyDescent="0.2">
      <c r="A223" t="s">
        <v>694</v>
      </c>
      <c r="B223" t="s">
        <v>246</v>
      </c>
      <c r="C223">
        <v>4.5</v>
      </c>
      <c r="D223">
        <v>7.9</v>
      </c>
    </row>
    <row r="224" spans="1:4" x14ac:dyDescent="0.2">
      <c r="A224" t="s">
        <v>695</v>
      </c>
      <c r="B224" t="s">
        <v>246</v>
      </c>
      <c r="C224">
        <v>1.5</v>
      </c>
      <c r="D224">
        <v>7.4</v>
      </c>
    </row>
    <row r="225" spans="1:4" x14ac:dyDescent="0.2">
      <c r="A225" t="s">
        <v>696</v>
      </c>
      <c r="B225" t="s">
        <v>697</v>
      </c>
      <c r="C225">
        <v>7.5</v>
      </c>
      <c r="D225">
        <v>8.1999999999999993</v>
      </c>
    </row>
    <row r="226" spans="1:4" x14ac:dyDescent="0.2">
      <c r="A226" t="s">
        <v>698</v>
      </c>
      <c r="B226" t="s">
        <v>697</v>
      </c>
      <c r="C226">
        <v>4.5</v>
      </c>
      <c r="D226">
        <v>7.6</v>
      </c>
    </row>
    <row r="227" spans="1:4" x14ac:dyDescent="0.2">
      <c r="A227" t="s">
        <v>698</v>
      </c>
      <c r="B227" t="s">
        <v>244</v>
      </c>
      <c r="C227">
        <v>4.5</v>
      </c>
      <c r="D227">
        <v>8.1999999999999993</v>
      </c>
    </row>
    <row r="228" spans="1:4" x14ac:dyDescent="0.2">
      <c r="A228" t="s">
        <v>699</v>
      </c>
      <c r="B228" t="s">
        <v>697</v>
      </c>
      <c r="C228">
        <v>1.5</v>
      </c>
      <c r="D228">
        <v>5.6</v>
      </c>
    </row>
    <row r="229" spans="1:4" x14ac:dyDescent="0.2">
      <c r="A229" t="s">
        <v>699</v>
      </c>
      <c r="B229" t="s">
        <v>244</v>
      </c>
      <c r="C229">
        <v>1.5</v>
      </c>
      <c r="D229">
        <v>7.7</v>
      </c>
    </row>
    <row r="230" spans="1:4" x14ac:dyDescent="0.2">
      <c r="A230" t="s">
        <v>700</v>
      </c>
      <c r="B230" t="s">
        <v>701</v>
      </c>
      <c r="C230">
        <v>7.5</v>
      </c>
      <c r="D230">
        <v>8.3000000000000007</v>
      </c>
    </row>
    <row r="231" spans="1:4" x14ac:dyDescent="0.2">
      <c r="A231" t="s">
        <v>702</v>
      </c>
      <c r="B231" t="s">
        <v>701</v>
      </c>
      <c r="C231">
        <v>4.5</v>
      </c>
      <c r="D231">
        <v>8.1</v>
      </c>
    </row>
    <row r="232" spans="1:4" x14ac:dyDescent="0.2">
      <c r="A232" t="s">
        <v>702</v>
      </c>
      <c r="B232" t="s">
        <v>242</v>
      </c>
      <c r="C232">
        <v>4.5</v>
      </c>
      <c r="D232">
        <v>8.3000000000000007</v>
      </c>
    </row>
    <row r="233" spans="1:4" x14ac:dyDescent="0.2">
      <c r="A233" t="s">
        <v>703</v>
      </c>
      <c r="B233" t="s">
        <v>701</v>
      </c>
      <c r="C233">
        <v>1.5</v>
      </c>
      <c r="D233">
        <v>7.6</v>
      </c>
    </row>
    <row r="234" spans="1:4" x14ac:dyDescent="0.2">
      <c r="A234" t="s">
        <v>703</v>
      </c>
      <c r="B234" t="s">
        <v>242</v>
      </c>
      <c r="C234">
        <v>1.5</v>
      </c>
      <c r="D234">
        <v>7.8</v>
      </c>
    </row>
    <row r="235" spans="1:4" x14ac:dyDescent="0.2">
      <c r="A235" t="s">
        <v>704</v>
      </c>
      <c r="B235" t="s">
        <v>240</v>
      </c>
      <c r="C235">
        <v>4.5</v>
      </c>
      <c r="D235">
        <v>8.4</v>
      </c>
    </row>
    <row r="236" spans="1:4" x14ac:dyDescent="0.2">
      <c r="A236" t="s">
        <v>705</v>
      </c>
      <c r="B236" t="s">
        <v>240</v>
      </c>
      <c r="C236">
        <v>1.5</v>
      </c>
      <c r="D236">
        <v>8</v>
      </c>
    </row>
    <row r="237" spans="1:4" x14ac:dyDescent="0.2">
      <c r="A237" t="s">
        <v>706</v>
      </c>
      <c r="B237" t="s">
        <v>234</v>
      </c>
      <c r="C237">
        <v>7.5</v>
      </c>
      <c r="D237">
        <v>40.799999999999997</v>
      </c>
    </row>
    <row r="238" spans="1:4" x14ac:dyDescent="0.2">
      <c r="A238" t="s">
        <v>707</v>
      </c>
      <c r="B238" t="s">
        <v>234</v>
      </c>
      <c r="C238">
        <v>4.5</v>
      </c>
      <c r="D238">
        <v>40</v>
      </c>
    </row>
    <row r="239" spans="1:4" x14ac:dyDescent="0.2">
      <c r="A239" t="s">
        <v>708</v>
      </c>
      <c r="B239" t="s">
        <v>234</v>
      </c>
      <c r="C239">
        <v>1.5</v>
      </c>
      <c r="D239">
        <v>40.700000000000003</v>
      </c>
    </row>
    <row r="240" spans="1:4" x14ac:dyDescent="0.2">
      <c r="A240" t="s">
        <v>709</v>
      </c>
      <c r="B240" t="s">
        <v>239</v>
      </c>
      <c r="C240">
        <v>4.5</v>
      </c>
      <c r="D240">
        <v>8.5</v>
      </c>
    </row>
    <row r="241" spans="1:4" x14ac:dyDescent="0.2">
      <c r="A241" t="s">
        <v>710</v>
      </c>
      <c r="B241" t="s">
        <v>239</v>
      </c>
      <c r="C241">
        <v>1.5</v>
      </c>
      <c r="D241">
        <v>8.1999999999999993</v>
      </c>
    </row>
    <row r="242" spans="1:4" x14ac:dyDescent="0.2">
      <c r="A242" t="s">
        <v>711</v>
      </c>
      <c r="B242" t="s">
        <v>236</v>
      </c>
      <c r="C242">
        <v>4.5</v>
      </c>
      <c r="D242">
        <v>8.6</v>
      </c>
    </row>
    <row r="243" spans="1:4" x14ac:dyDescent="0.2">
      <c r="A243" t="s">
        <v>712</v>
      </c>
      <c r="B243" t="s">
        <v>236</v>
      </c>
      <c r="C243">
        <v>1.5</v>
      </c>
      <c r="D243">
        <v>8.1999999999999993</v>
      </c>
    </row>
    <row r="244" spans="1:4" x14ac:dyDescent="0.2">
      <c r="A244" t="s">
        <v>713</v>
      </c>
      <c r="B244" t="s">
        <v>232</v>
      </c>
      <c r="C244">
        <v>7.5</v>
      </c>
      <c r="D244">
        <v>45.2</v>
      </c>
    </row>
    <row r="245" spans="1:4" x14ac:dyDescent="0.2">
      <c r="A245" t="s">
        <v>714</v>
      </c>
      <c r="B245" t="s">
        <v>232</v>
      </c>
      <c r="C245">
        <v>4.5</v>
      </c>
      <c r="D245">
        <v>44.4</v>
      </c>
    </row>
    <row r="246" spans="1:4" x14ac:dyDescent="0.2">
      <c r="A246" t="s">
        <v>715</v>
      </c>
      <c r="B246" t="s">
        <v>232</v>
      </c>
      <c r="C246">
        <v>1.5</v>
      </c>
      <c r="D246">
        <v>44</v>
      </c>
    </row>
    <row r="247" spans="1:4" x14ac:dyDescent="0.2">
      <c r="A247" t="s">
        <v>716</v>
      </c>
      <c r="B247" t="s">
        <v>229</v>
      </c>
      <c r="C247">
        <v>7.5</v>
      </c>
      <c r="D247">
        <v>46.2</v>
      </c>
    </row>
    <row r="248" spans="1:4" x14ac:dyDescent="0.2">
      <c r="A248" t="s">
        <v>717</v>
      </c>
      <c r="B248" t="s">
        <v>229</v>
      </c>
      <c r="C248">
        <v>4.5</v>
      </c>
      <c r="D248">
        <v>45.5</v>
      </c>
    </row>
    <row r="249" spans="1:4" x14ac:dyDescent="0.2">
      <c r="A249" t="s">
        <v>718</v>
      </c>
      <c r="B249" t="s">
        <v>229</v>
      </c>
      <c r="C249">
        <v>1.5</v>
      </c>
      <c r="D249">
        <v>44.9</v>
      </c>
    </row>
    <row r="250" spans="1:4" x14ac:dyDescent="0.2">
      <c r="A250" t="s">
        <v>719</v>
      </c>
      <c r="B250" t="s">
        <v>226</v>
      </c>
      <c r="C250">
        <v>7.5</v>
      </c>
      <c r="D250">
        <v>46.7</v>
      </c>
    </row>
    <row r="251" spans="1:4" x14ac:dyDescent="0.2">
      <c r="A251" t="s">
        <v>720</v>
      </c>
      <c r="B251" t="s">
        <v>226</v>
      </c>
      <c r="C251">
        <v>4.5</v>
      </c>
      <c r="D251">
        <v>45.9</v>
      </c>
    </row>
    <row r="252" spans="1:4" x14ac:dyDescent="0.2">
      <c r="A252" t="s">
        <v>721</v>
      </c>
      <c r="B252" t="s">
        <v>226</v>
      </c>
      <c r="C252">
        <v>1.5</v>
      </c>
      <c r="D252">
        <v>45.3</v>
      </c>
    </row>
    <row r="253" spans="1:4" x14ac:dyDescent="0.2">
      <c r="A253" t="s">
        <v>722</v>
      </c>
      <c r="B253" t="s">
        <v>723</v>
      </c>
      <c r="C253">
        <v>4.5</v>
      </c>
      <c r="D253">
        <v>32.299999999999997</v>
      </c>
    </row>
    <row r="254" spans="1:4" x14ac:dyDescent="0.2">
      <c r="A254" t="s">
        <v>724</v>
      </c>
      <c r="B254" t="s">
        <v>723</v>
      </c>
      <c r="C254">
        <v>1.5</v>
      </c>
      <c r="D254">
        <v>31.8</v>
      </c>
    </row>
    <row r="255" spans="1:4" x14ac:dyDescent="0.2">
      <c r="A255" t="s">
        <v>725</v>
      </c>
      <c r="B255" t="s">
        <v>222</v>
      </c>
      <c r="C255">
        <v>4.5</v>
      </c>
      <c r="D255">
        <v>22.5</v>
      </c>
    </row>
    <row r="256" spans="1:4" x14ac:dyDescent="0.2">
      <c r="A256" t="s">
        <v>726</v>
      </c>
      <c r="B256" t="s">
        <v>222</v>
      </c>
      <c r="C256">
        <v>1.5</v>
      </c>
      <c r="D256">
        <v>13.5</v>
      </c>
    </row>
    <row r="257" spans="1:4" x14ac:dyDescent="0.2">
      <c r="A257" t="s">
        <v>727</v>
      </c>
      <c r="B257" t="s">
        <v>220</v>
      </c>
      <c r="C257">
        <v>4.5</v>
      </c>
      <c r="D257">
        <v>28.9</v>
      </c>
    </row>
    <row r="258" spans="1:4" x14ac:dyDescent="0.2">
      <c r="A258" t="s">
        <v>728</v>
      </c>
      <c r="B258" t="s">
        <v>220</v>
      </c>
      <c r="C258">
        <v>1.5</v>
      </c>
      <c r="D258">
        <v>28.6</v>
      </c>
    </row>
    <row r="259" spans="1:4" x14ac:dyDescent="0.2">
      <c r="A259" t="s">
        <v>729</v>
      </c>
      <c r="B259" t="s">
        <v>218</v>
      </c>
      <c r="C259">
        <v>4.5</v>
      </c>
      <c r="D259">
        <v>28.7</v>
      </c>
    </row>
    <row r="260" spans="1:4" x14ac:dyDescent="0.2">
      <c r="A260" t="s">
        <v>730</v>
      </c>
      <c r="B260" t="s">
        <v>218</v>
      </c>
      <c r="C260">
        <v>1.5</v>
      </c>
      <c r="D260">
        <v>28.6</v>
      </c>
    </row>
    <row r="261" spans="1:4" x14ac:dyDescent="0.2">
      <c r="A261" t="s">
        <v>731</v>
      </c>
      <c r="B261" t="s">
        <v>216</v>
      </c>
      <c r="C261">
        <v>4.5</v>
      </c>
      <c r="D261">
        <v>31.6</v>
      </c>
    </row>
    <row r="262" spans="1:4" x14ac:dyDescent="0.2">
      <c r="A262" t="s">
        <v>732</v>
      </c>
      <c r="B262" t="s">
        <v>216</v>
      </c>
      <c r="C262">
        <v>1.5</v>
      </c>
      <c r="D262">
        <v>31</v>
      </c>
    </row>
    <row r="263" spans="1:4" x14ac:dyDescent="0.2">
      <c r="A263" t="s">
        <v>733</v>
      </c>
      <c r="B263" t="s">
        <v>214</v>
      </c>
      <c r="C263">
        <v>4.5</v>
      </c>
      <c r="D263">
        <v>32.200000000000003</v>
      </c>
    </row>
    <row r="264" spans="1:4" x14ac:dyDescent="0.2">
      <c r="A264" t="s">
        <v>734</v>
      </c>
      <c r="B264" t="s">
        <v>214</v>
      </c>
      <c r="C264">
        <v>1.5</v>
      </c>
      <c r="D264">
        <v>31.6</v>
      </c>
    </row>
    <row r="265" spans="1:4" x14ac:dyDescent="0.2">
      <c r="A265" t="s">
        <v>735</v>
      </c>
      <c r="B265" t="s">
        <v>212</v>
      </c>
      <c r="C265">
        <v>4.5</v>
      </c>
      <c r="D265">
        <v>22.8</v>
      </c>
    </row>
    <row r="266" spans="1:4" x14ac:dyDescent="0.2">
      <c r="A266" t="s">
        <v>736</v>
      </c>
      <c r="B266" t="s">
        <v>212</v>
      </c>
      <c r="C266">
        <v>1.5</v>
      </c>
      <c r="D266">
        <v>17.100000000000001</v>
      </c>
    </row>
    <row r="267" spans="1:4" x14ac:dyDescent="0.2">
      <c r="A267" t="s">
        <v>737</v>
      </c>
      <c r="B267" t="s">
        <v>210</v>
      </c>
      <c r="C267">
        <v>4.5</v>
      </c>
      <c r="D267">
        <v>31.2</v>
      </c>
    </row>
    <row r="268" spans="1:4" x14ac:dyDescent="0.2">
      <c r="A268" t="s">
        <v>738</v>
      </c>
      <c r="B268" t="s">
        <v>210</v>
      </c>
      <c r="C268">
        <v>1.5</v>
      </c>
      <c r="D268">
        <v>30.6</v>
      </c>
    </row>
    <row r="269" spans="1:4" x14ac:dyDescent="0.2">
      <c r="A269" t="s">
        <v>739</v>
      </c>
      <c r="B269" t="s">
        <v>208</v>
      </c>
      <c r="C269">
        <v>4.5</v>
      </c>
      <c r="D269">
        <v>25.6</v>
      </c>
    </row>
    <row r="270" spans="1:4" x14ac:dyDescent="0.2">
      <c r="A270" t="s">
        <v>740</v>
      </c>
      <c r="B270" t="s">
        <v>208</v>
      </c>
      <c r="C270">
        <v>1.5</v>
      </c>
      <c r="D270">
        <v>18.7</v>
      </c>
    </row>
    <row r="271" spans="1:4" x14ac:dyDescent="0.2">
      <c r="A271" t="s">
        <v>741</v>
      </c>
      <c r="B271" t="s">
        <v>206</v>
      </c>
      <c r="C271">
        <v>4.5</v>
      </c>
      <c r="D271">
        <v>33.799999999999997</v>
      </c>
    </row>
    <row r="272" spans="1:4" x14ac:dyDescent="0.2">
      <c r="A272" t="s">
        <v>742</v>
      </c>
      <c r="B272" t="s">
        <v>206</v>
      </c>
      <c r="C272">
        <v>1.5</v>
      </c>
      <c r="D272">
        <v>33.6</v>
      </c>
    </row>
    <row r="273" spans="1:4" x14ac:dyDescent="0.2">
      <c r="A273" t="s">
        <v>743</v>
      </c>
      <c r="B273" t="s">
        <v>204</v>
      </c>
      <c r="C273">
        <v>4.5</v>
      </c>
      <c r="D273">
        <v>33.9</v>
      </c>
    </row>
    <row r="274" spans="1:4" x14ac:dyDescent="0.2">
      <c r="A274" t="s">
        <v>744</v>
      </c>
      <c r="B274" t="s">
        <v>204</v>
      </c>
      <c r="C274">
        <v>1.5</v>
      </c>
      <c r="D274">
        <v>33.700000000000003</v>
      </c>
    </row>
    <row r="275" spans="1:4" x14ac:dyDescent="0.2">
      <c r="A275" t="s">
        <v>745</v>
      </c>
      <c r="B275" t="s">
        <v>201</v>
      </c>
      <c r="C275">
        <v>7.5</v>
      </c>
      <c r="D275">
        <v>36.200000000000003</v>
      </c>
    </row>
    <row r="276" spans="1:4" x14ac:dyDescent="0.2">
      <c r="A276" t="s">
        <v>746</v>
      </c>
      <c r="B276" t="s">
        <v>201</v>
      </c>
      <c r="C276">
        <v>4.5</v>
      </c>
      <c r="D276">
        <v>36.5</v>
      </c>
    </row>
    <row r="277" spans="1:4" x14ac:dyDescent="0.2">
      <c r="A277" t="s">
        <v>747</v>
      </c>
      <c r="B277" t="s">
        <v>201</v>
      </c>
      <c r="C277">
        <v>1.5</v>
      </c>
      <c r="D277">
        <v>36.4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 t="s">
        <v>870</v>
      </c>
    </row>
    <row r="287" spans="1:4" x14ac:dyDescent="0.2">
      <c r="A287" t="s">
        <v>757</v>
      </c>
      <c r="B287" t="s">
        <v>191</v>
      </c>
      <c r="C287">
        <v>1.5</v>
      </c>
      <c r="D287" t="s">
        <v>870</v>
      </c>
    </row>
    <row r="288" spans="1:4" x14ac:dyDescent="0.2">
      <c r="A288" t="s">
        <v>758</v>
      </c>
      <c r="B288" t="s">
        <v>189</v>
      </c>
      <c r="C288">
        <v>4.5</v>
      </c>
      <c r="D288" t="s">
        <v>870</v>
      </c>
    </row>
    <row r="289" spans="1:4" x14ac:dyDescent="0.2">
      <c r="A289" t="s">
        <v>759</v>
      </c>
      <c r="B289" t="s">
        <v>189</v>
      </c>
      <c r="C289">
        <v>1.5</v>
      </c>
      <c r="D289" t="s">
        <v>870</v>
      </c>
    </row>
    <row r="290" spans="1:4" x14ac:dyDescent="0.2">
      <c r="A290" t="s">
        <v>760</v>
      </c>
      <c r="B290" t="s">
        <v>187</v>
      </c>
      <c r="C290">
        <v>4.5</v>
      </c>
      <c r="D290" t="s">
        <v>870</v>
      </c>
    </row>
    <row r="291" spans="1:4" x14ac:dyDescent="0.2">
      <c r="A291" t="s">
        <v>761</v>
      </c>
      <c r="B291" t="s">
        <v>187</v>
      </c>
      <c r="C291">
        <v>1.5</v>
      </c>
      <c r="D291" t="s">
        <v>870</v>
      </c>
    </row>
    <row r="292" spans="1:4" x14ac:dyDescent="0.2">
      <c r="A292" t="s">
        <v>762</v>
      </c>
      <c r="B292" t="s">
        <v>185</v>
      </c>
      <c r="C292">
        <v>4.5</v>
      </c>
      <c r="D292" t="s">
        <v>870</v>
      </c>
    </row>
    <row r="293" spans="1:4" x14ac:dyDescent="0.2">
      <c r="A293" t="s">
        <v>763</v>
      </c>
      <c r="B293" t="s">
        <v>185</v>
      </c>
      <c r="C293">
        <v>1.5</v>
      </c>
      <c r="D293" t="s">
        <v>870</v>
      </c>
    </row>
    <row r="294" spans="1:4" x14ac:dyDescent="0.2">
      <c r="A294" t="s">
        <v>764</v>
      </c>
      <c r="B294" t="s">
        <v>183</v>
      </c>
      <c r="C294">
        <v>4.5</v>
      </c>
      <c r="D294" t="s">
        <v>870</v>
      </c>
    </row>
    <row r="295" spans="1:4" x14ac:dyDescent="0.2">
      <c r="A295" t="s">
        <v>765</v>
      </c>
      <c r="B295" t="s">
        <v>183</v>
      </c>
      <c r="C295">
        <v>1.5</v>
      </c>
      <c r="D295" t="s">
        <v>870</v>
      </c>
    </row>
    <row r="296" spans="1:4" x14ac:dyDescent="0.2">
      <c r="A296" t="s">
        <v>766</v>
      </c>
      <c r="B296" t="s">
        <v>181</v>
      </c>
      <c r="C296">
        <v>4.5</v>
      </c>
      <c r="D296">
        <v>6.6</v>
      </c>
    </row>
    <row r="297" spans="1:4" x14ac:dyDescent="0.2">
      <c r="A297" t="s">
        <v>767</v>
      </c>
      <c r="B297" t="s">
        <v>181</v>
      </c>
      <c r="C297">
        <v>1.5</v>
      </c>
      <c r="D297">
        <v>-3.7</v>
      </c>
    </row>
    <row r="298" spans="1:4" x14ac:dyDescent="0.2">
      <c r="A298" t="s">
        <v>768</v>
      </c>
      <c r="B298" t="s">
        <v>178</v>
      </c>
      <c r="C298">
        <v>4.5</v>
      </c>
      <c r="D298">
        <v>15.9</v>
      </c>
    </row>
    <row r="299" spans="1:4" x14ac:dyDescent="0.2">
      <c r="A299" t="s">
        <v>769</v>
      </c>
      <c r="B299" t="s">
        <v>178</v>
      </c>
      <c r="C299">
        <v>1.5</v>
      </c>
      <c r="D299">
        <v>15.2</v>
      </c>
    </row>
    <row r="300" spans="1:4" x14ac:dyDescent="0.2">
      <c r="A300" t="s">
        <v>770</v>
      </c>
      <c r="B300" t="s">
        <v>176</v>
      </c>
      <c r="C300">
        <v>1.5</v>
      </c>
      <c r="D300">
        <v>17.2</v>
      </c>
    </row>
    <row r="301" spans="1:4" x14ac:dyDescent="0.2">
      <c r="A301" t="s">
        <v>771</v>
      </c>
      <c r="B301" t="s">
        <v>174</v>
      </c>
      <c r="C301">
        <v>1.5</v>
      </c>
      <c r="D301">
        <v>17.7</v>
      </c>
    </row>
    <row r="302" spans="1:4" x14ac:dyDescent="0.2">
      <c r="A302" t="s">
        <v>772</v>
      </c>
      <c r="B302" t="s">
        <v>172</v>
      </c>
      <c r="C302">
        <v>4.5</v>
      </c>
      <c r="D302">
        <v>20.7</v>
      </c>
    </row>
    <row r="303" spans="1:4" x14ac:dyDescent="0.2">
      <c r="A303" t="s">
        <v>773</v>
      </c>
      <c r="B303" t="s">
        <v>172</v>
      </c>
      <c r="C303">
        <v>1.5</v>
      </c>
      <c r="D303">
        <v>16.399999999999999</v>
      </c>
    </row>
    <row r="304" spans="1:4" x14ac:dyDescent="0.2">
      <c r="A304" t="s">
        <v>774</v>
      </c>
      <c r="B304" t="s">
        <v>170</v>
      </c>
      <c r="C304">
        <v>1.5</v>
      </c>
      <c r="D304">
        <v>13.6</v>
      </c>
    </row>
    <row r="305" spans="1:4" x14ac:dyDescent="0.2">
      <c r="A305" t="s">
        <v>775</v>
      </c>
      <c r="B305" t="s">
        <v>167</v>
      </c>
      <c r="C305">
        <v>4.5</v>
      </c>
      <c r="D305">
        <v>18.600000000000001</v>
      </c>
    </row>
    <row r="306" spans="1:4" x14ac:dyDescent="0.2">
      <c r="A306" t="s">
        <v>776</v>
      </c>
      <c r="B306" t="s">
        <v>167</v>
      </c>
      <c r="C306">
        <v>1.5</v>
      </c>
      <c r="D306">
        <v>17</v>
      </c>
    </row>
    <row r="307" spans="1:4" x14ac:dyDescent="0.2">
      <c r="A307" t="s">
        <v>777</v>
      </c>
      <c r="B307" t="s">
        <v>165</v>
      </c>
      <c r="C307">
        <v>4.5</v>
      </c>
      <c r="D307">
        <v>23.8</v>
      </c>
    </row>
    <row r="308" spans="1:4" x14ac:dyDescent="0.2">
      <c r="A308" t="s">
        <v>778</v>
      </c>
      <c r="B308" t="s">
        <v>165</v>
      </c>
      <c r="C308">
        <v>1.5</v>
      </c>
      <c r="D308">
        <v>21.7</v>
      </c>
    </row>
    <row r="309" spans="1:4" x14ac:dyDescent="0.2">
      <c r="A309" t="s">
        <v>779</v>
      </c>
      <c r="B309" t="s">
        <v>162</v>
      </c>
      <c r="C309">
        <v>7.5</v>
      </c>
      <c r="D309">
        <v>24</v>
      </c>
    </row>
    <row r="310" spans="1:4" x14ac:dyDescent="0.2">
      <c r="A310" t="s">
        <v>780</v>
      </c>
      <c r="B310" t="s">
        <v>162</v>
      </c>
      <c r="C310">
        <v>4.5</v>
      </c>
      <c r="D310">
        <v>23.8</v>
      </c>
    </row>
    <row r="311" spans="1:4" x14ac:dyDescent="0.2">
      <c r="A311" t="s">
        <v>781</v>
      </c>
      <c r="B311" t="s">
        <v>162</v>
      </c>
      <c r="C311">
        <v>1.5</v>
      </c>
      <c r="D311">
        <v>21.1</v>
      </c>
    </row>
    <row r="312" spans="1:4" x14ac:dyDescent="0.2">
      <c r="A312" t="s">
        <v>782</v>
      </c>
      <c r="B312" t="s">
        <v>160</v>
      </c>
      <c r="C312">
        <v>1.5</v>
      </c>
      <c r="D312">
        <v>29.4</v>
      </c>
    </row>
    <row r="313" spans="1:4" x14ac:dyDescent="0.2">
      <c r="A313" t="s">
        <v>783</v>
      </c>
      <c r="B313" t="s">
        <v>158</v>
      </c>
      <c r="C313">
        <v>7.5</v>
      </c>
      <c r="D313">
        <v>25.9</v>
      </c>
    </row>
    <row r="314" spans="1:4" x14ac:dyDescent="0.2">
      <c r="A314" t="s">
        <v>784</v>
      </c>
      <c r="B314" t="s">
        <v>158</v>
      </c>
      <c r="C314">
        <v>4.5</v>
      </c>
      <c r="D314">
        <v>14.8</v>
      </c>
    </row>
    <row r="315" spans="1:4" x14ac:dyDescent="0.2">
      <c r="A315" t="s">
        <v>785</v>
      </c>
      <c r="B315" t="s">
        <v>158</v>
      </c>
      <c r="C315">
        <v>1.5</v>
      </c>
      <c r="D315">
        <v>11.5</v>
      </c>
    </row>
    <row r="316" spans="1:4" x14ac:dyDescent="0.2">
      <c r="A316" t="s">
        <v>786</v>
      </c>
      <c r="B316" t="s">
        <v>156</v>
      </c>
      <c r="C316">
        <v>4.5</v>
      </c>
      <c r="D316">
        <v>16.2</v>
      </c>
    </row>
    <row r="317" spans="1:4" x14ac:dyDescent="0.2">
      <c r="A317" t="s">
        <v>787</v>
      </c>
      <c r="B317" t="s">
        <v>156</v>
      </c>
      <c r="C317">
        <v>1.5</v>
      </c>
      <c r="D317">
        <v>11</v>
      </c>
    </row>
    <row r="318" spans="1:4" x14ac:dyDescent="0.2">
      <c r="A318" t="s">
        <v>788</v>
      </c>
      <c r="B318" t="s">
        <v>154</v>
      </c>
      <c r="C318">
        <v>4.5</v>
      </c>
      <c r="D318">
        <v>29.5</v>
      </c>
    </row>
    <row r="319" spans="1:4" x14ac:dyDescent="0.2">
      <c r="A319" t="s">
        <v>789</v>
      </c>
      <c r="B319" t="s">
        <v>154</v>
      </c>
      <c r="C319">
        <v>1.5</v>
      </c>
      <c r="D319">
        <v>29.4</v>
      </c>
    </row>
    <row r="320" spans="1:4" x14ac:dyDescent="0.2">
      <c r="A320" t="s">
        <v>790</v>
      </c>
      <c r="B320" t="s">
        <v>152</v>
      </c>
      <c r="C320">
        <v>4.5</v>
      </c>
      <c r="D320">
        <v>27</v>
      </c>
    </row>
    <row r="321" spans="1:4" x14ac:dyDescent="0.2">
      <c r="A321" t="s">
        <v>791</v>
      </c>
      <c r="B321" t="s">
        <v>152</v>
      </c>
      <c r="C321">
        <v>1.5</v>
      </c>
      <c r="D321">
        <v>26.8</v>
      </c>
    </row>
    <row r="322" spans="1:4" x14ac:dyDescent="0.2">
      <c r="A322" t="s">
        <v>792</v>
      </c>
      <c r="B322" t="s">
        <v>150</v>
      </c>
      <c r="C322">
        <v>4.5</v>
      </c>
      <c r="D322">
        <v>27.6</v>
      </c>
    </row>
    <row r="323" spans="1:4" x14ac:dyDescent="0.2">
      <c r="A323" t="s">
        <v>793</v>
      </c>
      <c r="B323" t="s">
        <v>150</v>
      </c>
      <c r="C323">
        <v>1.5</v>
      </c>
      <c r="D323">
        <v>27.4</v>
      </c>
    </row>
    <row r="324" spans="1:4" x14ac:dyDescent="0.2">
      <c r="A324" t="s">
        <v>794</v>
      </c>
      <c r="B324" t="s">
        <v>147</v>
      </c>
      <c r="C324">
        <v>4.5</v>
      </c>
      <c r="D324">
        <v>29.5</v>
      </c>
    </row>
    <row r="325" spans="1:4" x14ac:dyDescent="0.2">
      <c r="A325" t="s">
        <v>795</v>
      </c>
      <c r="B325" t="s">
        <v>147</v>
      </c>
      <c r="C325">
        <v>1.5</v>
      </c>
      <c r="D325">
        <v>29.3</v>
      </c>
    </row>
    <row r="326" spans="1:4" x14ac:dyDescent="0.2">
      <c r="A326" t="s">
        <v>796</v>
      </c>
      <c r="B326" t="s">
        <v>145</v>
      </c>
      <c r="C326">
        <v>1.5</v>
      </c>
      <c r="D326">
        <v>23.2</v>
      </c>
    </row>
    <row r="327" spans="1:4" x14ac:dyDescent="0.2">
      <c r="A327" t="s">
        <v>797</v>
      </c>
      <c r="B327" t="s">
        <v>143</v>
      </c>
      <c r="C327">
        <v>1.5</v>
      </c>
      <c r="D327">
        <v>22.6</v>
      </c>
    </row>
    <row r="328" spans="1:4" x14ac:dyDescent="0.2">
      <c r="A328" t="s">
        <v>798</v>
      </c>
      <c r="B328" t="s">
        <v>141</v>
      </c>
      <c r="C328">
        <v>4.5</v>
      </c>
      <c r="D328">
        <v>10.9</v>
      </c>
    </row>
    <row r="329" spans="1:4" x14ac:dyDescent="0.2">
      <c r="A329" t="s">
        <v>799</v>
      </c>
      <c r="B329" t="s">
        <v>141</v>
      </c>
      <c r="C329">
        <v>1.5</v>
      </c>
      <c r="D329">
        <v>10.9</v>
      </c>
    </row>
    <row r="330" spans="1:4" x14ac:dyDescent="0.2">
      <c r="A330" t="s">
        <v>800</v>
      </c>
      <c r="B330" t="s">
        <v>138</v>
      </c>
      <c r="C330">
        <v>4.5</v>
      </c>
      <c r="D330">
        <v>24.8</v>
      </c>
    </row>
    <row r="331" spans="1:4" x14ac:dyDescent="0.2">
      <c r="A331" t="s">
        <v>801</v>
      </c>
      <c r="B331" t="s">
        <v>138</v>
      </c>
      <c r="C331">
        <v>1.5</v>
      </c>
      <c r="D331">
        <v>17</v>
      </c>
    </row>
    <row r="332" spans="1:4" x14ac:dyDescent="0.2">
      <c r="A332" t="s">
        <v>802</v>
      </c>
      <c r="B332" t="s">
        <v>136</v>
      </c>
      <c r="C332">
        <v>4.5</v>
      </c>
      <c r="D332">
        <v>24.6</v>
      </c>
    </row>
    <row r="333" spans="1:4" x14ac:dyDescent="0.2">
      <c r="A333" t="s">
        <v>803</v>
      </c>
      <c r="B333" t="s">
        <v>136</v>
      </c>
      <c r="C333">
        <v>1.5</v>
      </c>
      <c r="D333">
        <v>17.100000000000001</v>
      </c>
    </row>
    <row r="334" spans="1:4" x14ac:dyDescent="0.2">
      <c r="A334" t="s">
        <v>804</v>
      </c>
      <c r="B334" t="s">
        <v>135</v>
      </c>
      <c r="C334">
        <v>4.5</v>
      </c>
      <c r="D334">
        <v>30.9</v>
      </c>
    </row>
    <row r="335" spans="1:4" x14ac:dyDescent="0.2">
      <c r="A335" t="s">
        <v>805</v>
      </c>
      <c r="B335" t="s">
        <v>135</v>
      </c>
      <c r="C335">
        <v>1.5</v>
      </c>
      <c r="D335">
        <v>31.2</v>
      </c>
    </row>
    <row r="336" spans="1:4" x14ac:dyDescent="0.2">
      <c r="A336" t="s">
        <v>806</v>
      </c>
      <c r="B336" t="s">
        <v>134</v>
      </c>
      <c r="C336">
        <v>4.5</v>
      </c>
      <c r="D336">
        <v>30.9</v>
      </c>
    </row>
    <row r="337" spans="1:4" x14ac:dyDescent="0.2">
      <c r="A337" t="s">
        <v>807</v>
      </c>
      <c r="B337" t="s">
        <v>134</v>
      </c>
      <c r="C337">
        <v>1.5</v>
      </c>
      <c r="D337">
        <v>31.2</v>
      </c>
    </row>
    <row r="338" spans="1:4" x14ac:dyDescent="0.2">
      <c r="A338" t="s">
        <v>808</v>
      </c>
      <c r="B338" t="s">
        <v>133</v>
      </c>
      <c r="C338">
        <v>4.5</v>
      </c>
      <c r="D338">
        <v>34.799999999999997</v>
      </c>
    </row>
    <row r="339" spans="1:4" x14ac:dyDescent="0.2">
      <c r="A339" t="s">
        <v>809</v>
      </c>
      <c r="B339" t="s">
        <v>133</v>
      </c>
      <c r="C339">
        <v>1.5</v>
      </c>
      <c r="D339">
        <v>35</v>
      </c>
    </row>
    <row r="340" spans="1:4" x14ac:dyDescent="0.2">
      <c r="A340" t="s">
        <v>810</v>
      </c>
      <c r="B340" t="s">
        <v>129</v>
      </c>
      <c r="C340">
        <v>4.5</v>
      </c>
      <c r="D340">
        <v>34.9</v>
      </c>
    </row>
    <row r="341" spans="1:4" x14ac:dyDescent="0.2">
      <c r="A341" t="s">
        <v>811</v>
      </c>
      <c r="B341" t="s">
        <v>129</v>
      </c>
      <c r="C341">
        <v>1.5</v>
      </c>
      <c r="D341">
        <v>35.1</v>
      </c>
    </row>
    <row r="342" spans="1:4" x14ac:dyDescent="0.2">
      <c r="A342" t="s">
        <v>812</v>
      </c>
      <c r="B342" t="s">
        <v>128</v>
      </c>
      <c r="C342">
        <v>4.5</v>
      </c>
      <c r="D342">
        <v>34.5</v>
      </c>
    </row>
    <row r="343" spans="1:4" x14ac:dyDescent="0.2">
      <c r="A343" t="s">
        <v>813</v>
      </c>
      <c r="B343" t="s">
        <v>128</v>
      </c>
      <c r="C343">
        <v>1.5</v>
      </c>
      <c r="D343">
        <v>34.799999999999997</v>
      </c>
    </row>
    <row r="344" spans="1:4" x14ac:dyDescent="0.2">
      <c r="A344" t="s">
        <v>814</v>
      </c>
      <c r="B344" t="s">
        <v>127</v>
      </c>
      <c r="C344">
        <v>4.5</v>
      </c>
      <c r="D344">
        <v>34.6</v>
      </c>
    </row>
    <row r="345" spans="1:4" x14ac:dyDescent="0.2">
      <c r="A345" t="s">
        <v>815</v>
      </c>
      <c r="B345" t="s">
        <v>127</v>
      </c>
      <c r="C345">
        <v>1.5</v>
      </c>
      <c r="D345">
        <v>35</v>
      </c>
    </row>
    <row r="346" spans="1:4" x14ac:dyDescent="0.2">
      <c r="A346" t="s">
        <v>816</v>
      </c>
      <c r="B346" t="s">
        <v>126</v>
      </c>
      <c r="C346">
        <v>4.5</v>
      </c>
      <c r="D346">
        <v>34.700000000000003</v>
      </c>
    </row>
    <row r="347" spans="1:4" x14ac:dyDescent="0.2">
      <c r="A347" t="s">
        <v>817</v>
      </c>
      <c r="B347" t="s">
        <v>126</v>
      </c>
      <c r="C347">
        <v>1.5</v>
      </c>
      <c r="D347">
        <v>35.1</v>
      </c>
    </row>
    <row r="348" spans="1:4" x14ac:dyDescent="0.2">
      <c r="A348" t="s">
        <v>818</v>
      </c>
      <c r="B348" t="s">
        <v>123</v>
      </c>
      <c r="C348">
        <v>4.5</v>
      </c>
      <c r="D348">
        <v>34.799999999999997</v>
      </c>
    </row>
    <row r="349" spans="1:4" x14ac:dyDescent="0.2">
      <c r="A349" t="s">
        <v>819</v>
      </c>
      <c r="B349" t="s">
        <v>123</v>
      </c>
      <c r="C349">
        <v>1.5</v>
      </c>
      <c r="D349">
        <v>35</v>
      </c>
    </row>
    <row r="350" spans="1:4" x14ac:dyDescent="0.2">
      <c r="A350" t="s">
        <v>820</v>
      </c>
      <c r="B350" t="s">
        <v>119</v>
      </c>
      <c r="C350">
        <v>4.5</v>
      </c>
      <c r="D350">
        <v>39.299999999999997</v>
      </c>
    </row>
    <row r="351" spans="1:4" x14ac:dyDescent="0.2">
      <c r="A351" t="s">
        <v>821</v>
      </c>
      <c r="B351" t="s">
        <v>119</v>
      </c>
      <c r="C351">
        <v>1.5</v>
      </c>
      <c r="D351">
        <v>39.5</v>
      </c>
    </row>
    <row r="352" spans="1:4" x14ac:dyDescent="0.2">
      <c r="A352" t="s">
        <v>822</v>
      </c>
      <c r="B352" t="s">
        <v>115</v>
      </c>
      <c r="C352">
        <v>1.5</v>
      </c>
      <c r="D352">
        <v>43.3</v>
      </c>
    </row>
    <row r="353" spans="1:4" x14ac:dyDescent="0.2">
      <c r="A353" t="s">
        <v>823</v>
      </c>
      <c r="B353" t="s">
        <v>112</v>
      </c>
      <c r="C353">
        <v>7.5</v>
      </c>
      <c r="D353">
        <v>46.8</v>
      </c>
    </row>
    <row r="354" spans="1:4" x14ac:dyDescent="0.2">
      <c r="A354" t="s">
        <v>824</v>
      </c>
      <c r="B354" t="s">
        <v>112</v>
      </c>
      <c r="C354">
        <v>4.5</v>
      </c>
      <c r="D354">
        <v>46</v>
      </c>
    </row>
    <row r="355" spans="1:4" x14ac:dyDescent="0.2">
      <c r="A355" t="s">
        <v>825</v>
      </c>
      <c r="B355" t="s">
        <v>112</v>
      </c>
      <c r="C355">
        <v>1.5</v>
      </c>
      <c r="D355">
        <v>45.4</v>
      </c>
    </row>
    <row r="356" spans="1:4" x14ac:dyDescent="0.2">
      <c r="A356" t="s">
        <v>826</v>
      </c>
      <c r="B356" t="s">
        <v>827</v>
      </c>
      <c r="C356">
        <v>4.5</v>
      </c>
      <c r="D356">
        <v>44.8</v>
      </c>
    </row>
    <row r="357" spans="1:4" x14ac:dyDescent="0.2">
      <c r="A357" t="s">
        <v>828</v>
      </c>
      <c r="B357" t="s">
        <v>827</v>
      </c>
      <c r="C357">
        <v>1.5</v>
      </c>
      <c r="D357">
        <v>45.2</v>
      </c>
    </row>
    <row r="358" spans="1:4" x14ac:dyDescent="0.2">
      <c r="A358" t="s">
        <v>829</v>
      </c>
      <c r="B358" t="s">
        <v>108</v>
      </c>
      <c r="C358">
        <v>4.5</v>
      </c>
      <c r="D358">
        <v>39.1</v>
      </c>
    </row>
    <row r="359" spans="1:4" x14ac:dyDescent="0.2">
      <c r="A359" t="s">
        <v>830</v>
      </c>
      <c r="B359" t="s">
        <v>108</v>
      </c>
      <c r="C359">
        <v>1.5</v>
      </c>
      <c r="D359">
        <v>38.6</v>
      </c>
    </row>
    <row r="360" spans="1:4" x14ac:dyDescent="0.2">
      <c r="A360" t="s">
        <v>831</v>
      </c>
      <c r="B360" t="s">
        <v>106</v>
      </c>
      <c r="C360">
        <v>4.5</v>
      </c>
      <c r="D360">
        <v>37.299999999999997</v>
      </c>
    </row>
    <row r="361" spans="1:4" x14ac:dyDescent="0.2">
      <c r="A361" t="s">
        <v>832</v>
      </c>
      <c r="B361" t="s">
        <v>106</v>
      </c>
      <c r="C361">
        <v>1.5</v>
      </c>
      <c r="D361">
        <v>36.9</v>
      </c>
    </row>
    <row r="362" spans="1:4" x14ac:dyDescent="0.2">
      <c r="A362" t="s">
        <v>833</v>
      </c>
      <c r="B362" t="s">
        <v>104</v>
      </c>
      <c r="C362">
        <v>4.5</v>
      </c>
      <c r="D362">
        <v>37.4</v>
      </c>
    </row>
    <row r="363" spans="1:4" x14ac:dyDescent="0.2">
      <c r="A363" t="s">
        <v>834</v>
      </c>
      <c r="B363" t="s">
        <v>104</v>
      </c>
      <c r="C363">
        <v>1.5</v>
      </c>
      <c r="D363">
        <v>36.9</v>
      </c>
    </row>
    <row r="364" spans="1:4" x14ac:dyDescent="0.2">
      <c r="A364" t="s">
        <v>835</v>
      </c>
      <c r="B364" t="s">
        <v>101</v>
      </c>
      <c r="C364">
        <v>4.5</v>
      </c>
      <c r="D364">
        <v>35.200000000000003</v>
      </c>
    </row>
    <row r="365" spans="1:4" x14ac:dyDescent="0.2">
      <c r="A365" t="s">
        <v>836</v>
      </c>
      <c r="B365" t="s">
        <v>101</v>
      </c>
      <c r="C365">
        <v>1.5</v>
      </c>
      <c r="D365">
        <v>34.700000000000003</v>
      </c>
    </row>
    <row r="366" spans="1:4" x14ac:dyDescent="0.2">
      <c r="A366" t="s">
        <v>837</v>
      </c>
      <c r="B366" t="s">
        <v>99</v>
      </c>
      <c r="C366">
        <v>4.5</v>
      </c>
      <c r="D366">
        <v>33.1</v>
      </c>
    </row>
    <row r="367" spans="1:4" x14ac:dyDescent="0.2">
      <c r="A367" t="s">
        <v>838</v>
      </c>
      <c r="B367" t="s">
        <v>99</v>
      </c>
      <c r="C367">
        <v>1.5</v>
      </c>
      <c r="D367">
        <v>31.3</v>
      </c>
    </row>
    <row r="368" spans="1:4" x14ac:dyDescent="0.2">
      <c r="A368" t="s">
        <v>839</v>
      </c>
      <c r="B368" t="s">
        <v>97</v>
      </c>
      <c r="C368">
        <v>4.5</v>
      </c>
      <c r="D368">
        <v>33.9</v>
      </c>
    </row>
    <row r="369" spans="1:4" x14ac:dyDescent="0.2">
      <c r="A369" t="s">
        <v>840</v>
      </c>
      <c r="B369" t="s">
        <v>97</v>
      </c>
      <c r="C369">
        <v>1.5</v>
      </c>
      <c r="D369">
        <v>32.6</v>
      </c>
    </row>
    <row r="370" spans="1:4" x14ac:dyDescent="0.2">
      <c r="A370" t="s">
        <v>841</v>
      </c>
      <c r="B370" t="s">
        <v>95</v>
      </c>
      <c r="C370">
        <v>4.5</v>
      </c>
      <c r="D370">
        <v>33.6</v>
      </c>
    </row>
    <row r="371" spans="1:4" x14ac:dyDescent="0.2">
      <c r="A371" t="s">
        <v>842</v>
      </c>
      <c r="B371" t="s">
        <v>95</v>
      </c>
      <c r="C371">
        <v>1.5</v>
      </c>
      <c r="D371">
        <v>32</v>
      </c>
    </row>
    <row r="372" spans="1:4" x14ac:dyDescent="0.2">
      <c r="A372" t="s">
        <v>843</v>
      </c>
      <c r="B372" t="s">
        <v>93</v>
      </c>
      <c r="C372">
        <v>4.5</v>
      </c>
      <c r="D372">
        <v>35.200000000000003</v>
      </c>
    </row>
    <row r="373" spans="1:4" x14ac:dyDescent="0.2">
      <c r="A373" t="s">
        <v>844</v>
      </c>
      <c r="B373" t="s">
        <v>93</v>
      </c>
      <c r="C373">
        <v>1.5</v>
      </c>
      <c r="D373">
        <v>34.1</v>
      </c>
    </row>
    <row r="374" spans="1:4" x14ac:dyDescent="0.2">
      <c r="A374" t="s">
        <v>845</v>
      </c>
      <c r="B374" t="s">
        <v>91</v>
      </c>
      <c r="C374">
        <v>4.5</v>
      </c>
      <c r="D374">
        <v>1.7</v>
      </c>
    </row>
    <row r="375" spans="1:4" x14ac:dyDescent="0.2">
      <c r="A375" t="s">
        <v>846</v>
      </c>
      <c r="B375" t="s">
        <v>91</v>
      </c>
      <c r="C375">
        <v>1.5</v>
      </c>
      <c r="D375">
        <v>0.5</v>
      </c>
    </row>
    <row r="376" spans="1:4" x14ac:dyDescent="0.2">
      <c r="A376" t="s">
        <v>847</v>
      </c>
      <c r="B376" t="s">
        <v>88</v>
      </c>
      <c r="C376">
        <v>4.5</v>
      </c>
      <c r="D376">
        <v>3.5</v>
      </c>
    </row>
    <row r="377" spans="1:4" x14ac:dyDescent="0.2">
      <c r="A377" t="s">
        <v>848</v>
      </c>
      <c r="B377" t="s">
        <v>88</v>
      </c>
      <c r="C377">
        <v>1.5</v>
      </c>
      <c r="D377">
        <v>3</v>
      </c>
    </row>
    <row r="378" spans="1:4" x14ac:dyDescent="0.2">
      <c r="A378" t="s">
        <v>849</v>
      </c>
      <c r="B378" t="s">
        <v>86</v>
      </c>
      <c r="C378">
        <v>1.5</v>
      </c>
      <c r="D378">
        <v>1.8</v>
      </c>
    </row>
    <row r="379" spans="1:4" x14ac:dyDescent="0.2">
      <c r="A379" t="s">
        <v>850</v>
      </c>
      <c r="B379" t="s">
        <v>83</v>
      </c>
      <c r="C379">
        <v>4.5</v>
      </c>
      <c r="D379">
        <v>3.6</v>
      </c>
    </row>
    <row r="380" spans="1:4" x14ac:dyDescent="0.2">
      <c r="A380" t="s">
        <v>851</v>
      </c>
      <c r="B380" t="s">
        <v>83</v>
      </c>
      <c r="C380">
        <v>1.5</v>
      </c>
      <c r="D380">
        <v>2.2999999999999998</v>
      </c>
    </row>
    <row r="381" spans="1:4" x14ac:dyDescent="0.2">
      <c r="A381" t="s">
        <v>852</v>
      </c>
      <c r="B381" t="s">
        <v>131</v>
      </c>
      <c r="C381">
        <v>10.5</v>
      </c>
      <c r="D381">
        <v>33</v>
      </c>
    </row>
    <row r="382" spans="1:4" x14ac:dyDescent="0.2">
      <c r="A382" t="s">
        <v>853</v>
      </c>
      <c r="B382" t="s">
        <v>131</v>
      </c>
      <c r="C382">
        <v>7.5</v>
      </c>
      <c r="D382">
        <v>32.6</v>
      </c>
    </row>
    <row r="383" spans="1:4" x14ac:dyDescent="0.2">
      <c r="A383" t="s">
        <v>854</v>
      </c>
      <c r="B383" t="s">
        <v>131</v>
      </c>
      <c r="C383">
        <v>4.5</v>
      </c>
      <c r="D383">
        <v>29.4</v>
      </c>
    </row>
    <row r="384" spans="1:4" x14ac:dyDescent="0.2">
      <c r="A384" t="s">
        <v>855</v>
      </c>
      <c r="B384" t="s">
        <v>131</v>
      </c>
      <c r="C384">
        <v>1.5</v>
      </c>
      <c r="D384">
        <v>27.1</v>
      </c>
    </row>
    <row r="385" spans="1:4" x14ac:dyDescent="0.2">
      <c r="A385" t="s">
        <v>856</v>
      </c>
      <c r="B385" t="s">
        <v>121</v>
      </c>
      <c r="C385">
        <v>10.5</v>
      </c>
      <c r="D385">
        <v>33.4</v>
      </c>
    </row>
    <row r="386" spans="1:4" x14ac:dyDescent="0.2">
      <c r="A386" t="s">
        <v>857</v>
      </c>
      <c r="B386" t="s">
        <v>121</v>
      </c>
      <c r="C386">
        <v>7.5</v>
      </c>
      <c r="D386">
        <v>32.6</v>
      </c>
    </row>
    <row r="387" spans="1:4" x14ac:dyDescent="0.2">
      <c r="A387" t="s">
        <v>858</v>
      </c>
      <c r="B387" t="s">
        <v>121</v>
      </c>
      <c r="C387">
        <v>4.5</v>
      </c>
      <c r="D387">
        <v>29.2</v>
      </c>
    </row>
    <row r="388" spans="1:4" x14ac:dyDescent="0.2">
      <c r="A388" t="s">
        <v>859</v>
      </c>
      <c r="B388" t="s">
        <v>121</v>
      </c>
      <c r="C388">
        <v>1.5</v>
      </c>
      <c r="D388">
        <v>26.8</v>
      </c>
    </row>
    <row r="389" spans="1:4" x14ac:dyDescent="0.2">
      <c r="A389" t="s">
        <v>860</v>
      </c>
      <c r="B389" t="s">
        <v>117</v>
      </c>
      <c r="C389">
        <v>4.5</v>
      </c>
      <c r="D389">
        <v>22.9</v>
      </c>
    </row>
    <row r="390" spans="1:4" x14ac:dyDescent="0.2">
      <c r="A390" t="s">
        <v>861</v>
      </c>
      <c r="B390" t="s">
        <v>117</v>
      </c>
      <c r="C390">
        <v>1.5</v>
      </c>
      <c r="D390">
        <v>17.8</v>
      </c>
    </row>
    <row r="391" spans="1:4" x14ac:dyDescent="0.2">
      <c r="A391" t="s">
        <v>862</v>
      </c>
      <c r="B391" t="s">
        <v>80</v>
      </c>
      <c r="C391">
        <v>4.5</v>
      </c>
      <c r="D391">
        <v>23.9</v>
      </c>
    </row>
    <row r="392" spans="1:4" x14ac:dyDescent="0.2">
      <c r="A392" t="s">
        <v>863</v>
      </c>
      <c r="B392" t="s">
        <v>80</v>
      </c>
      <c r="C392">
        <v>1.5</v>
      </c>
      <c r="D392">
        <v>20</v>
      </c>
    </row>
    <row r="393" spans="1:4" x14ac:dyDescent="0.2">
      <c r="A393" t="s">
        <v>864</v>
      </c>
      <c r="B393" t="s">
        <v>78</v>
      </c>
      <c r="C393">
        <v>4.5</v>
      </c>
      <c r="D393">
        <v>55.2</v>
      </c>
    </row>
    <row r="394" spans="1:4" x14ac:dyDescent="0.2">
      <c r="A394" t="s">
        <v>865</v>
      </c>
      <c r="B394" t="s">
        <v>78</v>
      </c>
      <c r="C394">
        <v>1.5</v>
      </c>
      <c r="D394">
        <v>53.7</v>
      </c>
    </row>
    <row r="395" spans="1:4" x14ac:dyDescent="0.2">
      <c r="A395" t="s">
        <v>866</v>
      </c>
      <c r="B395" t="s">
        <v>867</v>
      </c>
      <c r="C395">
        <v>4.5</v>
      </c>
      <c r="D395">
        <v>59.2</v>
      </c>
    </row>
    <row r="396" spans="1:4" x14ac:dyDescent="0.2">
      <c r="A396" t="s">
        <v>866</v>
      </c>
      <c r="B396" t="s">
        <v>75</v>
      </c>
      <c r="C396">
        <v>4.5</v>
      </c>
      <c r="D396">
        <v>56.1</v>
      </c>
    </row>
    <row r="397" spans="1:4" x14ac:dyDescent="0.2">
      <c r="A397" t="s">
        <v>868</v>
      </c>
      <c r="B397" t="s">
        <v>867</v>
      </c>
      <c r="C397">
        <v>1.5</v>
      </c>
      <c r="D397">
        <v>57.8</v>
      </c>
    </row>
    <row r="398" spans="1:4" x14ac:dyDescent="0.2">
      <c r="A398" t="s">
        <v>868</v>
      </c>
      <c r="B398" t="s">
        <v>75</v>
      </c>
      <c r="C398">
        <v>1.5</v>
      </c>
      <c r="D398">
        <v>54.8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1283-9AD2-41B2-9573-9FBCC0372FF7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24.9</v>
      </c>
    </row>
    <row r="5" spans="1:4" x14ac:dyDescent="0.2">
      <c r="A5" t="s">
        <v>470</v>
      </c>
      <c r="B5" t="s">
        <v>415</v>
      </c>
      <c r="C5">
        <v>4.5</v>
      </c>
      <c r="D5">
        <v>22.3</v>
      </c>
    </row>
    <row r="6" spans="1:4" x14ac:dyDescent="0.2">
      <c r="A6" t="s">
        <v>471</v>
      </c>
      <c r="B6" t="s">
        <v>415</v>
      </c>
      <c r="C6">
        <v>1.5</v>
      </c>
      <c r="D6">
        <v>18.8</v>
      </c>
    </row>
    <row r="7" spans="1:4" x14ac:dyDescent="0.2">
      <c r="A7" t="s">
        <v>472</v>
      </c>
      <c r="B7" t="s">
        <v>434</v>
      </c>
      <c r="C7">
        <v>4.5</v>
      </c>
      <c r="D7">
        <v>18.100000000000001</v>
      </c>
    </row>
    <row r="8" spans="1:4" x14ac:dyDescent="0.2">
      <c r="A8" t="s">
        <v>473</v>
      </c>
      <c r="B8" t="s">
        <v>434</v>
      </c>
      <c r="C8">
        <v>1.5</v>
      </c>
      <c r="D8">
        <v>16.100000000000001</v>
      </c>
    </row>
    <row r="9" spans="1:4" x14ac:dyDescent="0.2">
      <c r="A9" t="s">
        <v>474</v>
      </c>
      <c r="B9" t="s">
        <v>432</v>
      </c>
      <c r="C9">
        <v>4.5</v>
      </c>
      <c r="D9">
        <v>16.8</v>
      </c>
    </row>
    <row r="10" spans="1:4" x14ac:dyDescent="0.2">
      <c r="A10" t="s">
        <v>475</v>
      </c>
      <c r="B10" t="s">
        <v>432</v>
      </c>
      <c r="C10">
        <v>1.5</v>
      </c>
      <c r="D10">
        <v>13.8</v>
      </c>
    </row>
    <row r="11" spans="1:4" x14ac:dyDescent="0.2">
      <c r="A11" t="s">
        <v>476</v>
      </c>
      <c r="B11" t="s">
        <v>430</v>
      </c>
      <c r="C11">
        <v>4.5</v>
      </c>
      <c r="D11">
        <v>16.399999999999999</v>
      </c>
    </row>
    <row r="12" spans="1:4" x14ac:dyDescent="0.2">
      <c r="A12" t="s">
        <v>477</v>
      </c>
      <c r="B12" t="s">
        <v>430</v>
      </c>
      <c r="C12">
        <v>1.5</v>
      </c>
      <c r="D12">
        <v>14.4</v>
      </c>
    </row>
    <row r="13" spans="1:4" x14ac:dyDescent="0.2">
      <c r="A13" t="s">
        <v>478</v>
      </c>
      <c r="B13" t="s">
        <v>479</v>
      </c>
      <c r="C13">
        <v>7.5</v>
      </c>
      <c r="D13">
        <v>12.7</v>
      </c>
    </row>
    <row r="14" spans="1:4" x14ac:dyDescent="0.2">
      <c r="A14" t="s">
        <v>480</v>
      </c>
      <c r="B14" t="s">
        <v>479</v>
      </c>
      <c r="C14">
        <v>4.5</v>
      </c>
      <c r="D14">
        <v>13.5</v>
      </c>
    </row>
    <row r="15" spans="1:4" x14ac:dyDescent="0.2">
      <c r="A15" t="s">
        <v>481</v>
      </c>
      <c r="B15" t="s">
        <v>479</v>
      </c>
      <c r="C15">
        <v>1.5</v>
      </c>
      <c r="D15">
        <v>9.6</v>
      </c>
    </row>
    <row r="16" spans="1:4" x14ac:dyDescent="0.2">
      <c r="A16" t="s">
        <v>482</v>
      </c>
      <c r="B16" t="s">
        <v>483</v>
      </c>
      <c r="C16">
        <v>7.5</v>
      </c>
      <c r="D16">
        <v>12.5</v>
      </c>
    </row>
    <row r="17" spans="1:4" x14ac:dyDescent="0.2">
      <c r="A17" t="s">
        <v>484</v>
      </c>
      <c r="B17" t="s">
        <v>483</v>
      </c>
      <c r="C17">
        <v>4.5</v>
      </c>
      <c r="D17">
        <v>14.2</v>
      </c>
    </row>
    <row r="18" spans="1:4" x14ac:dyDescent="0.2">
      <c r="A18" t="s">
        <v>485</v>
      </c>
      <c r="B18" t="s">
        <v>483</v>
      </c>
      <c r="C18">
        <v>1.5</v>
      </c>
      <c r="D18">
        <v>10.4</v>
      </c>
    </row>
    <row r="19" spans="1:4" x14ac:dyDescent="0.2">
      <c r="A19" t="s">
        <v>486</v>
      </c>
      <c r="B19" t="s">
        <v>487</v>
      </c>
      <c r="C19">
        <v>7.5</v>
      </c>
      <c r="D19">
        <v>13.3</v>
      </c>
    </row>
    <row r="20" spans="1:4" x14ac:dyDescent="0.2">
      <c r="A20" t="s">
        <v>488</v>
      </c>
      <c r="B20" t="s">
        <v>487</v>
      </c>
      <c r="C20">
        <v>4.5</v>
      </c>
      <c r="D20">
        <v>15.2</v>
      </c>
    </row>
    <row r="21" spans="1:4" x14ac:dyDescent="0.2">
      <c r="A21" t="s">
        <v>489</v>
      </c>
      <c r="B21" t="s">
        <v>487</v>
      </c>
      <c r="C21">
        <v>1.5</v>
      </c>
      <c r="D21">
        <v>11.9</v>
      </c>
    </row>
    <row r="22" spans="1:4" x14ac:dyDescent="0.2">
      <c r="A22" t="s">
        <v>490</v>
      </c>
      <c r="B22" t="s">
        <v>491</v>
      </c>
      <c r="C22">
        <v>7.5</v>
      </c>
      <c r="D22">
        <v>14.7</v>
      </c>
    </row>
    <row r="23" spans="1:4" x14ac:dyDescent="0.2">
      <c r="A23" t="s">
        <v>492</v>
      </c>
      <c r="B23" t="s">
        <v>491</v>
      </c>
      <c r="C23">
        <v>4.5</v>
      </c>
      <c r="D23">
        <v>14.9</v>
      </c>
    </row>
    <row r="24" spans="1:4" x14ac:dyDescent="0.2">
      <c r="A24" t="s">
        <v>493</v>
      </c>
      <c r="B24" t="s">
        <v>491</v>
      </c>
      <c r="C24">
        <v>1.5</v>
      </c>
      <c r="D24">
        <v>12.7</v>
      </c>
    </row>
    <row r="25" spans="1:4" x14ac:dyDescent="0.2">
      <c r="A25" t="s">
        <v>494</v>
      </c>
      <c r="B25" t="s">
        <v>495</v>
      </c>
      <c r="C25">
        <v>7.5</v>
      </c>
      <c r="D25">
        <v>19.899999999999999</v>
      </c>
    </row>
    <row r="26" spans="1:4" x14ac:dyDescent="0.2">
      <c r="A26" t="s">
        <v>496</v>
      </c>
      <c r="B26" t="s">
        <v>495</v>
      </c>
      <c r="C26">
        <v>4.5</v>
      </c>
      <c r="D26">
        <v>18.5</v>
      </c>
    </row>
    <row r="27" spans="1:4" x14ac:dyDescent="0.2">
      <c r="A27" t="s">
        <v>497</v>
      </c>
      <c r="B27" t="s">
        <v>495</v>
      </c>
      <c r="C27">
        <v>1.5</v>
      </c>
      <c r="D27">
        <v>16</v>
      </c>
    </row>
    <row r="28" spans="1:4" x14ac:dyDescent="0.2">
      <c r="A28" t="s">
        <v>498</v>
      </c>
      <c r="B28" t="s">
        <v>499</v>
      </c>
      <c r="C28">
        <v>7.5</v>
      </c>
      <c r="D28">
        <v>20.3</v>
      </c>
    </row>
    <row r="29" spans="1:4" x14ac:dyDescent="0.2">
      <c r="A29" t="s">
        <v>500</v>
      </c>
      <c r="B29" t="s">
        <v>499</v>
      </c>
      <c r="C29">
        <v>4.5</v>
      </c>
      <c r="D29">
        <v>19.100000000000001</v>
      </c>
    </row>
    <row r="30" spans="1:4" x14ac:dyDescent="0.2">
      <c r="A30" t="s">
        <v>501</v>
      </c>
      <c r="B30" t="s">
        <v>499</v>
      </c>
      <c r="C30">
        <v>1.5</v>
      </c>
      <c r="D30">
        <v>17</v>
      </c>
    </row>
    <row r="31" spans="1:4" x14ac:dyDescent="0.2">
      <c r="A31" t="s">
        <v>502</v>
      </c>
      <c r="B31" t="s">
        <v>403</v>
      </c>
      <c r="C31">
        <v>7.5</v>
      </c>
      <c r="D31">
        <v>36.4</v>
      </c>
    </row>
    <row r="32" spans="1:4" x14ac:dyDescent="0.2">
      <c r="A32" t="s">
        <v>503</v>
      </c>
      <c r="B32" t="s">
        <v>403</v>
      </c>
      <c r="C32">
        <v>4.5</v>
      </c>
      <c r="D32">
        <v>36</v>
      </c>
    </row>
    <row r="33" spans="1:4" x14ac:dyDescent="0.2">
      <c r="A33" t="s">
        <v>504</v>
      </c>
      <c r="B33" t="s">
        <v>403</v>
      </c>
      <c r="C33">
        <v>1.5</v>
      </c>
      <c r="D33">
        <v>33.200000000000003</v>
      </c>
    </row>
    <row r="34" spans="1:4" x14ac:dyDescent="0.2">
      <c r="A34" t="s">
        <v>505</v>
      </c>
      <c r="B34" t="s">
        <v>413</v>
      </c>
      <c r="C34">
        <v>7.5</v>
      </c>
      <c r="D34">
        <v>18.899999999999999</v>
      </c>
    </row>
    <row r="35" spans="1:4" x14ac:dyDescent="0.2">
      <c r="A35" t="s">
        <v>506</v>
      </c>
      <c r="B35" t="s">
        <v>413</v>
      </c>
      <c r="C35">
        <v>4.5</v>
      </c>
      <c r="D35">
        <v>18.8</v>
      </c>
    </row>
    <row r="36" spans="1:4" x14ac:dyDescent="0.2">
      <c r="A36" t="s">
        <v>507</v>
      </c>
      <c r="B36" t="s">
        <v>413</v>
      </c>
      <c r="C36">
        <v>1.5</v>
      </c>
      <c r="D36">
        <v>15.8</v>
      </c>
    </row>
    <row r="37" spans="1:4" x14ac:dyDescent="0.2">
      <c r="A37" t="s">
        <v>508</v>
      </c>
      <c r="B37" t="s">
        <v>411</v>
      </c>
      <c r="C37">
        <v>7.5</v>
      </c>
      <c r="D37">
        <v>20.399999999999999</v>
      </c>
    </row>
    <row r="38" spans="1:4" x14ac:dyDescent="0.2">
      <c r="A38" t="s">
        <v>509</v>
      </c>
      <c r="B38" t="s">
        <v>411</v>
      </c>
      <c r="C38">
        <v>4.5</v>
      </c>
      <c r="D38">
        <v>20.2</v>
      </c>
    </row>
    <row r="39" spans="1:4" x14ac:dyDescent="0.2">
      <c r="A39" t="s">
        <v>510</v>
      </c>
      <c r="B39" t="s">
        <v>411</v>
      </c>
      <c r="C39">
        <v>1.5</v>
      </c>
      <c r="D39">
        <v>17.899999999999999</v>
      </c>
    </row>
    <row r="40" spans="1:4" x14ac:dyDescent="0.2">
      <c r="A40" t="s">
        <v>511</v>
      </c>
      <c r="B40" t="s">
        <v>409</v>
      </c>
      <c r="C40">
        <v>7.5</v>
      </c>
      <c r="D40">
        <v>20.5</v>
      </c>
    </row>
    <row r="41" spans="1:4" x14ac:dyDescent="0.2">
      <c r="A41" t="s">
        <v>512</v>
      </c>
      <c r="B41" t="s">
        <v>409</v>
      </c>
      <c r="C41">
        <v>4.5</v>
      </c>
      <c r="D41">
        <v>20.2</v>
      </c>
    </row>
    <row r="42" spans="1:4" x14ac:dyDescent="0.2">
      <c r="A42" t="s">
        <v>513</v>
      </c>
      <c r="B42" t="s">
        <v>409</v>
      </c>
      <c r="C42">
        <v>1.5</v>
      </c>
      <c r="D42">
        <v>17.899999999999999</v>
      </c>
    </row>
    <row r="43" spans="1:4" x14ac:dyDescent="0.2">
      <c r="A43" t="s">
        <v>514</v>
      </c>
      <c r="B43" t="s">
        <v>407</v>
      </c>
      <c r="C43">
        <v>4.5</v>
      </c>
      <c r="D43">
        <v>12.6</v>
      </c>
    </row>
    <row r="44" spans="1:4" x14ac:dyDescent="0.2">
      <c r="A44" t="s">
        <v>515</v>
      </c>
      <c r="B44" t="s">
        <v>407</v>
      </c>
      <c r="C44">
        <v>1.5</v>
      </c>
      <c r="D44">
        <v>10.3</v>
      </c>
    </row>
    <row r="45" spans="1:4" x14ac:dyDescent="0.2">
      <c r="A45" t="s">
        <v>516</v>
      </c>
      <c r="B45" t="s">
        <v>405</v>
      </c>
      <c r="C45">
        <v>4.5</v>
      </c>
      <c r="D45">
        <v>16.3</v>
      </c>
    </row>
    <row r="46" spans="1:4" x14ac:dyDescent="0.2">
      <c r="A46" t="s">
        <v>517</v>
      </c>
      <c r="B46" t="s">
        <v>405</v>
      </c>
      <c r="C46">
        <v>1.5</v>
      </c>
      <c r="D46">
        <v>13.1</v>
      </c>
    </row>
    <row r="47" spans="1:4" x14ac:dyDescent="0.2">
      <c r="A47" t="s">
        <v>518</v>
      </c>
      <c r="B47" t="s">
        <v>401</v>
      </c>
      <c r="C47">
        <v>4.5</v>
      </c>
      <c r="D47">
        <v>16.399999999999999</v>
      </c>
    </row>
    <row r="48" spans="1:4" x14ac:dyDescent="0.2">
      <c r="A48" t="s">
        <v>519</v>
      </c>
      <c r="B48" t="s">
        <v>401</v>
      </c>
      <c r="C48">
        <v>1.5</v>
      </c>
      <c r="D48">
        <v>13.2</v>
      </c>
    </row>
    <row r="49" spans="1:4" x14ac:dyDescent="0.2">
      <c r="A49" t="s">
        <v>520</v>
      </c>
      <c r="B49" t="s">
        <v>399</v>
      </c>
      <c r="C49">
        <v>4.5</v>
      </c>
      <c r="D49">
        <v>12.9</v>
      </c>
    </row>
    <row r="50" spans="1:4" x14ac:dyDescent="0.2">
      <c r="A50" t="s">
        <v>521</v>
      </c>
      <c r="B50" t="s">
        <v>399</v>
      </c>
      <c r="C50">
        <v>1.5</v>
      </c>
      <c r="D50">
        <v>10.199999999999999</v>
      </c>
    </row>
    <row r="51" spans="1:4" x14ac:dyDescent="0.2">
      <c r="A51" t="s">
        <v>522</v>
      </c>
      <c r="B51" t="s">
        <v>396</v>
      </c>
      <c r="C51">
        <v>4.5</v>
      </c>
      <c r="D51">
        <v>10.8</v>
      </c>
    </row>
    <row r="52" spans="1:4" x14ac:dyDescent="0.2">
      <c r="A52" t="s">
        <v>523</v>
      </c>
      <c r="B52" t="s">
        <v>396</v>
      </c>
      <c r="C52">
        <v>1.5</v>
      </c>
      <c r="D52">
        <v>9.3000000000000007</v>
      </c>
    </row>
    <row r="53" spans="1:4" x14ac:dyDescent="0.2">
      <c r="A53" t="s">
        <v>524</v>
      </c>
      <c r="B53" t="s">
        <v>394</v>
      </c>
      <c r="C53">
        <v>7.5</v>
      </c>
      <c r="D53">
        <v>11.2</v>
      </c>
    </row>
    <row r="54" spans="1:4" x14ac:dyDescent="0.2">
      <c r="A54" t="s">
        <v>525</v>
      </c>
      <c r="B54" t="s">
        <v>394</v>
      </c>
      <c r="C54">
        <v>4.5</v>
      </c>
      <c r="D54">
        <v>7.5</v>
      </c>
    </row>
    <row r="55" spans="1:4" x14ac:dyDescent="0.2">
      <c r="A55" t="s">
        <v>526</v>
      </c>
      <c r="B55" t="s">
        <v>394</v>
      </c>
      <c r="C55">
        <v>1.5</v>
      </c>
      <c r="D55">
        <v>8.8000000000000007</v>
      </c>
    </row>
    <row r="56" spans="1:4" x14ac:dyDescent="0.2">
      <c r="A56" t="s">
        <v>527</v>
      </c>
      <c r="B56" t="s">
        <v>392</v>
      </c>
      <c r="C56">
        <v>7.5</v>
      </c>
      <c r="D56">
        <v>10.199999999999999</v>
      </c>
    </row>
    <row r="57" spans="1:4" x14ac:dyDescent="0.2">
      <c r="A57" t="s">
        <v>528</v>
      </c>
      <c r="B57" t="s">
        <v>392</v>
      </c>
      <c r="C57">
        <v>4.5</v>
      </c>
      <c r="D57">
        <v>5.3</v>
      </c>
    </row>
    <row r="58" spans="1:4" x14ac:dyDescent="0.2">
      <c r="A58" t="s">
        <v>529</v>
      </c>
      <c r="B58" t="s">
        <v>392</v>
      </c>
      <c r="C58">
        <v>1.5</v>
      </c>
      <c r="D58">
        <v>6.8</v>
      </c>
    </row>
    <row r="59" spans="1:4" x14ac:dyDescent="0.2">
      <c r="A59" t="s">
        <v>530</v>
      </c>
      <c r="B59" t="s">
        <v>390</v>
      </c>
      <c r="C59">
        <v>7.5</v>
      </c>
      <c r="D59">
        <v>14.7</v>
      </c>
    </row>
    <row r="60" spans="1:4" x14ac:dyDescent="0.2">
      <c r="A60" t="s">
        <v>531</v>
      </c>
      <c r="B60" t="s">
        <v>390</v>
      </c>
      <c r="C60">
        <v>4.5</v>
      </c>
      <c r="D60">
        <v>14.3</v>
      </c>
    </row>
    <row r="61" spans="1:4" x14ac:dyDescent="0.2">
      <c r="A61" t="s">
        <v>532</v>
      </c>
      <c r="B61" t="s">
        <v>390</v>
      </c>
      <c r="C61">
        <v>1.5</v>
      </c>
      <c r="D61">
        <v>15.5</v>
      </c>
    </row>
    <row r="62" spans="1:4" x14ac:dyDescent="0.2">
      <c r="A62" t="s">
        <v>533</v>
      </c>
      <c r="B62" t="s">
        <v>388</v>
      </c>
      <c r="C62">
        <v>7.5</v>
      </c>
      <c r="D62">
        <v>17.7</v>
      </c>
    </row>
    <row r="63" spans="1:4" x14ac:dyDescent="0.2">
      <c r="A63" t="s">
        <v>534</v>
      </c>
      <c r="B63" t="s">
        <v>388</v>
      </c>
      <c r="C63">
        <v>4.5</v>
      </c>
      <c r="D63">
        <v>18.100000000000001</v>
      </c>
    </row>
    <row r="64" spans="1:4" x14ac:dyDescent="0.2">
      <c r="A64" t="s">
        <v>535</v>
      </c>
      <c r="B64" t="s">
        <v>388</v>
      </c>
      <c r="C64">
        <v>1.5</v>
      </c>
      <c r="D64">
        <v>16</v>
      </c>
    </row>
    <row r="65" spans="1:4" x14ac:dyDescent="0.2">
      <c r="A65" t="s">
        <v>536</v>
      </c>
      <c r="B65" t="s">
        <v>386</v>
      </c>
      <c r="C65">
        <v>7.5</v>
      </c>
      <c r="D65">
        <v>17.2</v>
      </c>
    </row>
    <row r="66" spans="1:4" x14ac:dyDescent="0.2">
      <c r="A66" t="s">
        <v>537</v>
      </c>
      <c r="B66" t="s">
        <v>386</v>
      </c>
      <c r="C66">
        <v>4.5</v>
      </c>
      <c r="D66">
        <v>16.899999999999999</v>
      </c>
    </row>
    <row r="67" spans="1:4" x14ac:dyDescent="0.2">
      <c r="A67" t="s">
        <v>538</v>
      </c>
      <c r="B67" t="s">
        <v>386</v>
      </c>
      <c r="C67">
        <v>1.5</v>
      </c>
      <c r="D67">
        <v>14.7</v>
      </c>
    </row>
    <row r="68" spans="1:4" x14ac:dyDescent="0.2">
      <c r="A68" t="s">
        <v>539</v>
      </c>
      <c r="B68" t="s">
        <v>384</v>
      </c>
      <c r="C68">
        <v>7.5</v>
      </c>
      <c r="D68">
        <v>16.899999999999999</v>
      </c>
    </row>
    <row r="69" spans="1:4" x14ac:dyDescent="0.2">
      <c r="A69" t="s">
        <v>540</v>
      </c>
      <c r="B69" t="s">
        <v>384</v>
      </c>
      <c r="C69">
        <v>4.5</v>
      </c>
      <c r="D69">
        <v>16.2</v>
      </c>
    </row>
    <row r="70" spans="1:4" x14ac:dyDescent="0.2">
      <c r="A70" t="s">
        <v>541</v>
      </c>
      <c r="B70" t="s">
        <v>384</v>
      </c>
      <c r="C70">
        <v>1.5</v>
      </c>
      <c r="D70">
        <v>15.2</v>
      </c>
    </row>
    <row r="71" spans="1:4" x14ac:dyDescent="0.2">
      <c r="A71" t="s">
        <v>542</v>
      </c>
      <c r="B71" t="s">
        <v>382</v>
      </c>
      <c r="C71">
        <v>7.5</v>
      </c>
      <c r="D71">
        <v>16.899999999999999</v>
      </c>
    </row>
    <row r="72" spans="1:4" x14ac:dyDescent="0.2">
      <c r="A72" t="s">
        <v>543</v>
      </c>
      <c r="B72" t="s">
        <v>382</v>
      </c>
      <c r="C72">
        <v>4.5</v>
      </c>
      <c r="D72">
        <v>16.100000000000001</v>
      </c>
    </row>
    <row r="73" spans="1:4" x14ac:dyDescent="0.2">
      <c r="A73" t="s">
        <v>544</v>
      </c>
      <c r="B73" t="s">
        <v>382</v>
      </c>
      <c r="C73">
        <v>1.5</v>
      </c>
      <c r="D73">
        <v>15</v>
      </c>
    </row>
    <row r="74" spans="1:4" x14ac:dyDescent="0.2">
      <c r="A74" t="s">
        <v>545</v>
      </c>
      <c r="B74" t="s">
        <v>380</v>
      </c>
      <c r="C74">
        <v>4.5</v>
      </c>
      <c r="D74">
        <v>22.6</v>
      </c>
    </row>
    <row r="75" spans="1:4" x14ac:dyDescent="0.2">
      <c r="A75" t="s">
        <v>546</v>
      </c>
      <c r="B75" t="s">
        <v>380</v>
      </c>
      <c r="C75">
        <v>1.5</v>
      </c>
      <c r="D75">
        <v>19.899999999999999</v>
      </c>
    </row>
    <row r="76" spans="1:4" x14ac:dyDescent="0.2">
      <c r="A76" t="s">
        <v>547</v>
      </c>
      <c r="B76" t="s">
        <v>378</v>
      </c>
      <c r="C76">
        <v>7.5</v>
      </c>
      <c r="D76">
        <v>21.7</v>
      </c>
    </row>
    <row r="77" spans="1:4" x14ac:dyDescent="0.2">
      <c r="A77" t="s">
        <v>548</v>
      </c>
      <c r="B77" t="s">
        <v>378</v>
      </c>
      <c r="C77">
        <v>4.5</v>
      </c>
      <c r="D77">
        <v>23.3</v>
      </c>
    </row>
    <row r="78" spans="1:4" x14ac:dyDescent="0.2">
      <c r="A78" t="s">
        <v>549</v>
      </c>
      <c r="B78" t="s">
        <v>378</v>
      </c>
      <c r="C78">
        <v>1.5</v>
      </c>
      <c r="D78">
        <v>22.6</v>
      </c>
    </row>
    <row r="79" spans="1:4" x14ac:dyDescent="0.2">
      <c r="A79" t="s">
        <v>550</v>
      </c>
      <c r="B79" t="s">
        <v>376</v>
      </c>
      <c r="C79">
        <v>7.5</v>
      </c>
      <c r="D79">
        <v>24.4</v>
      </c>
    </row>
    <row r="80" spans="1:4" x14ac:dyDescent="0.2">
      <c r="A80" t="s">
        <v>551</v>
      </c>
      <c r="B80" t="s">
        <v>376</v>
      </c>
      <c r="C80">
        <v>4.5</v>
      </c>
      <c r="D80">
        <v>21.2</v>
      </c>
    </row>
    <row r="81" spans="1:4" x14ac:dyDescent="0.2">
      <c r="A81" t="s">
        <v>552</v>
      </c>
      <c r="B81" t="s">
        <v>376</v>
      </c>
      <c r="C81">
        <v>1.5</v>
      </c>
      <c r="D81">
        <v>20.2</v>
      </c>
    </row>
    <row r="82" spans="1:4" x14ac:dyDescent="0.2">
      <c r="A82" t="s">
        <v>553</v>
      </c>
      <c r="B82" t="s">
        <v>374</v>
      </c>
      <c r="C82">
        <v>4.5</v>
      </c>
      <c r="D82">
        <v>20.6</v>
      </c>
    </row>
    <row r="83" spans="1:4" x14ac:dyDescent="0.2">
      <c r="A83" t="s">
        <v>554</v>
      </c>
      <c r="B83" t="s">
        <v>374</v>
      </c>
      <c r="C83">
        <v>1.5</v>
      </c>
      <c r="D83">
        <v>20.100000000000001</v>
      </c>
    </row>
    <row r="84" spans="1:4" x14ac:dyDescent="0.2">
      <c r="A84" t="s">
        <v>555</v>
      </c>
      <c r="B84" t="s">
        <v>372</v>
      </c>
      <c r="C84">
        <v>4.5</v>
      </c>
      <c r="D84">
        <v>20.9</v>
      </c>
    </row>
    <row r="85" spans="1:4" x14ac:dyDescent="0.2">
      <c r="A85" t="s">
        <v>556</v>
      </c>
      <c r="B85" t="s">
        <v>372</v>
      </c>
      <c r="C85">
        <v>1.5</v>
      </c>
      <c r="D85">
        <v>20.5</v>
      </c>
    </row>
    <row r="86" spans="1:4" x14ac:dyDescent="0.2">
      <c r="A86" t="s">
        <v>557</v>
      </c>
      <c r="B86" t="s">
        <v>370</v>
      </c>
      <c r="C86">
        <v>4.5</v>
      </c>
      <c r="D86">
        <v>21.3</v>
      </c>
    </row>
    <row r="87" spans="1:4" x14ac:dyDescent="0.2">
      <c r="A87" t="s">
        <v>558</v>
      </c>
      <c r="B87" t="s">
        <v>370</v>
      </c>
      <c r="C87">
        <v>1.5</v>
      </c>
      <c r="D87">
        <v>21.2</v>
      </c>
    </row>
    <row r="88" spans="1:4" x14ac:dyDescent="0.2">
      <c r="A88" t="s">
        <v>559</v>
      </c>
      <c r="B88" t="s">
        <v>368</v>
      </c>
      <c r="C88">
        <v>4.5</v>
      </c>
      <c r="D88">
        <v>20.7</v>
      </c>
    </row>
    <row r="89" spans="1:4" x14ac:dyDescent="0.2">
      <c r="A89" t="s">
        <v>560</v>
      </c>
      <c r="B89" t="s">
        <v>368</v>
      </c>
      <c r="C89">
        <v>1.5</v>
      </c>
      <c r="D89">
        <v>20</v>
      </c>
    </row>
    <row r="90" spans="1:4" x14ac:dyDescent="0.2">
      <c r="A90" t="s">
        <v>561</v>
      </c>
      <c r="B90" t="s">
        <v>366</v>
      </c>
      <c r="C90">
        <v>4.5</v>
      </c>
      <c r="D90">
        <v>21.3</v>
      </c>
    </row>
    <row r="91" spans="1:4" x14ac:dyDescent="0.2">
      <c r="A91" t="s">
        <v>562</v>
      </c>
      <c r="B91" t="s">
        <v>366</v>
      </c>
      <c r="C91">
        <v>1.5</v>
      </c>
      <c r="D91">
        <v>21.4</v>
      </c>
    </row>
    <row r="92" spans="1:4" x14ac:dyDescent="0.2">
      <c r="A92" t="s">
        <v>563</v>
      </c>
      <c r="B92" t="s">
        <v>363</v>
      </c>
      <c r="C92">
        <v>4.5</v>
      </c>
      <c r="D92">
        <v>20.2</v>
      </c>
    </row>
    <row r="93" spans="1:4" x14ac:dyDescent="0.2">
      <c r="A93" t="s">
        <v>564</v>
      </c>
      <c r="B93" t="s">
        <v>363</v>
      </c>
      <c r="C93">
        <v>1.5</v>
      </c>
      <c r="D93">
        <v>20.6</v>
      </c>
    </row>
    <row r="94" spans="1:4" x14ac:dyDescent="0.2">
      <c r="A94" t="s">
        <v>565</v>
      </c>
      <c r="B94" t="s">
        <v>361</v>
      </c>
      <c r="C94">
        <v>7.5</v>
      </c>
      <c r="D94">
        <v>20</v>
      </c>
    </row>
    <row r="95" spans="1:4" x14ac:dyDescent="0.2">
      <c r="A95" t="s">
        <v>566</v>
      </c>
      <c r="B95" t="s">
        <v>361</v>
      </c>
      <c r="C95">
        <v>4.5</v>
      </c>
      <c r="D95">
        <v>19.7</v>
      </c>
    </row>
    <row r="96" spans="1:4" x14ac:dyDescent="0.2">
      <c r="A96" t="s">
        <v>567</v>
      </c>
      <c r="B96" t="s">
        <v>361</v>
      </c>
      <c r="C96">
        <v>1.5</v>
      </c>
      <c r="D96">
        <v>20.3</v>
      </c>
    </row>
    <row r="97" spans="1:4" x14ac:dyDescent="0.2">
      <c r="A97" t="s">
        <v>568</v>
      </c>
      <c r="B97" t="s">
        <v>359</v>
      </c>
      <c r="C97">
        <v>7.5</v>
      </c>
      <c r="D97">
        <v>19.8</v>
      </c>
    </row>
    <row r="98" spans="1:4" x14ac:dyDescent="0.2">
      <c r="A98" t="s">
        <v>569</v>
      </c>
      <c r="B98" t="s">
        <v>359</v>
      </c>
      <c r="C98">
        <v>4.5</v>
      </c>
      <c r="D98">
        <v>19.3</v>
      </c>
    </row>
    <row r="99" spans="1:4" x14ac:dyDescent="0.2">
      <c r="A99" t="s">
        <v>570</v>
      </c>
      <c r="B99" t="s">
        <v>359</v>
      </c>
      <c r="C99">
        <v>1.5</v>
      </c>
      <c r="D99">
        <v>21</v>
      </c>
    </row>
    <row r="100" spans="1:4" x14ac:dyDescent="0.2">
      <c r="A100" t="s">
        <v>571</v>
      </c>
      <c r="B100" t="s">
        <v>357</v>
      </c>
      <c r="C100">
        <v>7.5</v>
      </c>
      <c r="D100">
        <v>17.399999999999999</v>
      </c>
    </row>
    <row r="101" spans="1:4" x14ac:dyDescent="0.2">
      <c r="A101" t="s">
        <v>572</v>
      </c>
      <c r="B101" t="s">
        <v>357</v>
      </c>
      <c r="C101">
        <v>4.5</v>
      </c>
      <c r="D101">
        <v>16.8</v>
      </c>
    </row>
    <row r="102" spans="1:4" x14ac:dyDescent="0.2">
      <c r="A102" t="s">
        <v>573</v>
      </c>
      <c r="B102" t="s">
        <v>357</v>
      </c>
      <c r="C102">
        <v>1.5</v>
      </c>
      <c r="D102">
        <v>17.5</v>
      </c>
    </row>
    <row r="103" spans="1:4" x14ac:dyDescent="0.2">
      <c r="A103" t="s">
        <v>574</v>
      </c>
      <c r="B103" t="s">
        <v>355</v>
      </c>
      <c r="C103">
        <v>7.5</v>
      </c>
      <c r="D103">
        <v>14.4</v>
      </c>
    </row>
    <row r="104" spans="1:4" x14ac:dyDescent="0.2">
      <c r="A104" t="s">
        <v>575</v>
      </c>
      <c r="B104" t="s">
        <v>355</v>
      </c>
      <c r="C104">
        <v>4.5</v>
      </c>
      <c r="D104">
        <v>17.7</v>
      </c>
    </row>
    <row r="105" spans="1:4" x14ac:dyDescent="0.2">
      <c r="A105" t="s">
        <v>576</v>
      </c>
      <c r="B105" t="s">
        <v>355</v>
      </c>
      <c r="C105">
        <v>1.5</v>
      </c>
      <c r="D105">
        <v>17.2</v>
      </c>
    </row>
    <row r="106" spans="1:4" x14ac:dyDescent="0.2">
      <c r="A106" t="s">
        <v>577</v>
      </c>
      <c r="B106" t="s">
        <v>353</v>
      </c>
      <c r="C106">
        <v>7.5</v>
      </c>
      <c r="D106">
        <v>16.399999999999999</v>
      </c>
    </row>
    <row r="107" spans="1:4" x14ac:dyDescent="0.2">
      <c r="A107" t="s">
        <v>578</v>
      </c>
      <c r="B107" t="s">
        <v>353</v>
      </c>
      <c r="C107">
        <v>4.5</v>
      </c>
      <c r="D107">
        <v>18.600000000000001</v>
      </c>
    </row>
    <row r="108" spans="1:4" x14ac:dyDescent="0.2">
      <c r="A108" t="s">
        <v>579</v>
      </c>
      <c r="B108" t="s">
        <v>353</v>
      </c>
      <c r="C108">
        <v>1.5</v>
      </c>
      <c r="D108">
        <v>18</v>
      </c>
    </row>
    <row r="109" spans="1:4" x14ac:dyDescent="0.2">
      <c r="A109" t="s">
        <v>580</v>
      </c>
      <c r="B109" t="s">
        <v>330</v>
      </c>
      <c r="C109">
        <v>7.5</v>
      </c>
      <c r="D109">
        <v>29.6</v>
      </c>
    </row>
    <row r="110" spans="1:4" x14ac:dyDescent="0.2">
      <c r="A110" t="s">
        <v>581</v>
      </c>
      <c r="B110" t="s">
        <v>330</v>
      </c>
      <c r="C110">
        <v>4.5</v>
      </c>
      <c r="D110">
        <v>28.8</v>
      </c>
    </row>
    <row r="111" spans="1:4" x14ac:dyDescent="0.2">
      <c r="A111" t="s">
        <v>582</v>
      </c>
      <c r="B111" t="s">
        <v>330</v>
      </c>
      <c r="C111">
        <v>1.5</v>
      </c>
      <c r="D111">
        <v>27.4</v>
      </c>
    </row>
    <row r="112" spans="1:4" x14ac:dyDescent="0.2">
      <c r="A112" t="s">
        <v>583</v>
      </c>
      <c r="B112" t="s">
        <v>351</v>
      </c>
      <c r="C112">
        <v>7.5</v>
      </c>
      <c r="D112">
        <v>19</v>
      </c>
    </row>
    <row r="113" spans="1:4" x14ac:dyDescent="0.2">
      <c r="A113" t="s">
        <v>584</v>
      </c>
      <c r="B113" t="s">
        <v>351</v>
      </c>
      <c r="C113">
        <v>4.5</v>
      </c>
      <c r="D113">
        <v>19.600000000000001</v>
      </c>
    </row>
    <row r="114" spans="1:4" x14ac:dyDescent="0.2">
      <c r="A114" t="s">
        <v>585</v>
      </c>
      <c r="B114" t="s">
        <v>351</v>
      </c>
      <c r="C114">
        <v>1.5</v>
      </c>
      <c r="D114">
        <v>18.899999999999999</v>
      </c>
    </row>
    <row r="115" spans="1:4" x14ac:dyDescent="0.2">
      <c r="A115" t="s">
        <v>586</v>
      </c>
      <c r="B115" t="s">
        <v>349</v>
      </c>
      <c r="C115">
        <v>7.5</v>
      </c>
      <c r="D115">
        <v>25.5</v>
      </c>
    </row>
    <row r="116" spans="1:4" x14ac:dyDescent="0.2">
      <c r="A116" t="s">
        <v>587</v>
      </c>
      <c r="B116" t="s">
        <v>349</v>
      </c>
      <c r="C116">
        <v>4.5</v>
      </c>
      <c r="D116">
        <v>24.7</v>
      </c>
    </row>
    <row r="117" spans="1:4" x14ac:dyDescent="0.2">
      <c r="A117" t="s">
        <v>588</v>
      </c>
      <c r="B117" t="s">
        <v>349</v>
      </c>
      <c r="C117">
        <v>1.5</v>
      </c>
      <c r="D117">
        <v>21.5</v>
      </c>
    </row>
    <row r="118" spans="1:4" x14ac:dyDescent="0.2">
      <c r="A118" t="s">
        <v>589</v>
      </c>
      <c r="B118" t="s">
        <v>347</v>
      </c>
      <c r="C118">
        <v>7.5</v>
      </c>
      <c r="D118">
        <v>25.7</v>
      </c>
    </row>
    <row r="119" spans="1:4" x14ac:dyDescent="0.2">
      <c r="A119" t="s">
        <v>590</v>
      </c>
      <c r="B119" t="s">
        <v>347</v>
      </c>
      <c r="C119">
        <v>4.5</v>
      </c>
      <c r="D119">
        <v>25.5</v>
      </c>
    </row>
    <row r="120" spans="1:4" x14ac:dyDescent="0.2">
      <c r="A120" t="s">
        <v>591</v>
      </c>
      <c r="B120" t="s">
        <v>347</v>
      </c>
      <c r="C120">
        <v>1.5</v>
      </c>
      <c r="D120">
        <v>22</v>
      </c>
    </row>
    <row r="121" spans="1:4" x14ac:dyDescent="0.2">
      <c r="A121" t="s">
        <v>592</v>
      </c>
      <c r="B121" t="s">
        <v>345</v>
      </c>
      <c r="C121">
        <v>4.5</v>
      </c>
      <c r="D121">
        <v>25.2</v>
      </c>
    </row>
    <row r="122" spans="1:4" x14ac:dyDescent="0.2">
      <c r="A122" t="s">
        <v>593</v>
      </c>
      <c r="B122" t="s">
        <v>345</v>
      </c>
      <c r="C122">
        <v>1.5</v>
      </c>
      <c r="D122">
        <v>20.6</v>
      </c>
    </row>
    <row r="123" spans="1:4" x14ac:dyDescent="0.2">
      <c r="A123" t="s">
        <v>594</v>
      </c>
      <c r="B123" t="s">
        <v>343</v>
      </c>
      <c r="C123">
        <v>4.5</v>
      </c>
      <c r="D123">
        <v>24.7</v>
      </c>
    </row>
    <row r="124" spans="1:4" x14ac:dyDescent="0.2">
      <c r="A124" t="s">
        <v>595</v>
      </c>
      <c r="B124" t="s">
        <v>343</v>
      </c>
      <c r="C124">
        <v>1.5</v>
      </c>
      <c r="D124">
        <v>19.7</v>
      </c>
    </row>
    <row r="125" spans="1:4" x14ac:dyDescent="0.2">
      <c r="A125" t="s">
        <v>596</v>
      </c>
      <c r="B125" t="s">
        <v>341</v>
      </c>
      <c r="C125">
        <v>4.5</v>
      </c>
      <c r="D125">
        <v>25.1</v>
      </c>
    </row>
    <row r="126" spans="1:4" x14ac:dyDescent="0.2">
      <c r="A126" t="s">
        <v>597</v>
      </c>
      <c r="B126" t="s">
        <v>341</v>
      </c>
      <c r="C126">
        <v>1.5</v>
      </c>
      <c r="D126">
        <v>21.4</v>
      </c>
    </row>
    <row r="127" spans="1:4" x14ac:dyDescent="0.2">
      <c r="A127" t="s">
        <v>598</v>
      </c>
      <c r="B127" t="s">
        <v>339</v>
      </c>
      <c r="C127">
        <v>4.5</v>
      </c>
      <c r="D127">
        <v>17.399999999999999</v>
      </c>
    </row>
    <row r="128" spans="1:4" x14ac:dyDescent="0.2">
      <c r="A128" t="s">
        <v>599</v>
      </c>
      <c r="B128" t="s">
        <v>339</v>
      </c>
      <c r="C128">
        <v>1.5</v>
      </c>
      <c r="D128">
        <v>16.7</v>
      </c>
    </row>
    <row r="129" spans="1:4" x14ac:dyDescent="0.2">
      <c r="A129" t="s">
        <v>600</v>
      </c>
      <c r="B129" t="s">
        <v>337</v>
      </c>
      <c r="C129">
        <v>7.5</v>
      </c>
      <c r="D129">
        <v>11.3</v>
      </c>
    </row>
    <row r="130" spans="1:4" x14ac:dyDescent="0.2">
      <c r="A130" t="s">
        <v>601</v>
      </c>
      <c r="B130" t="s">
        <v>337</v>
      </c>
      <c r="C130">
        <v>4.5</v>
      </c>
      <c r="D130">
        <v>10.4</v>
      </c>
    </row>
    <row r="131" spans="1:4" x14ac:dyDescent="0.2">
      <c r="A131" t="s">
        <v>602</v>
      </c>
      <c r="B131" t="s">
        <v>337</v>
      </c>
      <c r="C131">
        <v>1.5</v>
      </c>
      <c r="D131">
        <v>9.5</v>
      </c>
    </row>
    <row r="132" spans="1:4" x14ac:dyDescent="0.2">
      <c r="A132" t="s">
        <v>603</v>
      </c>
      <c r="B132" t="s">
        <v>335</v>
      </c>
      <c r="C132">
        <v>7.5</v>
      </c>
      <c r="D132">
        <v>12.6</v>
      </c>
    </row>
    <row r="133" spans="1:4" x14ac:dyDescent="0.2">
      <c r="A133" t="s">
        <v>604</v>
      </c>
      <c r="B133" t="s">
        <v>335</v>
      </c>
      <c r="C133">
        <v>4.5</v>
      </c>
      <c r="D133">
        <v>11.9</v>
      </c>
    </row>
    <row r="134" spans="1:4" x14ac:dyDescent="0.2">
      <c r="A134" t="s">
        <v>605</v>
      </c>
      <c r="B134" t="s">
        <v>335</v>
      </c>
      <c r="C134">
        <v>1.5</v>
      </c>
      <c r="D134">
        <v>11</v>
      </c>
    </row>
    <row r="135" spans="1:4" x14ac:dyDescent="0.2">
      <c r="A135" t="s">
        <v>606</v>
      </c>
      <c r="B135" t="s">
        <v>333</v>
      </c>
      <c r="C135">
        <v>7.5</v>
      </c>
      <c r="D135">
        <v>1.1000000000000001</v>
      </c>
    </row>
    <row r="136" spans="1:4" x14ac:dyDescent="0.2">
      <c r="A136" t="s">
        <v>607</v>
      </c>
      <c r="B136" t="s">
        <v>333</v>
      </c>
      <c r="C136">
        <v>4.5</v>
      </c>
      <c r="D136">
        <v>2.2999999999999998</v>
      </c>
    </row>
    <row r="137" spans="1:4" x14ac:dyDescent="0.2">
      <c r="A137" t="s">
        <v>608</v>
      </c>
      <c r="B137" t="s">
        <v>333</v>
      </c>
      <c r="C137">
        <v>1.5</v>
      </c>
      <c r="D137">
        <v>1.2</v>
      </c>
    </row>
    <row r="138" spans="1:4" x14ac:dyDescent="0.2">
      <c r="A138" t="s">
        <v>609</v>
      </c>
      <c r="B138" t="s">
        <v>288</v>
      </c>
      <c r="C138">
        <v>7.5</v>
      </c>
      <c r="D138">
        <v>28.8</v>
      </c>
    </row>
    <row r="139" spans="1:4" x14ac:dyDescent="0.2">
      <c r="A139" t="s">
        <v>610</v>
      </c>
      <c r="B139" t="s">
        <v>288</v>
      </c>
      <c r="C139">
        <v>4.5</v>
      </c>
      <c r="D139">
        <v>32.6</v>
      </c>
    </row>
    <row r="140" spans="1:4" x14ac:dyDescent="0.2">
      <c r="A140" t="s">
        <v>611</v>
      </c>
      <c r="B140" t="s">
        <v>288</v>
      </c>
      <c r="C140">
        <v>1.5</v>
      </c>
      <c r="D140">
        <v>29.3</v>
      </c>
    </row>
    <row r="141" spans="1:4" x14ac:dyDescent="0.2">
      <c r="A141" t="s">
        <v>612</v>
      </c>
      <c r="B141" t="s">
        <v>328</v>
      </c>
      <c r="C141">
        <v>7.5</v>
      </c>
      <c r="D141">
        <v>1</v>
      </c>
    </row>
    <row r="142" spans="1:4" x14ac:dyDescent="0.2">
      <c r="A142" t="s">
        <v>613</v>
      </c>
      <c r="B142" t="s">
        <v>328</v>
      </c>
      <c r="C142">
        <v>4.5</v>
      </c>
      <c r="D142">
        <v>2.2000000000000002</v>
      </c>
    </row>
    <row r="143" spans="1:4" x14ac:dyDescent="0.2">
      <c r="A143" t="s">
        <v>614</v>
      </c>
      <c r="B143" t="s">
        <v>328</v>
      </c>
      <c r="C143">
        <v>1.5</v>
      </c>
      <c r="D143">
        <v>1.1000000000000001</v>
      </c>
    </row>
    <row r="144" spans="1:4" x14ac:dyDescent="0.2">
      <c r="A144" t="s">
        <v>615</v>
      </c>
      <c r="B144" t="s">
        <v>326</v>
      </c>
      <c r="C144">
        <v>7.5</v>
      </c>
      <c r="D144" t="s">
        <v>870</v>
      </c>
    </row>
    <row r="145" spans="1:4" x14ac:dyDescent="0.2">
      <c r="A145" t="s">
        <v>616</v>
      </c>
      <c r="B145" t="s">
        <v>326</v>
      </c>
      <c r="C145">
        <v>4.5</v>
      </c>
      <c r="D145">
        <v>-3.3</v>
      </c>
    </row>
    <row r="146" spans="1:4" x14ac:dyDescent="0.2">
      <c r="A146" t="s">
        <v>617</v>
      </c>
      <c r="B146" t="s">
        <v>326</v>
      </c>
      <c r="C146">
        <v>1.5</v>
      </c>
      <c r="D146">
        <v>-3.9</v>
      </c>
    </row>
    <row r="147" spans="1:4" x14ac:dyDescent="0.2">
      <c r="A147" t="s">
        <v>618</v>
      </c>
      <c r="B147" t="s">
        <v>324</v>
      </c>
      <c r="C147">
        <v>4.5</v>
      </c>
      <c r="D147">
        <v>11.3</v>
      </c>
    </row>
    <row r="148" spans="1:4" x14ac:dyDescent="0.2">
      <c r="A148" t="s">
        <v>619</v>
      </c>
      <c r="B148" t="s">
        <v>324</v>
      </c>
      <c r="C148">
        <v>1.5</v>
      </c>
      <c r="D148">
        <v>10.6</v>
      </c>
    </row>
    <row r="149" spans="1:4" x14ac:dyDescent="0.2">
      <c r="A149" t="s">
        <v>620</v>
      </c>
      <c r="B149" t="s">
        <v>314</v>
      </c>
      <c r="C149">
        <v>4.5</v>
      </c>
      <c r="D149">
        <v>6</v>
      </c>
    </row>
    <row r="150" spans="1:4" x14ac:dyDescent="0.2">
      <c r="A150" t="s">
        <v>621</v>
      </c>
      <c r="B150" t="s">
        <v>314</v>
      </c>
      <c r="C150">
        <v>1.5</v>
      </c>
      <c r="D150">
        <v>5.8</v>
      </c>
    </row>
    <row r="151" spans="1:4" x14ac:dyDescent="0.2">
      <c r="A151" t="s">
        <v>622</v>
      </c>
      <c r="B151" t="s">
        <v>322</v>
      </c>
      <c r="C151">
        <v>4.5</v>
      </c>
      <c r="D151">
        <v>11</v>
      </c>
    </row>
    <row r="152" spans="1:4" x14ac:dyDescent="0.2">
      <c r="A152" t="s">
        <v>623</v>
      </c>
      <c r="B152" t="s">
        <v>322</v>
      </c>
      <c r="C152">
        <v>1.5</v>
      </c>
      <c r="D152">
        <v>10.6</v>
      </c>
    </row>
    <row r="153" spans="1:4" x14ac:dyDescent="0.2">
      <c r="A153" t="s">
        <v>624</v>
      </c>
      <c r="B153" t="s">
        <v>320</v>
      </c>
      <c r="C153">
        <v>4.5</v>
      </c>
      <c r="D153">
        <v>13.8</v>
      </c>
    </row>
    <row r="154" spans="1:4" x14ac:dyDescent="0.2">
      <c r="A154" t="s">
        <v>625</v>
      </c>
      <c r="B154" t="s">
        <v>320</v>
      </c>
      <c r="C154">
        <v>1.5</v>
      </c>
      <c r="D154">
        <v>13.1</v>
      </c>
    </row>
    <row r="155" spans="1:4" x14ac:dyDescent="0.2">
      <c r="A155" t="s">
        <v>626</v>
      </c>
      <c r="B155" t="s">
        <v>627</v>
      </c>
      <c r="C155">
        <v>4.5</v>
      </c>
      <c r="D155">
        <v>7.7</v>
      </c>
    </row>
    <row r="156" spans="1:4" x14ac:dyDescent="0.2">
      <c r="A156" t="s">
        <v>626</v>
      </c>
      <c r="B156" t="s">
        <v>318</v>
      </c>
      <c r="C156">
        <v>4.5</v>
      </c>
      <c r="D156">
        <v>14.3</v>
      </c>
    </row>
    <row r="157" spans="1:4" x14ac:dyDescent="0.2">
      <c r="A157" t="s">
        <v>628</v>
      </c>
      <c r="B157" t="s">
        <v>627</v>
      </c>
      <c r="C157">
        <v>1.5</v>
      </c>
      <c r="D157">
        <v>3.3</v>
      </c>
    </row>
    <row r="158" spans="1:4" x14ac:dyDescent="0.2">
      <c r="A158" t="s">
        <v>628</v>
      </c>
      <c r="B158" t="s">
        <v>318</v>
      </c>
      <c r="C158">
        <v>1.5</v>
      </c>
      <c r="D158">
        <v>13.5</v>
      </c>
    </row>
    <row r="159" spans="1:4" x14ac:dyDescent="0.2">
      <c r="A159" t="s">
        <v>629</v>
      </c>
      <c r="B159" t="s">
        <v>316</v>
      </c>
      <c r="C159">
        <v>4.5</v>
      </c>
      <c r="D159">
        <v>10.4</v>
      </c>
    </row>
    <row r="160" spans="1:4" x14ac:dyDescent="0.2">
      <c r="A160" t="s">
        <v>630</v>
      </c>
      <c r="B160" t="s">
        <v>316</v>
      </c>
      <c r="C160">
        <v>1.5</v>
      </c>
      <c r="D160">
        <v>5.8</v>
      </c>
    </row>
    <row r="161" spans="1:4" x14ac:dyDescent="0.2">
      <c r="A161" t="s">
        <v>631</v>
      </c>
      <c r="B161" t="s">
        <v>299</v>
      </c>
      <c r="C161">
        <v>4.5</v>
      </c>
      <c r="D161">
        <v>2</v>
      </c>
    </row>
    <row r="162" spans="1:4" x14ac:dyDescent="0.2">
      <c r="A162" t="s">
        <v>632</v>
      </c>
      <c r="B162" t="s">
        <v>299</v>
      </c>
      <c r="C162">
        <v>1.5</v>
      </c>
      <c r="D162">
        <v>1.9</v>
      </c>
    </row>
    <row r="163" spans="1:4" x14ac:dyDescent="0.2">
      <c r="A163" t="s">
        <v>633</v>
      </c>
      <c r="B163" t="s">
        <v>312</v>
      </c>
      <c r="C163">
        <v>4.5</v>
      </c>
      <c r="D163">
        <v>12.6</v>
      </c>
    </row>
    <row r="164" spans="1:4" x14ac:dyDescent="0.2">
      <c r="A164" t="s">
        <v>634</v>
      </c>
      <c r="B164" t="s">
        <v>312</v>
      </c>
      <c r="C164">
        <v>1.5</v>
      </c>
      <c r="D164">
        <v>11.8</v>
      </c>
    </row>
    <row r="165" spans="1:4" x14ac:dyDescent="0.2">
      <c r="A165" t="s">
        <v>635</v>
      </c>
      <c r="B165" t="s">
        <v>310</v>
      </c>
      <c r="C165">
        <v>4.5</v>
      </c>
      <c r="D165">
        <v>13</v>
      </c>
    </row>
    <row r="166" spans="1:4" x14ac:dyDescent="0.2">
      <c r="A166" t="s">
        <v>636</v>
      </c>
      <c r="B166" t="s">
        <v>310</v>
      </c>
      <c r="C166">
        <v>1.5</v>
      </c>
      <c r="D166">
        <v>12</v>
      </c>
    </row>
    <row r="167" spans="1:4" x14ac:dyDescent="0.2">
      <c r="A167" t="s">
        <v>637</v>
      </c>
      <c r="B167" t="s">
        <v>308</v>
      </c>
      <c r="C167">
        <v>7.5</v>
      </c>
      <c r="D167">
        <v>15.3</v>
      </c>
    </row>
    <row r="168" spans="1:4" x14ac:dyDescent="0.2">
      <c r="A168" t="s">
        <v>638</v>
      </c>
      <c r="B168" t="s">
        <v>308</v>
      </c>
      <c r="C168">
        <v>4.5</v>
      </c>
      <c r="D168">
        <v>15.4</v>
      </c>
    </row>
    <row r="169" spans="1:4" x14ac:dyDescent="0.2">
      <c r="A169" t="s">
        <v>639</v>
      </c>
      <c r="B169" t="s">
        <v>308</v>
      </c>
      <c r="C169">
        <v>1.5</v>
      </c>
      <c r="D169">
        <v>13.8</v>
      </c>
    </row>
    <row r="170" spans="1:4" x14ac:dyDescent="0.2">
      <c r="A170" t="s">
        <v>640</v>
      </c>
      <c r="B170" t="s">
        <v>306</v>
      </c>
      <c r="C170">
        <v>7.5</v>
      </c>
      <c r="D170">
        <v>15.3</v>
      </c>
    </row>
    <row r="171" spans="1:4" x14ac:dyDescent="0.2">
      <c r="A171" t="s">
        <v>641</v>
      </c>
      <c r="B171" t="s">
        <v>306</v>
      </c>
      <c r="C171">
        <v>4.5</v>
      </c>
      <c r="D171">
        <v>14.6</v>
      </c>
    </row>
    <row r="172" spans="1:4" x14ac:dyDescent="0.2">
      <c r="A172" t="s">
        <v>642</v>
      </c>
      <c r="B172" t="s">
        <v>306</v>
      </c>
      <c r="C172">
        <v>1.5</v>
      </c>
      <c r="D172">
        <v>12.4</v>
      </c>
    </row>
    <row r="173" spans="1:4" x14ac:dyDescent="0.2">
      <c r="A173" t="s">
        <v>643</v>
      </c>
      <c r="B173" t="s">
        <v>304</v>
      </c>
      <c r="C173">
        <v>4.5</v>
      </c>
      <c r="D173">
        <v>10.1</v>
      </c>
    </row>
    <row r="174" spans="1:4" x14ac:dyDescent="0.2">
      <c r="A174" t="s">
        <v>644</v>
      </c>
      <c r="B174" t="s">
        <v>304</v>
      </c>
      <c r="C174">
        <v>1.5</v>
      </c>
      <c r="D174">
        <v>9.8000000000000007</v>
      </c>
    </row>
    <row r="175" spans="1:4" x14ac:dyDescent="0.2">
      <c r="A175" t="s">
        <v>645</v>
      </c>
      <c r="B175" t="s">
        <v>302</v>
      </c>
      <c r="C175">
        <v>4.5</v>
      </c>
      <c r="D175">
        <v>13.3</v>
      </c>
    </row>
    <row r="176" spans="1:4" x14ac:dyDescent="0.2">
      <c r="A176" t="s">
        <v>646</v>
      </c>
      <c r="B176" t="s">
        <v>302</v>
      </c>
      <c r="C176">
        <v>1.5</v>
      </c>
      <c r="D176">
        <v>12.5</v>
      </c>
    </row>
    <row r="177" spans="1:4" x14ac:dyDescent="0.2">
      <c r="A177" t="s">
        <v>647</v>
      </c>
      <c r="B177" t="s">
        <v>296</v>
      </c>
      <c r="C177">
        <v>4.5</v>
      </c>
      <c r="D177">
        <v>9.6</v>
      </c>
    </row>
    <row r="178" spans="1:4" x14ac:dyDescent="0.2">
      <c r="A178" t="s">
        <v>648</v>
      </c>
      <c r="B178" t="s">
        <v>296</v>
      </c>
      <c r="C178">
        <v>1.5</v>
      </c>
      <c r="D178">
        <v>7.7</v>
      </c>
    </row>
    <row r="179" spans="1:4" x14ac:dyDescent="0.2">
      <c r="A179" t="s">
        <v>649</v>
      </c>
      <c r="B179" t="s">
        <v>294</v>
      </c>
      <c r="C179">
        <v>4.5</v>
      </c>
      <c r="D179">
        <v>10.1</v>
      </c>
    </row>
    <row r="180" spans="1:4" x14ac:dyDescent="0.2">
      <c r="A180" t="s">
        <v>650</v>
      </c>
      <c r="B180" t="s">
        <v>294</v>
      </c>
      <c r="C180">
        <v>1.5</v>
      </c>
      <c r="D180">
        <v>9.9</v>
      </c>
    </row>
    <row r="181" spans="1:4" x14ac:dyDescent="0.2">
      <c r="A181" t="s">
        <v>651</v>
      </c>
      <c r="B181" t="s">
        <v>291</v>
      </c>
      <c r="C181">
        <v>4.5</v>
      </c>
      <c r="D181">
        <v>9.9</v>
      </c>
    </row>
    <row r="182" spans="1:4" x14ac:dyDescent="0.2">
      <c r="A182" t="s">
        <v>652</v>
      </c>
      <c r="B182" t="s">
        <v>291</v>
      </c>
      <c r="C182">
        <v>1.5</v>
      </c>
      <c r="D182">
        <v>9.6999999999999993</v>
      </c>
    </row>
    <row r="183" spans="1:4" x14ac:dyDescent="0.2">
      <c r="A183" t="s">
        <v>653</v>
      </c>
      <c r="B183" t="s">
        <v>286</v>
      </c>
      <c r="C183">
        <v>4.5</v>
      </c>
      <c r="D183">
        <v>13</v>
      </c>
    </row>
    <row r="184" spans="1:4" x14ac:dyDescent="0.2">
      <c r="A184" t="s">
        <v>654</v>
      </c>
      <c r="B184" t="s">
        <v>286</v>
      </c>
      <c r="C184">
        <v>1.5</v>
      </c>
      <c r="D184">
        <v>12.2</v>
      </c>
    </row>
    <row r="185" spans="1:4" x14ac:dyDescent="0.2">
      <c r="A185" t="s">
        <v>655</v>
      </c>
      <c r="B185" t="s">
        <v>284</v>
      </c>
      <c r="C185">
        <v>4.5</v>
      </c>
      <c r="D185">
        <v>12.8</v>
      </c>
    </row>
    <row r="186" spans="1:4" x14ac:dyDescent="0.2">
      <c r="A186" t="s">
        <v>656</v>
      </c>
      <c r="B186" t="s">
        <v>284</v>
      </c>
      <c r="C186">
        <v>1.5</v>
      </c>
      <c r="D186">
        <v>12.4</v>
      </c>
    </row>
    <row r="187" spans="1:4" x14ac:dyDescent="0.2">
      <c r="A187" t="s">
        <v>657</v>
      </c>
      <c r="B187" t="s">
        <v>282</v>
      </c>
      <c r="C187">
        <v>4.5</v>
      </c>
      <c r="D187">
        <v>13.5</v>
      </c>
    </row>
    <row r="188" spans="1:4" x14ac:dyDescent="0.2">
      <c r="A188" t="s">
        <v>658</v>
      </c>
      <c r="B188" t="s">
        <v>282</v>
      </c>
      <c r="C188">
        <v>1.5</v>
      </c>
      <c r="D188">
        <v>12.8</v>
      </c>
    </row>
    <row r="189" spans="1:4" x14ac:dyDescent="0.2">
      <c r="A189" t="s">
        <v>659</v>
      </c>
      <c r="B189" t="s">
        <v>280</v>
      </c>
      <c r="C189">
        <v>4.5</v>
      </c>
      <c r="D189">
        <v>13.8</v>
      </c>
    </row>
    <row r="190" spans="1:4" x14ac:dyDescent="0.2">
      <c r="A190" t="s">
        <v>660</v>
      </c>
      <c r="B190" t="s">
        <v>280</v>
      </c>
      <c r="C190">
        <v>1.5</v>
      </c>
      <c r="D190">
        <v>13.3</v>
      </c>
    </row>
    <row r="191" spans="1:4" x14ac:dyDescent="0.2">
      <c r="A191" t="s">
        <v>661</v>
      </c>
      <c r="B191" t="s">
        <v>278</v>
      </c>
      <c r="C191">
        <v>4.5</v>
      </c>
      <c r="D191">
        <v>14</v>
      </c>
    </row>
    <row r="192" spans="1:4" x14ac:dyDescent="0.2">
      <c r="A192" t="s">
        <v>662</v>
      </c>
      <c r="B192" t="s">
        <v>278</v>
      </c>
      <c r="C192">
        <v>1.5</v>
      </c>
      <c r="D192">
        <v>13.4</v>
      </c>
    </row>
    <row r="193" spans="1:4" x14ac:dyDescent="0.2">
      <c r="A193" t="s">
        <v>663</v>
      </c>
      <c r="B193" t="s">
        <v>276</v>
      </c>
      <c r="C193">
        <v>4.5</v>
      </c>
      <c r="D193">
        <v>14.1</v>
      </c>
    </row>
    <row r="194" spans="1:4" x14ac:dyDescent="0.2">
      <c r="A194" t="s">
        <v>664</v>
      </c>
      <c r="B194" t="s">
        <v>276</v>
      </c>
      <c r="C194">
        <v>1.5</v>
      </c>
      <c r="D194">
        <v>13.5</v>
      </c>
    </row>
    <row r="195" spans="1:4" x14ac:dyDescent="0.2">
      <c r="A195" t="s">
        <v>665</v>
      </c>
      <c r="B195" t="s">
        <v>266</v>
      </c>
      <c r="C195">
        <v>7.5</v>
      </c>
      <c r="D195">
        <v>18.600000000000001</v>
      </c>
    </row>
    <row r="196" spans="1:4" x14ac:dyDescent="0.2">
      <c r="A196" t="s">
        <v>666</v>
      </c>
      <c r="B196" t="s">
        <v>266</v>
      </c>
      <c r="C196">
        <v>4.5</v>
      </c>
      <c r="D196">
        <v>17.2</v>
      </c>
    </row>
    <row r="197" spans="1:4" x14ac:dyDescent="0.2">
      <c r="A197" t="s">
        <v>667</v>
      </c>
      <c r="B197" t="s">
        <v>266</v>
      </c>
      <c r="C197">
        <v>1.5</v>
      </c>
      <c r="D197">
        <v>16</v>
      </c>
    </row>
    <row r="198" spans="1:4" x14ac:dyDescent="0.2">
      <c r="A198" t="s">
        <v>668</v>
      </c>
      <c r="B198" t="s">
        <v>274</v>
      </c>
      <c r="C198">
        <v>4.5</v>
      </c>
      <c r="D198">
        <v>7.7</v>
      </c>
    </row>
    <row r="199" spans="1:4" x14ac:dyDescent="0.2">
      <c r="A199" t="s">
        <v>669</v>
      </c>
      <c r="B199" t="s">
        <v>274</v>
      </c>
      <c r="C199">
        <v>1.5</v>
      </c>
      <c r="D199">
        <v>2.9</v>
      </c>
    </row>
    <row r="200" spans="1:4" x14ac:dyDescent="0.2">
      <c r="A200" t="s">
        <v>670</v>
      </c>
      <c r="B200" t="s">
        <v>272</v>
      </c>
      <c r="C200">
        <v>4.5</v>
      </c>
      <c r="D200">
        <v>14.4</v>
      </c>
    </row>
    <row r="201" spans="1:4" x14ac:dyDescent="0.2">
      <c r="A201" t="s">
        <v>671</v>
      </c>
      <c r="B201" t="s">
        <v>272</v>
      </c>
      <c r="C201">
        <v>1.5</v>
      </c>
      <c r="D201">
        <v>13.6</v>
      </c>
    </row>
    <row r="202" spans="1:4" x14ac:dyDescent="0.2">
      <c r="A202" t="s">
        <v>672</v>
      </c>
      <c r="B202" t="s">
        <v>268</v>
      </c>
      <c r="C202">
        <v>4.5</v>
      </c>
      <c r="D202">
        <v>17</v>
      </c>
    </row>
    <row r="203" spans="1:4" x14ac:dyDescent="0.2">
      <c r="A203" t="s">
        <v>673</v>
      </c>
      <c r="B203" t="s">
        <v>268</v>
      </c>
      <c r="C203">
        <v>1.5</v>
      </c>
      <c r="D203">
        <v>14.4</v>
      </c>
    </row>
    <row r="204" spans="1:4" x14ac:dyDescent="0.2">
      <c r="A204" t="s">
        <v>674</v>
      </c>
      <c r="B204" t="s">
        <v>264</v>
      </c>
      <c r="C204">
        <v>4.5</v>
      </c>
      <c r="D204">
        <v>17.3</v>
      </c>
    </row>
    <row r="205" spans="1:4" x14ac:dyDescent="0.2">
      <c r="A205" t="s">
        <v>675</v>
      </c>
      <c r="B205" t="s">
        <v>264</v>
      </c>
      <c r="C205">
        <v>1.5</v>
      </c>
      <c r="D205">
        <v>16.100000000000001</v>
      </c>
    </row>
    <row r="206" spans="1:4" x14ac:dyDescent="0.2">
      <c r="A206" t="s">
        <v>676</v>
      </c>
      <c r="B206" t="s">
        <v>262</v>
      </c>
      <c r="C206">
        <v>4.5</v>
      </c>
      <c r="D206">
        <v>10.9</v>
      </c>
    </row>
    <row r="207" spans="1:4" x14ac:dyDescent="0.2">
      <c r="A207" t="s">
        <v>677</v>
      </c>
      <c r="B207" t="s">
        <v>262</v>
      </c>
      <c r="C207">
        <v>1.5</v>
      </c>
      <c r="D207">
        <v>10.4</v>
      </c>
    </row>
    <row r="208" spans="1:4" x14ac:dyDescent="0.2">
      <c r="A208" t="s">
        <v>678</v>
      </c>
      <c r="B208" t="s">
        <v>260</v>
      </c>
      <c r="C208">
        <v>4.5</v>
      </c>
      <c r="D208">
        <v>17.5</v>
      </c>
    </row>
    <row r="209" spans="1:4" x14ac:dyDescent="0.2">
      <c r="A209" t="s">
        <v>679</v>
      </c>
      <c r="B209" t="s">
        <v>260</v>
      </c>
      <c r="C209">
        <v>1.5</v>
      </c>
      <c r="D209">
        <v>16.600000000000001</v>
      </c>
    </row>
    <row r="210" spans="1:4" x14ac:dyDescent="0.2">
      <c r="A210" t="s">
        <v>680</v>
      </c>
      <c r="B210" t="s">
        <v>681</v>
      </c>
      <c r="C210">
        <v>7.5</v>
      </c>
      <c r="D210">
        <v>18.899999999999999</v>
      </c>
    </row>
    <row r="211" spans="1:4" x14ac:dyDescent="0.2">
      <c r="A211" t="s">
        <v>682</v>
      </c>
      <c r="B211" t="s">
        <v>681</v>
      </c>
      <c r="C211">
        <v>4.5</v>
      </c>
      <c r="D211">
        <v>18.600000000000001</v>
      </c>
    </row>
    <row r="212" spans="1:4" x14ac:dyDescent="0.2">
      <c r="A212" t="s">
        <v>683</v>
      </c>
      <c r="B212" t="s">
        <v>681</v>
      </c>
      <c r="C212">
        <v>1.5</v>
      </c>
      <c r="D212">
        <v>17.8</v>
      </c>
    </row>
    <row r="213" spans="1:4" x14ac:dyDescent="0.2">
      <c r="A213" t="s">
        <v>684</v>
      </c>
      <c r="B213" t="s">
        <v>258</v>
      </c>
      <c r="C213">
        <v>4.5</v>
      </c>
      <c r="D213">
        <v>16.399999999999999</v>
      </c>
    </row>
    <row r="214" spans="1:4" x14ac:dyDescent="0.2">
      <c r="A214" t="s">
        <v>685</v>
      </c>
      <c r="B214" t="s">
        <v>258</v>
      </c>
      <c r="C214">
        <v>1.5</v>
      </c>
      <c r="D214">
        <v>15.5</v>
      </c>
    </row>
    <row r="215" spans="1:4" x14ac:dyDescent="0.2">
      <c r="A215" t="s">
        <v>686</v>
      </c>
      <c r="B215" t="s">
        <v>256</v>
      </c>
      <c r="C215">
        <v>4.5</v>
      </c>
      <c r="D215">
        <v>16.399999999999999</v>
      </c>
    </row>
    <row r="216" spans="1:4" x14ac:dyDescent="0.2">
      <c r="A216" t="s">
        <v>687</v>
      </c>
      <c r="B216" t="s">
        <v>256</v>
      </c>
      <c r="C216">
        <v>1.5</v>
      </c>
      <c r="D216">
        <v>15.2</v>
      </c>
    </row>
    <row r="217" spans="1:4" x14ac:dyDescent="0.2">
      <c r="A217" t="s">
        <v>688</v>
      </c>
      <c r="B217" t="s">
        <v>253</v>
      </c>
      <c r="C217">
        <v>4.5</v>
      </c>
      <c r="D217">
        <v>13.1</v>
      </c>
    </row>
    <row r="218" spans="1:4" x14ac:dyDescent="0.2">
      <c r="A218" t="s">
        <v>689</v>
      </c>
      <c r="B218" t="s">
        <v>253</v>
      </c>
      <c r="C218">
        <v>1.5</v>
      </c>
      <c r="D218">
        <v>12.8</v>
      </c>
    </row>
    <row r="219" spans="1:4" x14ac:dyDescent="0.2">
      <c r="A219" t="s">
        <v>690</v>
      </c>
      <c r="B219" t="s">
        <v>251</v>
      </c>
      <c r="C219">
        <v>4.5</v>
      </c>
      <c r="D219">
        <v>15.2</v>
      </c>
    </row>
    <row r="220" spans="1:4" x14ac:dyDescent="0.2">
      <c r="A220" t="s">
        <v>691</v>
      </c>
      <c r="B220" t="s">
        <v>251</v>
      </c>
      <c r="C220">
        <v>1.5</v>
      </c>
      <c r="D220">
        <v>14</v>
      </c>
    </row>
    <row r="221" spans="1:4" x14ac:dyDescent="0.2">
      <c r="A221" t="s">
        <v>692</v>
      </c>
      <c r="B221" t="s">
        <v>249</v>
      </c>
      <c r="C221">
        <v>4.5</v>
      </c>
      <c r="D221">
        <v>14.6</v>
      </c>
    </row>
    <row r="222" spans="1:4" x14ac:dyDescent="0.2">
      <c r="A222" t="s">
        <v>693</v>
      </c>
      <c r="B222" t="s">
        <v>249</v>
      </c>
      <c r="C222">
        <v>1.5</v>
      </c>
      <c r="D222">
        <v>14.3</v>
      </c>
    </row>
    <row r="223" spans="1:4" x14ac:dyDescent="0.2">
      <c r="A223" t="s">
        <v>694</v>
      </c>
      <c r="B223" t="s">
        <v>246</v>
      </c>
      <c r="C223">
        <v>4.5</v>
      </c>
      <c r="D223">
        <v>13.5</v>
      </c>
    </row>
    <row r="224" spans="1:4" x14ac:dyDescent="0.2">
      <c r="A224" t="s">
        <v>695</v>
      </c>
      <c r="B224" t="s">
        <v>246</v>
      </c>
      <c r="C224">
        <v>1.5</v>
      </c>
      <c r="D224">
        <v>13.1</v>
      </c>
    </row>
    <row r="225" spans="1:4" x14ac:dyDescent="0.2">
      <c r="A225" t="s">
        <v>696</v>
      </c>
      <c r="B225" t="s">
        <v>697</v>
      </c>
      <c r="C225">
        <v>7.5</v>
      </c>
      <c r="D225">
        <v>15.3</v>
      </c>
    </row>
    <row r="226" spans="1:4" x14ac:dyDescent="0.2">
      <c r="A226" t="s">
        <v>698</v>
      </c>
      <c r="B226" t="s">
        <v>697</v>
      </c>
      <c r="C226">
        <v>4.5</v>
      </c>
      <c r="D226">
        <v>14.5</v>
      </c>
    </row>
    <row r="227" spans="1:4" x14ac:dyDescent="0.2">
      <c r="A227" t="s">
        <v>698</v>
      </c>
      <c r="B227" t="s">
        <v>244</v>
      </c>
      <c r="C227">
        <v>4.5</v>
      </c>
      <c r="D227">
        <v>15.8</v>
      </c>
    </row>
    <row r="228" spans="1:4" x14ac:dyDescent="0.2">
      <c r="A228" t="s">
        <v>699</v>
      </c>
      <c r="B228" t="s">
        <v>697</v>
      </c>
      <c r="C228">
        <v>1.5</v>
      </c>
      <c r="D228">
        <v>11.6</v>
      </c>
    </row>
    <row r="229" spans="1:4" x14ac:dyDescent="0.2">
      <c r="A229" t="s">
        <v>699</v>
      </c>
      <c r="B229" t="s">
        <v>244</v>
      </c>
      <c r="C229">
        <v>1.5</v>
      </c>
      <c r="D229">
        <v>14.9</v>
      </c>
    </row>
    <row r="230" spans="1:4" x14ac:dyDescent="0.2">
      <c r="A230" t="s">
        <v>700</v>
      </c>
      <c r="B230" t="s">
        <v>701</v>
      </c>
      <c r="C230">
        <v>7.5</v>
      </c>
      <c r="D230">
        <v>15.3</v>
      </c>
    </row>
    <row r="231" spans="1:4" x14ac:dyDescent="0.2">
      <c r="A231" t="s">
        <v>702</v>
      </c>
      <c r="B231" t="s">
        <v>701</v>
      </c>
      <c r="C231">
        <v>4.5</v>
      </c>
      <c r="D231">
        <v>9.6999999999999993</v>
      </c>
    </row>
    <row r="232" spans="1:4" x14ac:dyDescent="0.2">
      <c r="A232" t="s">
        <v>702</v>
      </c>
      <c r="B232" t="s">
        <v>242</v>
      </c>
      <c r="C232">
        <v>4.5</v>
      </c>
      <c r="D232">
        <v>15.8</v>
      </c>
    </row>
    <row r="233" spans="1:4" x14ac:dyDescent="0.2">
      <c r="A233" t="s">
        <v>703</v>
      </c>
      <c r="B233" t="s">
        <v>701</v>
      </c>
      <c r="C233">
        <v>1.5</v>
      </c>
      <c r="D233">
        <v>7.7</v>
      </c>
    </row>
    <row r="234" spans="1:4" x14ac:dyDescent="0.2">
      <c r="A234" t="s">
        <v>703</v>
      </c>
      <c r="B234" t="s">
        <v>242</v>
      </c>
      <c r="C234">
        <v>1.5</v>
      </c>
      <c r="D234">
        <v>15</v>
      </c>
    </row>
    <row r="235" spans="1:4" x14ac:dyDescent="0.2">
      <c r="A235" t="s">
        <v>704</v>
      </c>
      <c r="B235" t="s">
        <v>240</v>
      </c>
      <c r="C235">
        <v>4.5</v>
      </c>
      <c r="D235">
        <v>15.5</v>
      </c>
    </row>
    <row r="236" spans="1:4" x14ac:dyDescent="0.2">
      <c r="A236" t="s">
        <v>705</v>
      </c>
      <c r="B236" t="s">
        <v>240</v>
      </c>
      <c r="C236">
        <v>1.5</v>
      </c>
      <c r="D236">
        <v>14.9</v>
      </c>
    </row>
    <row r="237" spans="1:4" x14ac:dyDescent="0.2">
      <c r="A237" t="s">
        <v>706</v>
      </c>
      <c r="B237" t="s">
        <v>234</v>
      </c>
      <c r="C237">
        <v>7.5</v>
      </c>
      <c r="D237">
        <v>17.100000000000001</v>
      </c>
    </row>
    <row r="238" spans="1:4" x14ac:dyDescent="0.2">
      <c r="A238" t="s">
        <v>707</v>
      </c>
      <c r="B238" t="s">
        <v>234</v>
      </c>
      <c r="C238">
        <v>4.5</v>
      </c>
      <c r="D238">
        <v>16.8</v>
      </c>
    </row>
    <row r="239" spans="1:4" x14ac:dyDescent="0.2">
      <c r="A239" t="s">
        <v>708</v>
      </c>
      <c r="B239" t="s">
        <v>234</v>
      </c>
      <c r="C239">
        <v>1.5</v>
      </c>
      <c r="D239">
        <v>20.3</v>
      </c>
    </row>
    <row r="240" spans="1:4" x14ac:dyDescent="0.2">
      <c r="A240" t="s">
        <v>709</v>
      </c>
      <c r="B240" t="s">
        <v>239</v>
      </c>
      <c r="C240">
        <v>4.5</v>
      </c>
      <c r="D240">
        <v>15.4</v>
      </c>
    </row>
    <row r="241" spans="1:4" x14ac:dyDescent="0.2">
      <c r="A241" t="s">
        <v>710</v>
      </c>
      <c r="B241" t="s">
        <v>239</v>
      </c>
      <c r="C241">
        <v>1.5</v>
      </c>
      <c r="D241">
        <v>15</v>
      </c>
    </row>
    <row r="242" spans="1:4" x14ac:dyDescent="0.2">
      <c r="A242" t="s">
        <v>711</v>
      </c>
      <c r="B242" t="s">
        <v>236</v>
      </c>
      <c r="C242">
        <v>4.5</v>
      </c>
      <c r="D242">
        <v>15.5</v>
      </c>
    </row>
    <row r="243" spans="1:4" x14ac:dyDescent="0.2">
      <c r="A243" t="s">
        <v>712</v>
      </c>
      <c r="B243" t="s">
        <v>236</v>
      </c>
      <c r="C243">
        <v>1.5</v>
      </c>
      <c r="D243">
        <v>15.1</v>
      </c>
    </row>
    <row r="244" spans="1:4" x14ac:dyDescent="0.2">
      <c r="A244" t="s">
        <v>713</v>
      </c>
      <c r="B244" t="s">
        <v>232</v>
      </c>
      <c r="C244">
        <v>7.5</v>
      </c>
      <c r="D244">
        <v>21.3</v>
      </c>
    </row>
    <row r="245" spans="1:4" x14ac:dyDescent="0.2">
      <c r="A245" t="s">
        <v>714</v>
      </c>
      <c r="B245" t="s">
        <v>232</v>
      </c>
      <c r="C245">
        <v>4.5</v>
      </c>
      <c r="D245">
        <v>20.5</v>
      </c>
    </row>
    <row r="246" spans="1:4" x14ac:dyDescent="0.2">
      <c r="A246" t="s">
        <v>715</v>
      </c>
      <c r="B246" t="s">
        <v>232</v>
      </c>
      <c r="C246">
        <v>1.5</v>
      </c>
      <c r="D246">
        <v>19</v>
      </c>
    </row>
    <row r="247" spans="1:4" x14ac:dyDescent="0.2">
      <c r="A247" t="s">
        <v>716</v>
      </c>
      <c r="B247" t="s">
        <v>229</v>
      </c>
      <c r="C247">
        <v>7.5</v>
      </c>
      <c r="D247">
        <v>23.1</v>
      </c>
    </row>
    <row r="248" spans="1:4" x14ac:dyDescent="0.2">
      <c r="A248" t="s">
        <v>717</v>
      </c>
      <c r="B248" t="s">
        <v>229</v>
      </c>
      <c r="C248">
        <v>4.5</v>
      </c>
      <c r="D248">
        <v>22.3</v>
      </c>
    </row>
    <row r="249" spans="1:4" x14ac:dyDescent="0.2">
      <c r="A249" t="s">
        <v>718</v>
      </c>
      <c r="B249" t="s">
        <v>229</v>
      </c>
      <c r="C249">
        <v>1.5</v>
      </c>
      <c r="D249">
        <v>20.399999999999999</v>
      </c>
    </row>
    <row r="250" spans="1:4" x14ac:dyDescent="0.2">
      <c r="A250" t="s">
        <v>719</v>
      </c>
      <c r="B250" t="s">
        <v>226</v>
      </c>
      <c r="C250">
        <v>7.5</v>
      </c>
      <c r="D250">
        <v>19.600000000000001</v>
      </c>
    </row>
    <row r="251" spans="1:4" x14ac:dyDescent="0.2">
      <c r="A251" t="s">
        <v>720</v>
      </c>
      <c r="B251" t="s">
        <v>226</v>
      </c>
      <c r="C251">
        <v>4.5</v>
      </c>
      <c r="D251">
        <v>19.8</v>
      </c>
    </row>
    <row r="252" spans="1:4" x14ac:dyDescent="0.2">
      <c r="A252" t="s">
        <v>721</v>
      </c>
      <c r="B252" t="s">
        <v>226</v>
      </c>
      <c r="C252">
        <v>1.5</v>
      </c>
      <c r="D252">
        <v>17.399999999999999</v>
      </c>
    </row>
    <row r="253" spans="1:4" x14ac:dyDescent="0.2">
      <c r="A253" t="s">
        <v>722</v>
      </c>
      <c r="B253" t="s">
        <v>723</v>
      </c>
      <c r="C253">
        <v>4.5</v>
      </c>
      <c r="D253">
        <v>8.8000000000000007</v>
      </c>
    </row>
    <row r="254" spans="1:4" x14ac:dyDescent="0.2">
      <c r="A254" t="s">
        <v>724</v>
      </c>
      <c r="B254" t="s">
        <v>723</v>
      </c>
      <c r="C254">
        <v>1.5</v>
      </c>
      <c r="D254">
        <v>7.6</v>
      </c>
    </row>
    <row r="255" spans="1:4" x14ac:dyDescent="0.2">
      <c r="A255" t="s">
        <v>725</v>
      </c>
      <c r="B255" t="s">
        <v>222</v>
      </c>
      <c r="C255">
        <v>4.5</v>
      </c>
      <c r="D255">
        <v>21.8</v>
      </c>
    </row>
    <row r="256" spans="1:4" x14ac:dyDescent="0.2">
      <c r="A256" t="s">
        <v>726</v>
      </c>
      <c r="B256" t="s">
        <v>222</v>
      </c>
      <c r="C256">
        <v>1.5</v>
      </c>
      <c r="D256">
        <v>19.5</v>
      </c>
    </row>
    <row r="257" spans="1:4" x14ac:dyDescent="0.2">
      <c r="A257" t="s">
        <v>727</v>
      </c>
      <c r="B257" t="s">
        <v>220</v>
      </c>
      <c r="C257">
        <v>4.5</v>
      </c>
      <c r="D257">
        <v>22.3</v>
      </c>
    </row>
    <row r="258" spans="1:4" x14ac:dyDescent="0.2">
      <c r="A258" t="s">
        <v>728</v>
      </c>
      <c r="B258" t="s">
        <v>220</v>
      </c>
      <c r="C258">
        <v>1.5</v>
      </c>
      <c r="D258">
        <v>19.3</v>
      </c>
    </row>
    <row r="259" spans="1:4" x14ac:dyDescent="0.2">
      <c r="A259" t="s">
        <v>729</v>
      </c>
      <c r="B259" t="s">
        <v>218</v>
      </c>
      <c r="C259">
        <v>4.5</v>
      </c>
      <c r="D259">
        <v>19.899999999999999</v>
      </c>
    </row>
    <row r="260" spans="1:4" x14ac:dyDescent="0.2">
      <c r="A260" t="s">
        <v>730</v>
      </c>
      <c r="B260" t="s">
        <v>218</v>
      </c>
      <c r="C260">
        <v>1.5</v>
      </c>
      <c r="D260">
        <v>18.2</v>
      </c>
    </row>
    <row r="261" spans="1:4" x14ac:dyDescent="0.2">
      <c r="A261" t="s">
        <v>731</v>
      </c>
      <c r="B261" t="s">
        <v>216</v>
      </c>
      <c r="C261">
        <v>4.5</v>
      </c>
      <c r="D261">
        <v>17.600000000000001</v>
      </c>
    </row>
    <row r="262" spans="1:4" x14ac:dyDescent="0.2">
      <c r="A262" t="s">
        <v>732</v>
      </c>
      <c r="B262" t="s">
        <v>216</v>
      </c>
      <c r="C262">
        <v>1.5</v>
      </c>
      <c r="D262">
        <v>16.5</v>
      </c>
    </row>
    <row r="263" spans="1:4" x14ac:dyDescent="0.2">
      <c r="A263" t="s">
        <v>733</v>
      </c>
      <c r="B263" t="s">
        <v>214</v>
      </c>
      <c r="C263">
        <v>4.5</v>
      </c>
      <c r="D263">
        <v>19.3</v>
      </c>
    </row>
    <row r="264" spans="1:4" x14ac:dyDescent="0.2">
      <c r="A264" t="s">
        <v>734</v>
      </c>
      <c r="B264" t="s">
        <v>214</v>
      </c>
      <c r="C264">
        <v>1.5</v>
      </c>
      <c r="D264">
        <v>17.2</v>
      </c>
    </row>
    <row r="265" spans="1:4" x14ac:dyDescent="0.2">
      <c r="A265" t="s">
        <v>735</v>
      </c>
      <c r="B265" t="s">
        <v>212</v>
      </c>
      <c r="C265">
        <v>4.5</v>
      </c>
      <c r="D265">
        <v>17.5</v>
      </c>
    </row>
    <row r="266" spans="1:4" x14ac:dyDescent="0.2">
      <c r="A266" t="s">
        <v>736</v>
      </c>
      <c r="B266" t="s">
        <v>212</v>
      </c>
      <c r="C266">
        <v>1.5</v>
      </c>
      <c r="D266">
        <v>13.2</v>
      </c>
    </row>
    <row r="267" spans="1:4" x14ac:dyDescent="0.2">
      <c r="A267" t="s">
        <v>737</v>
      </c>
      <c r="B267" t="s">
        <v>210</v>
      </c>
      <c r="C267">
        <v>4.5</v>
      </c>
      <c r="D267">
        <v>16.7</v>
      </c>
    </row>
    <row r="268" spans="1:4" x14ac:dyDescent="0.2">
      <c r="A268" t="s">
        <v>738</v>
      </c>
      <c r="B268" t="s">
        <v>210</v>
      </c>
      <c r="C268">
        <v>1.5</v>
      </c>
      <c r="D268">
        <v>15.3</v>
      </c>
    </row>
    <row r="269" spans="1:4" x14ac:dyDescent="0.2">
      <c r="A269" t="s">
        <v>739</v>
      </c>
      <c r="B269" t="s">
        <v>208</v>
      </c>
      <c r="C269">
        <v>4.5</v>
      </c>
      <c r="D269">
        <v>8.9</v>
      </c>
    </row>
    <row r="270" spans="1:4" x14ac:dyDescent="0.2">
      <c r="A270" t="s">
        <v>740</v>
      </c>
      <c r="B270" t="s">
        <v>208</v>
      </c>
      <c r="C270">
        <v>1.5</v>
      </c>
      <c r="D270">
        <v>1.5</v>
      </c>
    </row>
    <row r="271" spans="1:4" x14ac:dyDescent="0.2">
      <c r="A271" t="s">
        <v>741</v>
      </c>
      <c r="B271" t="s">
        <v>206</v>
      </c>
      <c r="C271">
        <v>4.5</v>
      </c>
      <c r="D271">
        <v>13.5</v>
      </c>
    </row>
    <row r="272" spans="1:4" x14ac:dyDescent="0.2">
      <c r="A272" t="s">
        <v>742</v>
      </c>
      <c r="B272" t="s">
        <v>206</v>
      </c>
      <c r="C272">
        <v>1.5</v>
      </c>
      <c r="D272">
        <v>12.6</v>
      </c>
    </row>
    <row r="273" spans="1:4" x14ac:dyDescent="0.2">
      <c r="A273" t="s">
        <v>743</v>
      </c>
      <c r="B273" t="s">
        <v>204</v>
      </c>
      <c r="C273">
        <v>4.5</v>
      </c>
      <c r="D273">
        <v>13.3</v>
      </c>
    </row>
    <row r="274" spans="1:4" x14ac:dyDescent="0.2">
      <c r="A274" t="s">
        <v>744</v>
      </c>
      <c r="B274" t="s">
        <v>204</v>
      </c>
      <c r="C274">
        <v>1.5</v>
      </c>
      <c r="D274">
        <v>12.4</v>
      </c>
    </row>
    <row r="275" spans="1:4" x14ac:dyDescent="0.2">
      <c r="A275" t="s">
        <v>745</v>
      </c>
      <c r="B275" t="s">
        <v>201</v>
      </c>
      <c r="C275">
        <v>7.5</v>
      </c>
      <c r="D275">
        <v>16.600000000000001</v>
      </c>
    </row>
    <row r="276" spans="1:4" x14ac:dyDescent="0.2">
      <c r="A276" t="s">
        <v>746</v>
      </c>
      <c r="B276" t="s">
        <v>201</v>
      </c>
      <c r="C276">
        <v>4.5</v>
      </c>
      <c r="D276">
        <v>17.899999999999999</v>
      </c>
    </row>
    <row r="277" spans="1:4" x14ac:dyDescent="0.2">
      <c r="A277" t="s">
        <v>747</v>
      </c>
      <c r="B277" t="s">
        <v>201</v>
      </c>
      <c r="C277">
        <v>1.5</v>
      </c>
      <c r="D277">
        <v>17.100000000000001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 t="s">
        <v>870</v>
      </c>
    </row>
    <row r="287" spans="1:4" x14ac:dyDescent="0.2">
      <c r="A287" t="s">
        <v>757</v>
      </c>
      <c r="B287" t="s">
        <v>191</v>
      </c>
      <c r="C287">
        <v>1.5</v>
      </c>
      <c r="D287" t="s">
        <v>870</v>
      </c>
    </row>
    <row r="288" spans="1:4" x14ac:dyDescent="0.2">
      <c r="A288" t="s">
        <v>758</v>
      </c>
      <c r="B288" t="s">
        <v>189</v>
      </c>
      <c r="C288">
        <v>4.5</v>
      </c>
      <c r="D288" t="s">
        <v>870</v>
      </c>
    </row>
    <row r="289" spans="1:4" x14ac:dyDescent="0.2">
      <c r="A289" t="s">
        <v>759</v>
      </c>
      <c r="B289" t="s">
        <v>189</v>
      </c>
      <c r="C289">
        <v>1.5</v>
      </c>
      <c r="D289" t="s">
        <v>870</v>
      </c>
    </row>
    <row r="290" spans="1:4" x14ac:dyDescent="0.2">
      <c r="A290" t="s">
        <v>760</v>
      </c>
      <c r="B290" t="s">
        <v>187</v>
      </c>
      <c r="C290">
        <v>4.5</v>
      </c>
      <c r="D290" t="s">
        <v>870</v>
      </c>
    </row>
    <row r="291" spans="1:4" x14ac:dyDescent="0.2">
      <c r="A291" t="s">
        <v>761</v>
      </c>
      <c r="B291" t="s">
        <v>187</v>
      </c>
      <c r="C291">
        <v>1.5</v>
      </c>
      <c r="D291" t="s">
        <v>870</v>
      </c>
    </row>
    <row r="292" spans="1:4" x14ac:dyDescent="0.2">
      <c r="A292" t="s">
        <v>762</v>
      </c>
      <c r="B292" t="s">
        <v>185</v>
      </c>
      <c r="C292">
        <v>4.5</v>
      </c>
      <c r="D292" t="s">
        <v>870</v>
      </c>
    </row>
    <row r="293" spans="1:4" x14ac:dyDescent="0.2">
      <c r="A293" t="s">
        <v>763</v>
      </c>
      <c r="B293" t="s">
        <v>185</v>
      </c>
      <c r="C293">
        <v>1.5</v>
      </c>
      <c r="D293" t="s">
        <v>870</v>
      </c>
    </row>
    <row r="294" spans="1:4" x14ac:dyDescent="0.2">
      <c r="A294" t="s">
        <v>764</v>
      </c>
      <c r="B294" t="s">
        <v>183</v>
      </c>
      <c r="C294">
        <v>4.5</v>
      </c>
      <c r="D294" t="s">
        <v>870</v>
      </c>
    </row>
    <row r="295" spans="1:4" x14ac:dyDescent="0.2">
      <c r="A295" t="s">
        <v>765</v>
      </c>
      <c r="B295" t="s">
        <v>183</v>
      </c>
      <c r="C295">
        <v>1.5</v>
      </c>
      <c r="D295" t="s">
        <v>870</v>
      </c>
    </row>
    <row r="296" spans="1:4" x14ac:dyDescent="0.2">
      <c r="A296" t="s">
        <v>766</v>
      </c>
      <c r="B296" t="s">
        <v>181</v>
      </c>
      <c r="C296">
        <v>4.5</v>
      </c>
      <c r="D296" t="s">
        <v>870</v>
      </c>
    </row>
    <row r="297" spans="1:4" x14ac:dyDescent="0.2">
      <c r="A297" t="s">
        <v>767</v>
      </c>
      <c r="B297" t="s">
        <v>181</v>
      </c>
      <c r="C297">
        <v>1.5</v>
      </c>
      <c r="D297" t="s">
        <v>870</v>
      </c>
    </row>
    <row r="298" spans="1:4" x14ac:dyDescent="0.2">
      <c r="A298" t="s">
        <v>768</v>
      </c>
      <c r="B298" t="s">
        <v>178</v>
      </c>
      <c r="C298">
        <v>4.5</v>
      </c>
      <c r="D298" t="s">
        <v>870</v>
      </c>
    </row>
    <row r="299" spans="1:4" x14ac:dyDescent="0.2">
      <c r="A299" t="s">
        <v>769</v>
      </c>
      <c r="B299" t="s">
        <v>178</v>
      </c>
      <c r="C299">
        <v>1.5</v>
      </c>
      <c r="D299" t="s">
        <v>870</v>
      </c>
    </row>
    <row r="300" spans="1:4" x14ac:dyDescent="0.2">
      <c r="A300" t="s">
        <v>770</v>
      </c>
      <c r="B300" t="s">
        <v>176</v>
      </c>
      <c r="C300">
        <v>1.5</v>
      </c>
      <c r="D300" t="s">
        <v>870</v>
      </c>
    </row>
    <row r="301" spans="1:4" x14ac:dyDescent="0.2">
      <c r="A301" t="s">
        <v>771</v>
      </c>
      <c r="B301" t="s">
        <v>174</v>
      </c>
      <c r="C301">
        <v>1.5</v>
      </c>
      <c r="D301" t="s">
        <v>870</v>
      </c>
    </row>
    <row r="302" spans="1:4" x14ac:dyDescent="0.2">
      <c r="A302" t="s">
        <v>772</v>
      </c>
      <c r="B302" t="s">
        <v>172</v>
      </c>
      <c r="C302">
        <v>4.5</v>
      </c>
      <c r="D302" t="s">
        <v>870</v>
      </c>
    </row>
    <row r="303" spans="1:4" x14ac:dyDescent="0.2">
      <c r="A303" t="s">
        <v>773</v>
      </c>
      <c r="B303" t="s">
        <v>172</v>
      </c>
      <c r="C303">
        <v>1.5</v>
      </c>
      <c r="D303">
        <v>-5.0999999999999996</v>
      </c>
    </row>
    <row r="304" spans="1:4" x14ac:dyDescent="0.2">
      <c r="A304" t="s">
        <v>774</v>
      </c>
      <c r="B304" t="s">
        <v>170</v>
      </c>
      <c r="C304">
        <v>1.5</v>
      </c>
      <c r="D304" t="s">
        <v>870</v>
      </c>
    </row>
    <row r="305" spans="1:4" x14ac:dyDescent="0.2">
      <c r="A305" t="s">
        <v>775</v>
      </c>
      <c r="B305" t="s">
        <v>167</v>
      </c>
      <c r="C305">
        <v>4.5</v>
      </c>
      <c r="D305">
        <v>15.6</v>
      </c>
    </row>
    <row r="306" spans="1:4" x14ac:dyDescent="0.2">
      <c r="A306" t="s">
        <v>776</v>
      </c>
      <c r="B306" t="s">
        <v>167</v>
      </c>
      <c r="C306">
        <v>1.5</v>
      </c>
      <c r="D306">
        <v>9.9</v>
      </c>
    </row>
    <row r="307" spans="1:4" x14ac:dyDescent="0.2">
      <c r="A307" t="s">
        <v>777</v>
      </c>
      <c r="B307" t="s">
        <v>165</v>
      </c>
      <c r="C307">
        <v>4.5</v>
      </c>
      <c r="D307">
        <v>3.9</v>
      </c>
    </row>
    <row r="308" spans="1:4" x14ac:dyDescent="0.2">
      <c r="A308" t="s">
        <v>778</v>
      </c>
      <c r="B308" t="s">
        <v>165</v>
      </c>
      <c r="C308">
        <v>1.5</v>
      </c>
      <c r="D308">
        <v>1.4</v>
      </c>
    </row>
    <row r="309" spans="1:4" x14ac:dyDescent="0.2">
      <c r="A309" t="s">
        <v>779</v>
      </c>
      <c r="B309" t="s">
        <v>162</v>
      </c>
      <c r="C309">
        <v>7.5</v>
      </c>
      <c r="D309" t="s">
        <v>870</v>
      </c>
    </row>
    <row r="310" spans="1:4" x14ac:dyDescent="0.2">
      <c r="A310" t="s">
        <v>780</v>
      </c>
      <c r="B310" t="s">
        <v>162</v>
      </c>
      <c r="C310">
        <v>4.5</v>
      </c>
      <c r="D310">
        <v>-12.9</v>
      </c>
    </row>
    <row r="311" spans="1:4" x14ac:dyDescent="0.2">
      <c r="A311" t="s">
        <v>781</v>
      </c>
      <c r="B311" t="s">
        <v>162</v>
      </c>
      <c r="C311">
        <v>1.5</v>
      </c>
      <c r="D311">
        <v>-14.3</v>
      </c>
    </row>
    <row r="312" spans="1:4" x14ac:dyDescent="0.2">
      <c r="A312" t="s">
        <v>782</v>
      </c>
      <c r="B312" t="s">
        <v>160</v>
      </c>
      <c r="C312">
        <v>1.5</v>
      </c>
      <c r="D312">
        <v>-19.7</v>
      </c>
    </row>
    <row r="313" spans="1:4" x14ac:dyDescent="0.2">
      <c r="A313" t="s">
        <v>783</v>
      </c>
      <c r="B313" t="s">
        <v>158</v>
      </c>
      <c r="C313">
        <v>7.5</v>
      </c>
      <c r="D313">
        <v>-16.5</v>
      </c>
    </row>
    <row r="314" spans="1:4" x14ac:dyDescent="0.2">
      <c r="A314" t="s">
        <v>784</v>
      </c>
      <c r="B314" t="s">
        <v>158</v>
      </c>
      <c r="C314">
        <v>4.5</v>
      </c>
      <c r="D314">
        <v>-16.7</v>
      </c>
    </row>
    <row r="315" spans="1:4" x14ac:dyDescent="0.2">
      <c r="A315" t="s">
        <v>785</v>
      </c>
      <c r="B315" t="s">
        <v>158</v>
      </c>
      <c r="C315">
        <v>1.5</v>
      </c>
      <c r="D315">
        <v>-22.9</v>
      </c>
    </row>
    <row r="316" spans="1:4" x14ac:dyDescent="0.2">
      <c r="A316" t="s">
        <v>786</v>
      </c>
      <c r="B316" t="s">
        <v>156</v>
      </c>
      <c r="C316">
        <v>4.5</v>
      </c>
      <c r="D316">
        <v>-16.600000000000001</v>
      </c>
    </row>
    <row r="317" spans="1:4" x14ac:dyDescent="0.2">
      <c r="A317" t="s">
        <v>787</v>
      </c>
      <c r="B317" t="s">
        <v>156</v>
      </c>
      <c r="C317">
        <v>1.5</v>
      </c>
      <c r="D317">
        <v>-22.1</v>
      </c>
    </row>
    <row r="318" spans="1:4" x14ac:dyDescent="0.2">
      <c r="A318" t="s">
        <v>788</v>
      </c>
      <c r="B318" t="s">
        <v>154</v>
      </c>
      <c r="C318">
        <v>4.5</v>
      </c>
      <c r="D318">
        <v>-16.5</v>
      </c>
    </row>
    <row r="319" spans="1:4" x14ac:dyDescent="0.2">
      <c r="A319" t="s">
        <v>789</v>
      </c>
      <c r="B319" t="s">
        <v>154</v>
      </c>
      <c r="C319">
        <v>1.5</v>
      </c>
      <c r="D319">
        <v>-16.8</v>
      </c>
    </row>
    <row r="320" spans="1:4" x14ac:dyDescent="0.2">
      <c r="A320" t="s">
        <v>790</v>
      </c>
      <c r="B320" t="s">
        <v>152</v>
      </c>
      <c r="C320">
        <v>4.5</v>
      </c>
      <c r="D320">
        <v>-12.4</v>
      </c>
    </row>
    <row r="321" spans="1:4" x14ac:dyDescent="0.2">
      <c r="A321" t="s">
        <v>791</v>
      </c>
      <c r="B321" t="s">
        <v>152</v>
      </c>
      <c r="C321">
        <v>1.5</v>
      </c>
      <c r="D321">
        <v>-12.8</v>
      </c>
    </row>
    <row r="322" spans="1:4" x14ac:dyDescent="0.2">
      <c r="A322" t="s">
        <v>792</v>
      </c>
      <c r="B322" t="s">
        <v>150</v>
      </c>
      <c r="C322">
        <v>4.5</v>
      </c>
      <c r="D322">
        <v>-7.9</v>
      </c>
    </row>
    <row r="323" spans="1:4" x14ac:dyDescent="0.2">
      <c r="A323" t="s">
        <v>793</v>
      </c>
      <c r="B323" t="s">
        <v>150</v>
      </c>
      <c r="C323">
        <v>1.5</v>
      </c>
      <c r="D323">
        <v>-8.4</v>
      </c>
    </row>
    <row r="324" spans="1:4" x14ac:dyDescent="0.2">
      <c r="A324" t="s">
        <v>794</v>
      </c>
      <c r="B324" t="s">
        <v>147</v>
      </c>
      <c r="C324">
        <v>4.5</v>
      </c>
      <c r="D324">
        <v>-11</v>
      </c>
    </row>
    <row r="325" spans="1:4" x14ac:dyDescent="0.2">
      <c r="A325" t="s">
        <v>795</v>
      </c>
      <c r="B325" t="s">
        <v>147</v>
      </c>
      <c r="C325">
        <v>1.5</v>
      </c>
      <c r="D325">
        <v>-11.5</v>
      </c>
    </row>
    <row r="326" spans="1:4" x14ac:dyDescent="0.2">
      <c r="A326" t="s">
        <v>796</v>
      </c>
      <c r="B326" t="s">
        <v>145</v>
      </c>
      <c r="C326">
        <v>1.5</v>
      </c>
      <c r="D326">
        <v>16.5</v>
      </c>
    </row>
    <row r="327" spans="1:4" x14ac:dyDescent="0.2">
      <c r="A327" t="s">
        <v>797</v>
      </c>
      <c r="B327" t="s">
        <v>143</v>
      </c>
      <c r="C327">
        <v>1.5</v>
      </c>
      <c r="D327">
        <v>16.8</v>
      </c>
    </row>
    <row r="328" spans="1:4" x14ac:dyDescent="0.2">
      <c r="A328" t="s">
        <v>798</v>
      </c>
      <c r="B328" t="s">
        <v>141</v>
      </c>
      <c r="C328">
        <v>4.5</v>
      </c>
      <c r="D328">
        <v>22.6</v>
      </c>
    </row>
    <row r="329" spans="1:4" x14ac:dyDescent="0.2">
      <c r="A329" t="s">
        <v>799</v>
      </c>
      <c r="B329" t="s">
        <v>141</v>
      </c>
      <c r="C329">
        <v>1.5</v>
      </c>
      <c r="D329">
        <v>20.2</v>
      </c>
    </row>
    <row r="330" spans="1:4" x14ac:dyDescent="0.2">
      <c r="A330" t="s">
        <v>800</v>
      </c>
      <c r="B330" t="s">
        <v>138</v>
      </c>
      <c r="C330">
        <v>4.5</v>
      </c>
      <c r="D330">
        <v>25.2</v>
      </c>
    </row>
    <row r="331" spans="1:4" x14ac:dyDescent="0.2">
      <c r="A331" t="s">
        <v>801</v>
      </c>
      <c r="B331" t="s">
        <v>138</v>
      </c>
      <c r="C331">
        <v>1.5</v>
      </c>
      <c r="D331">
        <v>22.2</v>
      </c>
    </row>
    <row r="332" spans="1:4" x14ac:dyDescent="0.2">
      <c r="A332" t="s">
        <v>802</v>
      </c>
      <c r="B332" t="s">
        <v>136</v>
      </c>
      <c r="C332">
        <v>4.5</v>
      </c>
      <c r="D332">
        <v>24.7</v>
      </c>
    </row>
    <row r="333" spans="1:4" x14ac:dyDescent="0.2">
      <c r="A333" t="s">
        <v>803</v>
      </c>
      <c r="B333" t="s">
        <v>136</v>
      </c>
      <c r="C333">
        <v>1.5</v>
      </c>
      <c r="D333">
        <v>22</v>
      </c>
    </row>
    <row r="334" spans="1:4" x14ac:dyDescent="0.2">
      <c r="A334" t="s">
        <v>804</v>
      </c>
      <c r="B334" t="s">
        <v>135</v>
      </c>
      <c r="C334">
        <v>4.5</v>
      </c>
      <c r="D334">
        <v>25.6</v>
      </c>
    </row>
    <row r="335" spans="1:4" x14ac:dyDescent="0.2">
      <c r="A335" t="s">
        <v>805</v>
      </c>
      <c r="B335" t="s">
        <v>135</v>
      </c>
      <c r="C335">
        <v>1.5</v>
      </c>
      <c r="D335">
        <v>23.3</v>
      </c>
    </row>
    <row r="336" spans="1:4" x14ac:dyDescent="0.2">
      <c r="A336" t="s">
        <v>806</v>
      </c>
      <c r="B336" t="s">
        <v>134</v>
      </c>
      <c r="C336">
        <v>4.5</v>
      </c>
      <c r="D336">
        <v>26.7</v>
      </c>
    </row>
    <row r="337" spans="1:4" x14ac:dyDescent="0.2">
      <c r="A337" t="s">
        <v>807</v>
      </c>
      <c r="B337" t="s">
        <v>134</v>
      </c>
      <c r="C337">
        <v>1.5</v>
      </c>
      <c r="D337">
        <v>23.4</v>
      </c>
    </row>
    <row r="338" spans="1:4" x14ac:dyDescent="0.2">
      <c r="A338" t="s">
        <v>808</v>
      </c>
      <c r="B338" t="s">
        <v>133</v>
      </c>
      <c r="C338">
        <v>4.5</v>
      </c>
      <c r="D338">
        <v>26.2</v>
      </c>
    </row>
    <row r="339" spans="1:4" x14ac:dyDescent="0.2">
      <c r="A339" t="s">
        <v>809</v>
      </c>
      <c r="B339" t="s">
        <v>133</v>
      </c>
      <c r="C339">
        <v>1.5</v>
      </c>
      <c r="D339">
        <v>23.6</v>
      </c>
    </row>
    <row r="340" spans="1:4" x14ac:dyDescent="0.2">
      <c r="A340" t="s">
        <v>810</v>
      </c>
      <c r="B340" t="s">
        <v>129</v>
      </c>
      <c r="C340">
        <v>4.5</v>
      </c>
      <c r="D340">
        <v>25.6</v>
      </c>
    </row>
    <row r="341" spans="1:4" x14ac:dyDescent="0.2">
      <c r="A341" t="s">
        <v>811</v>
      </c>
      <c r="B341" t="s">
        <v>129</v>
      </c>
      <c r="C341">
        <v>1.5</v>
      </c>
      <c r="D341">
        <v>23.6</v>
      </c>
    </row>
    <row r="342" spans="1:4" x14ac:dyDescent="0.2">
      <c r="A342" t="s">
        <v>812</v>
      </c>
      <c r="B342" t="s">
        <v>128</v>
      </c>
      <c r="C342">
        <v>4.5</v>
      </c>
      <c r="D342">
        <v>26.3</v>
      </c>
    </row>
    <row r="343" spans="1:4" x14ac:dyDescent="0.2">
      <c r="A343" t="s">
        <v>813</v>
      </c>
      <c r="B343" t="s">
        <v>128</v>
      </c>
      <c r="C343">
        <v>1.5</v>
      </c>
      <c r="D343">
        <v>23.4</v>
      </c>
    </row>
    <row r="344" spans="1:4" x14ac:dyDescent="0.2">
      <c r="A344" t="s">
        <v>814</v>
      </c>
      <c r="B344" t="s">
        <v>127</v>
      </c>
      <c r="C344">
        <v>4.5</v>
      </c>
      <c r="D344">
        <v>26.6</v>
      </c>
    </row>
    <row r="345" spans="1:4" x14ac:dyDescent="0.2">
      <c r="A345" t="s">
        <v>815</v>
      </c>
      <c r="B345" t="s">
        <v>127</v>
      </c>
      <c r="C345">
        <v>1.5</v>
      </c>
      <c r="D345">
        <v>23.7</v>
      </c>
    </row>
    <row r="346" spans="1:4" x14ac:dyDescent="0.2">
      <c r="A346" t="s">
        <v>816</v>
      </c>
      <c r="B346" t="s">
        <v>126</v>
      </c>
      <c r="C346">
        <v>4.5</v>
      </c>
      <c r="D346">
        <v>24.6</v>
      </c>
    </row>
    <row r="347" spans="1:4" x14ac:dyDescent="0.2">
      <c r="A347" t="s">
        <v>817</v>
      </c>
      <c r="B347" t="s">
        <v>126</v>
      </c>
      <c r="C347">
        <v>1.5</v>
      </c>
      <c r="D347">
        <v>23.1</v>
      </c>
    </row>
    <row r="348" spans="1:4" x14ac:dyDescent="0.2">
      <c r="A348" t="s">
        <v>818</v>
      </c>
      <c r="B348" t="s">
        <v>123</v>
      </c>
      <c r="C348">
        <v>4.5</v>
      </c>
      <c r="D348">
        <v>23.2</v>
      </c>
    </row>
    <row r="349" spans="1:4" x14ac:dyDescent="0.2">
      <c r="A349" t="s">
        <v>819</v>
      </c>
      <c r="B349" t="s">
        <v>123</v>
      </c>
      <c r="C349">
        <v>1.5</v>
      </c>
      <c r="D349">
        <v>22.4</v>
      </c>
    </row>
    <row r="350" spans="1:4" x14ac:dyDescent="0.2">
      <c r="A350" t="s">
        <v>820</v>
      </c>
      <c r="B350" t="s">
        <v>119</v>
      </c>
      <c r="C350">
        <v>4.5</v>
      </c>
      <c r="D350">
        <v>28.7</v>
      </c>
    </row>
    <row r="351" spans="1:4" x14ac:dyDescent="0.2">
      <c r="A351" t="s">
        <v>821</v>
      </c>
      <c r="B351" t="s">
        <v>119</v>
      </c>
      <c r="C351">
        <v>1.5</v>
      </c>
      <c r="D351">
        <v>25.9</v>
      </c>
    </row>
    <row r="352" spans="1:4" x14ac:dyDescent="0.2">
      <c r="A352" t="s">
        <v>822</v>
      </c>
      <c r="B352" t="s">
        <v>115</v>
      </c>
      <c r="C352">
        <v>1.5</v>
      </c>
      <c r="D352">
        <v>25.3</v>
      </c>
    </row>
    <row r="353" spans="1:4" x14ac:dyDescent="0.2">
      <c r="A353" t="s">
        <v>823</v>
      </c>
      <c r="B353" t="s">
        <v>112</v>
      </c>
      <c r="C353">
        <v>7.5</v>
      </c>
      <c r="D353">
        <v>29.7</v>
      </c>
    </row>
    <row r="354" spans="1:4" x14ac:dyDescent="0.2">
      <c r="A354" t="s">
        <v>824</v>
      </c>
      <c r="B354" t="s">
        <v>112</v>
      </c>
      <c r="C354">
        <v>4.5</v>
      </c>
      <c r="D354">
        <v>27.7</v>
      </c>
    </row>
    <row r="355" spans="1:4" x14ac:dyDescent="0.2">
      <c r="A355" t="s">
        <v>825</v>
      </c>
      <c r="B355" t="s">
        <v>112</v>
      </c>
      <c r="C355">
        <v>1.5</v>
      </c>
      <c r="D355">
        <v>26.2</v>
      </c>
    </row>
    <row r="356" spans="1:4" x14ac:dyDescent="0.2">
      <c r="A356" t="s">
        <v>826</v>
      </c>
      <c r="B356" t="s">
        <v>827</v>
      </c>
      <c r="C356">
        <v>4.5</v>
      </c>
      <c r="D356">
        <v>25.9</v>
      </c>
    </row>
    <row r="357" spans="1:4" x14ac:dyDescent="0.2">
      <c r="A357" t="s">
        <v>828</v>
      </c>
      <c r="B357" t="s">
        <v>827</v>
      </c>
      <c r="C357">
        <v>1.5</v>
      </c>
      <c r="D357">
        <v>24.8</v>
      </c>
    </row>
    <row r="358" spans="1:4" x14ac:dyDescent="0.2">
      <c r="A358" t="s">
        <v>829</v>
      </c>
      <c r="B358" t="s">
        <v>108</v>
      </c>
      <c r="C358">
        <v>4.5</v>
      </c>
      <c r="D358">
        <v>28.4</v>
      </c>
    </row>
    <row r="359" spans="1:4" x14ac:dyDescent="0.2">
      <c r="A359" t="s">
        <v>830</v>
      </c>
      <c r="B359" t="s">
        <v>108</v>
      </c>
      <c r="C359">
        <v>1.5</v>
      </c>
      <c r="D359">
        <v>26.4</v>
      </c>
    </row>
    <row r="360" spans="1:4" x14ac:dyDescent="0.2">
      <c r="A360" t="s">
        <v>831</v>
      </c>
      <c r="B360" t="s">
        <v>106</v>
      </c>
      <c r="C360">
        <v>4.5</v>
      </c>
      <c r="D360">
        <v>30.6</v>
      </c>
    </row>
    <row r="361" spans="1:4" x14ac:dyDescent="0.2">
      <c r="A361" t="s">
        <v>832</v>
      </c>
      <c r="B361" t="s">
        <v>106</v>
      </c>
      <c r="C361">
        <v>1.5</v>
      </c>
      <c r="D361">
        <v>29.5</v>
      </c>
    </row>
    <row r="362" spans="1:4" x14ac:dyDescent="0.2">
      <c r="A362" t="s">
        <v>833</v>
      </c>
      <c r="B362" t="s">
        <v>104</v>
      </c>
      <c r="C362">
        <v>4.5</v>
      </c>
      <c r="D362">
        <v>27.2</v>
      </c>
    </row>
    <row r="363" spans="1:4" x14ac:dyDescent="0.2">
      <c r="A363" t="s">
        <v>834</v>
      </c>
      <c r="B363" t="s">
        <v>104</v>
      </c>
      <c r="C363">
        <v>1.5</v>
      </c>
      <c r="D363">
        <v>25.8</v>
      </c>
    </row>
    <row r="364" spans="1:4" x14ac:dyDescent="0.2">
      <c r="A364" t="s">
        <v>835</v>
      </c>
      <c r="B364" t="s">
        <v>101</v>
      </c>
      <c r="C364">
        <v>4.5</v>
      </c>
      <c r="D364">
        <v>27.1</v>
      </c>
    </row>
    <row r="365" spans="1:4" x14ac:dyDescent="0.2">
      <c r="A365" t="s">
        <v>836</v>
      </c>
      <c r="B365" t="s">
        <v>101</v>
      </c>
      <c r="C365">
        <v>1.5</v>
      </c>
      <c r="D365">
        <v>25.9</v>
      </c>
    </row>
    <row r="366" spans="1:4" x14ac:dyDescent="0.2">
      <c r="A366" t="s">
        <v>837</v>
      </c>
      <c r="B366" t="s">
        <v>99</v>
      </c>
      <c r="C366">
        <v>4.5</v>
      </c>
      <c r="D366">
        <v>28.6</v>
      </c>
    </row>
    <row r="367" spans="1:4" x14ac:dyDescent="0.2">
      <c r="A367" t="s">
        <v>838</v>
      </c>
      <c r="B367" t="s">
        <v>99</v>
      </c>
      <c r="C367">
        <v>1.5</v>
      </c>
      <c r="D367">
        <v>26.2</v>
      </c>
    </row>
    <row r="368" spans="1:4" x14ac:dyDescent="0.2">
      <c r="A368" t="s">
        <v>839</v>
      </c>
      <c r="B368" t="s">
        <v>97</v>
      </c>
      <c r="C368">
        <v>4.5</v>
      </c>
      <c r="D368">
        <v>26.3</v>
      </c>
    </row>
    <row r="369" spans="1:4" x14ac:dyDescent="0.2">
      <c r="A369" t="s">
        <v>840</v>
      </c>
      <c r="B369" t="s">
        <v>97</v>
      </c>
      <c r="C369">
        <v>1.5</v>
      </c>
      <c r="D369">
        <v>24.8</v>
      </c>
    </row>
    <row r="370" spans="1:4" x14ac:dyDescent="0.2">
      <c r="A370" t="s">
        <v>841</v>
      </c>
      <c r="B370" t="s">
        <v>95</v>
      </c>
      <c r="C370">
        <v>4.5</v>
      </c>
      <c r="D370">
        <v>25.3</v>
      </c>
    </row>
    <row r="371" spans="1:4" x14ac:dyDescent="0.2">
      <c r="A371" t="s">
        <v>842</v>
      </c>
      <c r="B371" t="s">
        <v>95</v>
      </c>
      <c r="C371">
        <v>1.5</v>
      </c>
      <c r="D371">
        <v>23.6</v>
      </c>
    </row>
    <row r="372" spans="1:4" x14ac:dyDescent="0.2">
      <c r="A372" t="s">
        <v>843</v>
      </c>
      <c r="B372" t="s">
        <v>93</v>
      </c>
      <c r="C372">
        <v>4.5</v>
      </c>
      <c r="D372">
        <v>29.5</v>
      </c>
    </row>
    <row r="373" spans="1:4" x14ac:dyDescent="0.2">
      <c r="A373" t="s">
        <v>844</v>
      </c>
      <c r="B373" t="s">
        <v>93</v>
      </c>
      <c r="C373">
        <v>1.5</v>
      </c>
      <c r="D373">
        <v>28.6</v>
      </c>
    </row>
    <row r="374" spans="1:4" x14ac:dyDescent="0.2">
      <c r="A374" t="s">
        <v>845</v>
      </c>
      <c r="B374" t="s">
        <v>91</v>
      </c>
      <c r="C374">
        <v>4.5</v>
      </c>
      <c r="D374">
        <v>13.4</v>
      </c>
    </row>
    <row r="375" spans="1:4" x14ac:dyDescent="0.2">
      <c r="A375" t="s">
        <v>846</v>
      </c>
      <c r="B375" t="s">
        <v>91</v>
      </c>
      <c r="C375">
        <v>1.5</v>
      </c>
      <c r="D375">
        <v>12.3</v>
      </c>
    </row>
    <row r="376" spans="1:4" x14ac:dyDescent="0.2">
      <c r="A376" t="s">
        <v>847</v>
      </c>
      <c r="B376" t="s">
        <v>88</v>
      </c>
      <c r="C376">
        <v>4.5</v>
      </c>
      <c r="D376">
        <v>11.2</v>
      </c>
    </row>
    <row r="377" spans="1:4" x14ac:dyDescent="0.2">
      <c r="A377" t="s">
        <v>848</v>
      </c>
      <c r="B377" t="s">
        <v>88</v>
      </c>
      <c r="C377">
        <v>1.5</v>
      </c>
      <c r="D377">
        <v>10.199999999999999</v>
      </c>
    </row>
    <row r="378" spans="1:4" x14ac:dyDescent="0.2">
      <c r="A378" t="s">
        <v>849</v>
      </c>
      <c r="B378" t="s">
        <v>86</v>
      </c>
      <c r="C378">
        <v>1.5</v>
      </c>
      <c r="D378">
        <v>4.4000000000000004</v>
      </c>
    </row>
    <row r="379" spans="1:4" x14ac:dyDescent="0.2">
      <c r="A379" t="s">
        <v>850</v>
      </c>
      <c r="B379" t="s">
        <v>83</v>
      </c>
      <c r="C379">
        <v>4.5</v>
      </c>
      <c r="D379">
        <v>13.4</v>
      </c>
    </row>
    <row r="380" spans="1:4" x14ac:dyDescent="0.2">
      <c r="A380" t="s">
        <v>851</v>
      </c>
      <c r="B380" t="s">
        <v>83</v>
      </c>
      <c r="C380">
        <v>1.5</v>
      </c>
      <c r="D380">
        <v>11.8</v>
      </c>
    </row>
    <row r="381" spans="1:4" x14ac:dyDescent="0.2">
      <c r="A381" t="s">
        <v>852</v>
      </c>
      <c r="B381" t="s">
        <v>131</v>
      </c>
      <c r="C381">
        <v>10.5</v>
      </c>
      <c r="D381">
        <v>23.1</v>
      </c>
    </row>
    <row r="382" spans="1:4" x14ac:dyDescent="0.2">
      <c r="A382" t="s">
        <v>853</v>
      </c>
      <c r="B382" t="s">
        <v>131</v>
      </c>
      <c r="C382">
        <v>7.5</v>
      </c>
      <c r="D382">
        <v>22.8</v>
      </c>
    </row>
    <row r="383" spans="1:4" x14ac:dyDescent="0.2">
      <c r="A383" t="s">
        <v>854</v>
      </c>
      <c r="B383" t="s">
        <v>131</v>
      </c>
      <c r="C383">
        <v>4.5</v>
      </c>
      <c r="D383">
        <v>22.2</v>
      </c>
    </row>
    <row r="384" spans="1:4" x14ac:dyDescent="0.2">
      <c r="A384" t="s">
        <v>855</v>
      </c>
      <c r="B384" t="s">
        <v>131</v>
      </c>
      <c r="C384">
        <v>1.5</v>
      </c>
      <c r="D384">
        <v>20.6</v>
      </c>
    </row>
    <row r="385" spans="1:4" x14ac:dyDescent="0.2">
      <c r="A385" t="s">
        <v>856</v>
      </c>
      <c r="B385" t="s">
        <v>121</v>
      </c>
      <c r="C385">
        <v>10.5</v>
      </c>
      <c r="D385">
        <v>26.7</v>
      </c>
    </row>
    <row r="386" spans="1:4" x14ac:dyDescent="0.2">
      <c r="A386" t="s">
        <v>857</v>
      </c>
      <c r="B386" t="s">
        <v>121</v>
      </c>
      <c r="C386">
        <v>7.5</v>
      </c>
      <c r="D386">
        <v>26.8</v>
      </c>
    </row>
    <row r="387" spans="1:4" x14ac:dyDescent="0.2">
      <c r="A387" t="s">
        <v>858</v>
      </c>
      <c r="B387" t="s">
        <v>121</v>
      </c>
      <c r="C387">
        <v>4.5</v>
      </c>
      <c r="D387">
        <v>25.6</v>
      </c>
    </row>
    <row r="388" spans="1:4" x14ac:dyDescent="0.2">
      <c r="A388" t="s">
        <v>859</v>
      </c>
      <c r="B388" t="s">
        <v>121</v>
      </c>
      <c r="C388">
        <v>1.5</v>
      </c>
      <c r="D388">
        <v>21.1</v>
      </c>
    </row>
    <row r="389" spans="1:4" x14ac:dyDescent="0.2">
      <c r="A389" t="s">
        <v>860</v>
      </c>
      <c r="B389" t="s">
        <v>117</v>
      </c>
      <c r="C389">
        <v>4.5</v>
      </c>
      <c r="D389">
        <v>19.7</v>
      </c>
    </row>
    <row r="390" spans="1:4" x14ac:dyDescent="0.2">
      <c r="A390" t="s">
        <v>861</v>
      </c>
      <c r="B390" t="s">
        <v>117</v>
      </c>
      <c r="C390">
        <v>1.5</v>
      </c>
      <c r="D390">
        <v>18.600000000000001</v>
      </c>
    </row>
    <row r="391" spans="1:4" x14ac:dyDescent="0.2">
      <c r="A391" t="s">
        <v>862</v>
      </c>
      <c r="B391" t="s">
        <v>80</v>
      </c>
      <c r="C391">
        <v>4.5</v>
      </c>
      <c r="D391">
        <v>23.2</v>
      </c>
    </row>
    <row r="392" spans="1:4" x14ac:dyDescent="0.2">
      <c r="A392" t="s">
        <v>863</v>
      </c>
      <c r="B392" t="s">
        <v>80</v>
      </c>
      <c r="C392">
        <v>1.5</v>
      </c>
      <c r="D392">
        <v>21.6</v>
      </c>
    </row>
    <row r="393" spans="1:4" x14ac:dyDescent="0.2">
      <c r="A393" t="s">
        <v>864</v>
      </c>
      <c r="B393" t="s">
        <v>78</v>
      </c>
      <c r="C393">
        <v>4.5</v>
      </c>
      <c r="D393">
        <v>34.799999999999997</v>
      </c>
    </row>
    <row r="394" spans="1:4" x14ac:dyDescent="0.2">
      <c r="A394" t="s">
        <v>865</v>
      </c>
      <c r="B394" t="s">
        <v>78</v>
      </c>
      <c r="C394">
        <v>1.5</v>
      </c>
      <c r="D394">
        <v>32</v>
      </c>
    </row>
    <row r="395" spans="1:4" x14ac:dyDescent="0.2">
      <c r="A395" t="s">
        <v>866</v>
      </c>
      <c r="B395" t="s">
        <v>867</v>
      </c>
      <c r="C395">
        <v>4.5</v>
      </c>
      <c r="D395">
        <v>33.299999999999997</v>
      </c>
    </row>
    <row r="396" spans="1:4" x14ac:dyDescent="0.2">
      <c r="A396" t="s">
        <v>866</v>
      </c>
      <c r="B396" t="s">
        <v>75</v>
      </c>
      <c r="C396">
        <v>4.5</v>
      </c>
      <c r="D396">
        <v>34.9</v>
      </c>
    </row>
    <row r="397" spans="1:4" x14ac:dyDescent="0.2">
      <c r="A397" t="s">
        <v>868</v>
      </c>
      <c r="B397" t="s">
        <v>867</v>
      </c>
      <c r="C397">
        <v>1.5</v>
      </c>
      <c r="D397">
        <v>29.9</v>
      </c>
    </row>
    <row r="398" spans="1:4" x14ac:dyDescent="0.2">
      <c r="A398" t="s">
        <v>868</v>
      </c>
      <c r="B398" t="s">
        <v>75</v>
      </c>
      <c r="C398">
        <v>1.5</v>
      </c>
      <c r="D398">
        <v>32.1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4D60-6002-427E-9D8B-97C54D570F22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5.8</v>
      </c>
    </row>
    <row r="5" spans="1:4" x14ac:dyDescent="0.2">
      <c r="A5" t="s">
        <v>470</v>
      </c>
      <c r="B5" t="s">
        <v>415</v>
      </c>
      <c r="C5">
        <v>4.5</v>
      </c>
      <c r="D5">
        <v>7.9</v>
      </c>
    </row>
    <row r="6" spans="1:4" x14ac:dyDescent="0.2">
      <c r="A6" t="s">
        <v>471</v>
      </c>
      <c r="B6" t="s">
        <v>415</v>
      </c>
      <c r="C6">
        <v>1.5</v>
      </c>
      <c r="D6">
        <v>7.3</v>
      </c>
    </row>
    <row r="7" spans="1:4" x14ac:dyDescent="0.2">
      <c r="A7" t="s">
        <v>472</v>
      </c>
      <c r="B7" t="s">
        <v>434</v>
      </c>
      <c r="C7">
        <v>4.5</v>
      </c>
      <c r="D7">
        <v>25.3</v>
      </c>
    </row>
    <row r="8" spans="1:4" x14ac:dyDescent="0.2">
      <c r="A8" t="s">
        <v>473</v>
      </c>
      <c r="B8" t="s">
        <v>434</v>
      </c>
      <c r="C8">
        <v>1.5</v>
      </c>
      <c r="D8">
        <v>25.8</v>
      </c>
    </row>
    <row r="9" spans="1:4" x14ac:dyDescent="0.2">
      <c r="A9" t="s">
        <v>474</v>
      </c>
      <c r="B9" t="s">
        <v>432</v>
      </c>
      <c r="C9">
        <v>4.5</v>
      </c>
      <c r="D9">
        <v>26.9</v>
      </c>
    </row>
    <row r="10" spans="1:4" x14ac:dyDescent="0.2">
      <c r="A10" t="s">
        <v>475</v>
      </c>
      <c r="B10" t="s">
        <v>432</v>
      </c>
      <c r="C10">
        <v>1.5</v>
      </c>
      <c r="D10">
        <v>26.9</v>
      </c>
    </row>
    <row r="11" spans="1:4" x14ac:dyDescent="0.2">
      <c r="A11" t="s">
        <v>476</v>
      </c>
      <c r="B11" t="s">
        <v>430</v>
      </c>
      <c r="C11">
        <v>4.5</v>
      </c>
      <c r="D11">
        <v>26.2</v>
      </c>
    </row>
    <row r="12" spans="1:4" x14ac:dyDescent="0.2">
      <c r="A12" t="s">
        <v>477</v>
      </c>
      <c r="B12" t="s">
        <v>430</v>
      </c>
      <c r="C12">
        <v>1.5</v>
      </c>
      <c r="D12">
        <v>27.2</v>
      </c>
    </row>
    <row r="13" spans="1:4" x14ac:dyDescent="0.2">
      <c r="A13" t="s">
        <v>478</v>
      </c>
      <c r="B13" t="s">
        <v>479</v>
      </c>
      <c r="C13">
        <v>7.5</v>
      </c>
      <c r="D13">
        <v>27.3</v>
      </c>
    </row>
    <row r="14" spans="1:4" x14ac:dyDescent="0.2">
      <c r="A14" t="s">
        <v>480</v>
      </c>
      <c r="B14" t="s">
        <v>479</v>
      </c>
      <c r="C14">
        <v>4.5</v>
      </c>
      <c r="D14">
        <v>26.3</v>
      </c>
    </row>
    <row r="15" spans="1:4" x14ac:dyDescent="0.2">
      <c r="A15" t="s">
        <v>481</v>
      </c>
      <c r="B15" t="s">
        <v>479</v>
      </c>
      <c r="C15">
        <v>1.5</v>
      </c>
      <c r="D15">
        <v>24</v>
      </c>
    </row>
    <row r="16" spans="1:4" x14ac:dyDescent="0.2">
      <c r="A16" t="s">
        <v>482</v>
      </c>
      <c r="B16" t="s">
        <v>483</v>
      </c>
      <c r="C16">
        <v>7.5</v>
      </c>
      <c r="D16">
        <v>26.2</v>
      </c>
    </row>
    <row r="17" spans="1:4" x14ac:dyDescent="0.2">
      <c r="A17" t="s">
        <v>484</v>
      </c>
      <c r="B17" t="s">
        <v>483</v>
      </c>
      <c r="C17">
        <v>4.5</v>
      </c>
      <c r="D17">
        <v>26</v>
      </c>
    </row>
    <row r="18" spans="1:4" x14ac:dyDescent="0.2">
      <c r="A18" t="s">
        <v>485</v>
      </c>
      <c r="B18" t="s">
        <v>483</v>
      </c>
      <c r="C18">
        <v>1.5</v>
      </c>
      <c r="D18">
        <v>26.3</v>
      </c>
    </row>
    <row r="19" spans="1:4" x14ac:dyDescent="0.2">
      <c r="A19" t="s">
        <v>486</v>
      </c>
      <c r="B19" t="s">
        <v>487</v>
      </c>
      <c r="C19">
        <v>7.5</v>
      </c>
      <c r="D19">
        <v>25.9</v>
      </c>
    </row>
    <row r="20" spans="1:4" x14ac:dyDescent="0.2">
      <c r="A20" t="s">
        <v>488</v>
      </c>
      <c r="B20" t="s">
        <v>487</v>
      </c>
      <c r="C20">
        <v>4.5</v>
      </c>
      <c r="D20">
        <v>26.5</v>
      </c>
    </row>
    <row r="21" spans="1:4" x14ac:dyDescent="0.2">
      <c r="A21" t="s">
        <v>489</v>
      </c>
      <c r="B21" t="s">
        <v>487</v>
      </c>
      <c r="C21">
        <v>1.5</v>
      </c>
      <c r="D21">
        <v>26.9</v>
      </c>
    </row>
    <row r="22" spans="1:4" x14ac:dyDescent="0.2">
      <c r="A22" t="s">
        <v>490</v>
      </c>
      <c r="B22" t="s">
        <v>491</v>
      </c>
      <c r="C22">
        <v>7.5</v>
      </c>
      <c r="D22">
        <v>25.3</v>
      </c>
    </row>
    <row r="23" spans="1:4" x14ac:dyDescent="0.2">
      <c r="A23" t="s">
        <v>492</v>
      </c>
      <c r="B23" t="s">
        <v>491</v>
      </c>
      <c r="C23">
        <v>4.5</v>
      </c>
      <c r="D23">
        <v>26.1</v>
      </c>
    </row>
    <row r="24" spans="1:4" x14ac:dyDescent="0.2">
      <c r="A24" t="s">
        <v>493</v>
      </c>
      <c r="B24" t="s">
        <v>491</v>
      </c>
      <c r="C24">
        <v>1.5</v>
      </c>
      <c r="D24">
        <v>26.6</v>
      </c>
    </row>
    <row r="25" spans="1:4" x14ac:dyDescent="0.2">
      <c r="A25" t="s">
        <v>494</v>
      </c>
      <c r="B25" t="s">
        <v>495</v>
      </c>
      <c r="C25">
        <v>7.5</v>
      </c>
      <c r="D25">
        <v>24.1</v>
      </c>
    </row>
    <row r="26" spans="1:4" x14ac:dyDescent="0.2">
      <c r="A26" t="s">
        <v>496</v>
      </c>
      <c r="B26" t="s">
        <v>495</v>
      </c>
      <c r="C26">
        <v>4.5</v>
      </c>
      <c r="D26">
        <v>23.5</v>
      </c>
    </row>
    <row r="27" spans="1:4" x14ac:dyDescent="0.2">
      <c r="A27" t="s">
        <v>497</v>
      </c>
      <c r="B27" t="s">
        <v>495</v>
      </c>
      <c r="C27">
        <v>1.5</v>
      </c>
      <c r="D27">
        <v>25.3</v>
      </c>
    </row>
    <row r="28" spans="1:4" x14ac:dyDescent="0.2">
      <c r="A28" t="s">
        <v>498</v>
      </c>
      <c r="B28" t="s">
        <v>499</v>
      </c>
      <c r="C28">
        <v>7.5</v>
      </c>
      <c r="D28">
        <v>24.8</v>
      </c>
    </row>
    <row r="29" spans="1:4" x14ac:dyDescent="0.2">
      <c r="A29" t="s">
        <v>500</v>
      </c>
      <c r="B29" t="s">
        <v>499</v>
      </c>
      <c r="C29">
        <v>4.5</v>
      </c>
      <c r="D29">
        <v>24.4</v>
      </c>
    </row>
    <row r="30" spans="1:4" x14ac:dyDescent="0.2">
      <c r="A30" t="s">
        <v>501</v>
      </c>
      <c r="B30" t="s">
        <v>499</v>
      </c>
      <c r="C30">
        <v>1.5</v>
      </c>
      <c r="D30">
        <v>26</v>
      </c>
    </row>
    <row r="31" spans="1:4" x14ac:dyDescent="0.2">
      <c r="A31" t="s">
        <v>502</v>
      </c>
      <c r="B31" t="s">
        <v>403</v>
      </c>
      <c r="C31">
        <v>7.5</v>
      </c>
      <c r="D31">
        <v>5.7</v>
      </c>
    </row>
    <row r="32" spans="1:4" x14ac:dyDescent="0.2">
      <c r="A32" t="s">
        <v>503</v>
      </c>
      <c r="B32" t="s">
        <v>403</v>
      </c>
      <c r="C32">
        <v>4.5</v>
      </c>
      <c r="D32">
        <v>10.1</v>
      </c>
    </row>
    <row r="33" spans="1:4" x14ac:dyDescent="0.2">
      <c r="A33" t="s">
        <v>504</v>
      </c>
      <c r="B33" t="s">
        <v>403</v>
      </c>
      <c r="C33">
        <v>1.5</v>
      </c>
      <c r="D33">
        <v>6.9</v>
      </c>
    </row>
    <row r="34" spans="1:4" x14ac:dyDescent="0.2">
      <c r="A34" t="s">
        <v>505</v>
      </c>
      <c r="B34" t="s">
        <v>413</v>
      </c>
      <c r="C34">
        <v>7.5</v>
      </c>
      <c r="D34">
        <v>25</v>
      </c>
    </row>
    <row r="35" spans="1:4" x14ac:dyDescent="0.2">
      <c r="A35" t="s">
        <v>506</v>
      </c>
      <c r="B35" t="s">
        <v>413</v>
      </c>
      <c r="C35">
        <v>4.5</v>
      </c>
      <c r="D35">
        <v>24.5</v>
      </c>
    </row>
    <row r="36" spans="1:4" x14ac:dyDescent="0.2">
      <c r="A36" t="s">
        <v>507</v>
      </c>
      <c r="B36" t="s">
        <v>413</v>
      </c>
      <c r="C36">
        <v>1.5</v>
      </c>
      <c r="D36">
        <v>26.3</v>
      </c>
    </row>
    <row r="37" spans="1:4" x14ac:dyDescent="0.2">
      <c r="A37" t="s">
        <v>508</v>
      </c>
      <c r="B37" t="s">
        <v>411</v>
      </c>
      <c r="C37">
        <v>7.5</v>
      </c>
      <c r="D37">
        <v>25.2</v>
      </c>
    </row>
    <row r="38" spans="1:4" x14ac:dyDescent="0.2">
      <c r="A38" t="s">
        <v>509</v>
      </c>
      <c r="B38" t="s">
        <v>411</v>
      </c>
      <c r="C38">
        <v>4.5</v>
      </c>
      <c r="D38">
        <v>24.8</v>
      </c>
    </row>
    <row r="39" spans="1:4" x14ac:dyDescent="0.2">
      <c r="A39" t="s">
        <v>510</v>
      </c>
      <c r="B39" t="s">
        <v>411</v>
      </c>
      <c r="C39">
        <v>1.5</v>
      </c>
      <c r="D39">
        <v>26.1</v>
      </c>
    </row>
    <row r="40" spans="1:4" x14ac:dyDescent="0.2">
      <c r="A40" t="s">
        <v>511</v>
      </c>
      <c r="B40" t="s">
        <v>409</v>
      </c>
      <c r="C40">
        <v>7.5</v>
      </c>
      <c r="D40">
        <v>25.2</v>
      </c>
    </row>
    <row r="41" spans="1:4" x14ac:dyDescent="0.2">
      <c r="A41" t="s">
        <v>512</v>
      </c>
      <c r="B41" t="s">
        <v>409</v>
      </c>
      <c r="C41">
        <v>4.5</v>
      </c>
      <c r="D41">
        <v>25</v>
      </c>
    </row>
    <row r="42" spans="1:4" x14ac:dyDescent="0.2">
      <c r="A42" t="s">
        <v>513</v>
      </c>
      <c r="B42" t="s">
        <v>409</v>
      </c>
      <c r="C42">
        <v>1.5</v>
      </c>
      <c r="D42">
        <v>24.6</v>
      </c>
    </row>
    <row r="43" spans="1:4" x14ac:dyDescent="0.2">
      <c r="A43" t="s">
        <v>514</v>
      </c>
      <c r="B43" t="s">
        <v>407</v>
      </c>
      <c r="C43">
        <v>4.5</v>
      </c>
      <c r="D43">
        <v>24.2</v>
      </c>
    </row>
    <row r="44" spans="1:4" x14ac:dyDescent="0.2">
      <c r="A44" t="s">
        <v>515</v>
      </c>
      <c r="B44" t="s">
        <v>407</v>
      </c>
      <c r="C44">
        <v>1.5</v>
      </c>
      <c r="D44">
        <v>24.8</v>
      </c>
    </row>
    <row r="45" spans="1:4" x14ac:dyDescent="0.2">
      <c r="A45" t="s">
        <v>516</v>
      </c>
      <c r="B45" t="s">
        <v>405</v>
      </c>
      <c r="C45">
        <v>4.5</v>
      </c>
      <c r="D45">
        <v>26</v>
      </c>
    </row>
    <row r="46" spans="1:4" x14ac:dyDescent="0.2">
      <c r="A46" t="s">
        <v>517</v>
      </c>
      <c r="B46" t="s">
        <v>405</v>
      </c>
      <c r="C46">
        <v>1.5</v>
      </c>
      <c r="D46">
        <v>25.2</v>
      </c>
    </row>
    <row r="47" spans="1:4" x14ac:dyDescent="0.2">
      <c r="A47" t="s">
        <v>518</v>
      </c>
      <c r="B47" t="s">
        <v>401</v>
      </c>
      <c r="C47">
        <v>4.5</v>
      </c>
      <c r="D47">
        <v>26.2</v>
      </c>
    </row>
    <row r="48" spans="1:4" x14ac:dyDescent="0.2">
      <c r="A48" t="s">
        <v>519</v>
      </c>
      <c r="B48" t="s">
        <v>401</v>
      </c>
      <c r="C48">
        <v>1.5</v>
      </c>
      <c r="D48">
        <v>26.1</v>
      </c>
    </row>
    <row r="49" spans="1:4" x14ac:dyDescent="0.2">
      <c r="A49" t="s">
        <v>520</v>
      </c>
      <c r="B49" t="s">
        <v>399</v>
      </c>
      <c r="C49">
        <v>4.5</v>
      </c>
      <c r="D49">
        <v>25.5</v>
      </c>
    </row>
    <row r="50" spans="1:4" x14ac:dyDescent="0.2">
      <c r="A50" t="s">
        <v>521</v>
      </c>
      <c r="B50" t="s">
        <v>399</v>
      </c>
      <c r="C50">
        <v>1.5</v>
      </c>
      <c r="D50">
        <v>26.1</v>
      </c>
    </row>
    <row r="51" spans="1:4" x14ac:dyDescent="0.2">
      <c r="A51" t="s">
        <v>522</v>
      </c>
      <c r="B51" t="s">
        <v>396</v>
      </c>
      <c r="C51">
        <v>4.5</v>
      </c>
      <c r="D51">
        <v>23.4</v>
      </c>
    </row>
    <row r="52" spans="1:4" x14ac:dyDescent="0.2">
      <c r="A52" t="s">
        <v>523</v>
      </c>
      <c r="B52" t="s">
        <v>396</v>
      </c>
      <c r="C52">
        <v>1.5</v>
      </c>
      <c r="D52">
        <v>24.8</v>
      </c>
    </row>
    <row r="53" spans="1:4" x14ac:dyDescent="0.2">
      <c r="A53" t="s">
        <v>524</v>
      </c>
      <c r="B53" t="s">
        <v>394</v>
      </c>
      <c r="C53">
        <v>7.5</v>
      </c>
      <c r="D53">
        <v>20.8</v>
      </c>
    </row>
    <row r="54" spans="1:4" x14ac:dyDescent="0.2">
      <c r="A54" t="s">
        <v>525</v>
      </c>
      <c r="B54" t="s">
        <v>394</v>
      </c>
      <c r="C54">
        <v>4.5</v>
      </c>
      <c r="D54">
        <v>20.9</v>
      </c>
    </row>
    <row r="55" spans="1:4" x14ac:dyDescent="0.2">
      <c r="A55" t="s">
        <v>526</v>
      </c>
      <c r="B55" t="s">
        <v>394</v>
      </c>
      <c r="C55">
        <v>1.5</v>
      </c>
      <c r="D55">
        <v>23.7</v>
      </c>
    </row>
    <row r="56" spans="1:4" x14ac:dyDescent="0.2">
      <c r="A56" t="s">
        <v>527</v>
      </c>
      <c r="B56" t="s">
        <v>392</v>
      </c>
      <c r="C56">
        <v>7.5</v>
      </c>
      <c r="D56">
        <v>21.3</v>
      </c>
    </row>
    <row r="57" spans="1:4" x14ac:dyDescent="0.2">
      <c r="A57" t="s">
        <v>528</v>
      </c>
      <c r="B57" t="s">
        <v>392</v>
      </c>
      <c r="C57">
        <v>4.5</v>
      </c>
      <c r="D57">
        <v>21</v>
      </c>
    </row>
    <row r="58" spans="1:4" x14ac:dyDescent="0.2">
      <c r="A58" t="s">
        <v>529</v>
      </c>
      <c r="B58" t="s">
        <v>392</v>
      </c>
      <c r="C58">
        <v>1.5</v>
      </c>
      <c r="D58">
        <v>23.6</v>
      </c>
    </row>
    <row r="59" spans="1:4" x14ac:dyDescent="0.2">
      <c r="A59" t="s">
        <v>530</v>
      </c>
      <c r="B59" t="s">
        <v>390</v>
      </c>
      <c r="C59">
        <v>7.5</v>
      </c>
      <c r="D59">
        <v>20.8</v>
      </c>
    </row>
    <row r="60" spans="1:4" x14ac:dyDescent="0.2">
      <c r="A60" t="s">
        <v>531</v>
      </c>
      <c r="B60" t="s">
        <v>390</v>
      </c>
      <c r="C60">
        <v>4.5</v>
      </c>
      <c r="D60">
        <v>21.5</v>
      </c>
    </row>
    <row r="61" spans="1:4" x14ac:dyDescent="0.2">
      <c r="A61" t="s">
        <v>532</v>
      </c>
      <c r="B61" t="s">
        <v>390</v>
      </c>
      <c r="C61">
        <v>1.5</v>
      </c>
      <c r="D61">
        <v>21.6</v>
      </c>
    </row>
    <row r="62" spans="1:4" x14ac:dyDescent="0.2">
      <c r="A62" t="s">
        <v>533</v>
      </c>
      <c r="B62" t="s">
        <v>388</v>
      </c>
      <c r="C62">
        <v>7.5</v>
      </c>
      <c r="D62">
        <v>18.600000000000001</v>
      </c>
    </row>
    <row r="63" spans="1:4" x14ac:dyDescent="0.2">
      <c r="A63" t="s">
        <v>534</v>
      </c>
      <c r="B63" t="s">
        <v>388</v>
      </c>
      <c r="C63">
        <v>4.5</v>
      </c>
      <c r="D63">
        <v>19.8</v>
      </c>
    </row>
    <row r="64" spans="1:4" x14ac:dyDescent="0.2">
      <c r="A64" t="s">
        <v>535</v>
      </c>
      <c r="B64" t="s">
        <v>388</v>
      </c>
      <c r="C64">
        <v>1.5</v>
      </c>
      <c r="D64">
        <v>18.5</v>
      </c>
    </row>
    <row r="65" spans="1:4" x14ac:dyDescent="0.2">
      <c r="A65" t="s">
        <v>536</v>
      </c>
      <c r="B65" t="s">
        <v>386</v>
      </c>
      <c r="C65">
        <v>7.5</v>
      </c>
      <c r="D65">
        <v>20.100000000000001</v>
      </c>
    </row>
    <row r="66" spans="1:4" x14ac:dyDescent="0.2">
      <c r="A66" t="s">
        <v>537</v>
      </c>
      <c r="B66" t="s">
        <v>386</v>
      </c>
      <c r="C66">
        <v>4.5</v>
      </c>
      <c r="D66">
        <v>21.3</v>
      </c>
    </row>
    <row r="67" spans="1:4" x14ac:dyDescent="0.2">
      <c r="A67" t="s">
        <v>538</v>
      </c>
      <c r="B67" t="s">
        <v>386</v>
      </c>
      <c r="C67">
        <v>1.5</v>
      </c>
      <c r="D67">
        <v>21.3</v>
      </c>
    </row>
    <row r="68" spans="1:4" x14ac:dyDescent="0.2">
      <c r="A68" t="s">
        <v>539</v>
      </c>
      <c r="B68" t="s">
        <v>384</v>
      </c>
      <c r="C68">
        <v>7.5</v>
      </c>
      <c r="D68">
        <v>20.6</v>
      </c>
    </row>
    <row r="69" spans="1:4" x14ac:dyDescent="0.2">
      <c r="A69" t="s">
        <v>540</v>
      </c>
      <c r="B69" t="s">
        <v>384</v>
      </c>
      <c r="C69">
        <v>4.5</v>
      </c>
      <c r="D69">
        <v>22.7</v>
      </c>
    </row>
    <row r="70" spans="1:4" x14ac:dyDescent="0.2">
      <c r="A70" t="s">
        <v>541</v>
      </c>
      <c r="B70" t="s">
        <v>384</v>
      </c>
      <c r="C70">
        <v>1.5</v>
      </c>
      <c r="D70">
        <v>22.4</v>
      </c>
    </row>
    <row r="71" spans="1:4" x14ac:dyDescent="0.2">
      <c r="A71" t="s">
        <v>542</v>
      </c>
      <c r="B71" t="s">
        <v>382</v>
      </c>
      <c r="C71">
        <v>7.5</v>
      </c>
      <c r="D71">
        <v>20.399999999999999</v>
      </c>
    </row>
    <row r="72" spans="1:4" x14ac:dyDescent="0.2">
      <c r="A72" t="s">
        <v>543</v>
      </c>
      <c r="B72" t="s">
        <v>382</v>
      </c>
      <c r="C72">
        <v>4.5</v>
      </c>
      <c r="D72">
        <v>23</v>
      </c>
    </row>
    <row r="73" spans="1:4" x14ac:dyDescent="0.2">
      <c r="A73" t="s">
        <v>544</v>
      </c>
      <c r="B73" t="s">
        <v>382</v>
      </c>
      <c r="C73">
        <v>1.5</v>
      </c>
      <c r="D73">
        <v>22.7</v>
      </c>
    </row>
    <row r="74" spans="1:4" x14ac:dyDescent="0.2">
      <c r="A74" t="s">
        <v>545</v>
      </c>
      <c r="B74" t="s">
        <v>380</v>
      </c>
      <c r="C74">
        <v>4.5</v>
      </c>
      <c r="D74">
        <v>24</v>
      </c>
    </row>
    <row r="75" spans="1:4" x14ac:dyDescent="0.2">
      <c r="A75" t="s">
        <v>546</v>
      </c>
      <c r="B75" t="s">
        <v>380</v>
      </c>
      <c r="C75">
        <v>1.5</v>
      </c>
      <c r="D75">
        <v>23.9</v>
      </c>
    </row>
    <row r="76" spans="1:4" x14ac:dyDescent="0.2">
      <c r="A76" t="s">
        <v>547</v>
      </c>
      <c r="B76" t="s">
        <v>378</v>
      </c>
      <c r="C76">
        <v>7.5</v>
      </c>
      <c r="D76">
        <v>20.3</v>
      </c>
    </row>
    <row r="77" spans="1:4" x14ac:dyDescent="0.2">
      <c r="A77" t="s">
        <v>548</v>
      </c>
      <c r="B77" t="s">
        <v>378</v>
      </c>
      <c r="C77">
        <v>4.5</v>
      </c>
      <c r="D77">
        <v>20.100000000000001</v>
      </c>
    </row>
    <row r="78" spans="1:4" x14ac:dyDescent="0.2">
      <c r="A78" t="s">
        <v>549</v>
      </c>
      <c r="B78" t="s">
        <v>378</v>
      </c>
      <c r="C78">
        <v>1.5</v>
      </c>
      <c r="D78">
        <v>22.8</v>
      </c>
    </row>
    <row r="79" spans="1:4" x14ac:dyDescent="0.2">
      <c r="A79" t="s">
        <v>550</v>
      </c>
      <c r="B79" t="s">
        <v>376</v>
      </c>
      <c r="C79">
        <v>7.5</v>
      </c>
      <c r="D79">
        <v>20.100000000000001</v>
      </c>
    </row>
    <row r="80" spans="1:4" x14ac:dyDescent="0.2">
      <c r="A80" t="s">
        <v>551</v>
      </c>
      <c r="B80" t="s">
        <v>376</v>
      </c>
      <c r="C80">
        <v>4.5</v>
      </c>
      <c r="D80">
        <v>19.8</v>
      </c>
    </row>
    <row r="81" spans="1:4" x14ac:dyDescent="0.2">
      <c r="A81" t="s">
        <v>552</v>
      </c>
      <c r="B81" t="s">
        <v>376</v>
      </c>
      <c r="C81">
        <v>1.5</v>
      </c>
      <c r="D81">
        <v>22.5</v>
      </c>
    </row>
    <row r="82" spans="1:4" x14ac:dyDescent="0.2">
      <c r="A82" t="s">
        <v>553</v>
      </c>
      <c r="B82" t="s">
        <v>374</v>
      </c>
      <c r="C82">
        <v>4.5</v>
      </c>
      <c r="D82">
        <v>20.100000000000001</v>
      </c>
    </row>
    <row r="83" spans="1:4" x14ac:dyDescent="0.2">
      <c r="A83" t="s">
        <v>554</v>
      </c>
      <c r="B83" t="s">
        <v>374</v>
      </c>
      <c r="C83">
        <v>1.5</v>
      </c>
      <c r="D83">
        <v>22.7</v>
      </c>
    </row>
    <row r="84" spans="1:4" x14ac:dyDescent="0.2">
      <c r="A84" t="s">
        <v>555</v>
      </c>
      <c r="B84" t="s">
        <v>372</v>
      </c>
      <c r="C84">
        <v>4.5</v>
      </c>
      <c r="D84">
        <v>20.100000000000001</v>
      </c>
    </row>
    <row r="85" spans="1:4" x14ac:dyDescent="0.2">
      <c r="A85" t="s">
        <v>556</v>
      </c>
      <c r="B85" t="s">
        <v>372</v>
      </c>
      <c r="C85">
        <v>1.5</v>
      </c>
      <c r="D85">
        <v>22.7</v>
      </c>
    </row>
    <row r="86" spans="1:4" x14ac:dyDescent="0.2">
      <c r="A86" t="s">
        <v>557</v>
      </c>
      <c r="B86" t="s">
        <v>370</v>
      </c>
      <c r="C86">
        <v>4.5</v>
      </c>
      <c r="D86">
        <v>21.3</v>
      </c>
    </row>
    <row r="87" spans="1:4" x14ac:dyDescent="0.2">
      <c r="A87" t="s">
        <v>558</v>
      </c>
      <c r="B87" t="s">
        <v>370</v>
      </c>
      <c r="C87">
        <v>1.5</v>
      </c>
      <c r="D87">
        <v>23</v>
      </c>
    </row>
    <row r="88" spans="1:4" x14ac:dyDescent="0.2">
      <c r="A88" t="s">
        <v>559</v>
      </c>
      <c r="B88" t="s">
        <v>368</v>
      </c>
      <c r="C88">
        <v>4.5</v>
      </c>
      <c r="D88">
        <v>21.1</v>
      </c>
    </row>
    <row r="89" spans="1:4" x14ac:dyDescent="0.2">
      <c r="A89" t="s">
        <v>560</v>
      </c>
      <c r="B89" t="s">
        <v>368</v>
      </c>
      <c r="C89">
        <v>1.5</v>
      </c>
      <c r="D89">
        <v>20.399999999999999</v>
      </c>
    </row>
    <row r="90" spans="1:4" x14ac:dyDescent="0.2">
      <c r="A90" t="s">
        <v>561</v>
      </c>
      <c r="B90" t="s">
        <v>366</v>
      </c>
      <c r="C90">
        <v>4.5</v>
      </c>
      <c r="D90">
        <v>19.7</v>
      </c>
    </row>
    <row r="91" spans="1:4" x14ac:dyDescent="0.2">
      <c r="A91" t="s">
        <v>562</v>
      </c>
      <c r="B91" t="s">
        <v>366</v>
      </c>
      <c r="C91">
        <v>1.5</v>
      </c>
      <c r="D91">
        <v>14.6</v>
      </c>
    </row>
    <row r="92" spans="1:4" x14ac:dyDescent="0.2">
      <c r="A92" t="s">
        <v>563</v>
      </c>
      <c r="B92" t="s">
        <v>363</v>
      </c>
      <c r="C92">
        <v>4.5</v>
      </c>
      <c r="D92">
        <v>19.8</v>
      </c>
    </row>
    <row r="93" spans="1:4" x14ac:dyDescent="0.2">
      <c r="A93" t="s">
        <v>564</v>
      </c>
      <c r="B93" t="s">
        <v>363</v>
      </c>
      <c r="C93">
        <v>1.5</v>
      </c>
      <c r="D93">
        <v>15.6</v>
      </c>
    </row>
    <row r="94" spans="1:4" x14ac:dyDescent="0.2">
      <c r="A94" t="s">
        <v>565</v>
      </c>
      <c r="B94" t="s">
        <v>361</v>
      </c>
      <c r="C94">
        <v>7.5</v>
      </c>
      <c r="D94">
        <v>21.4</v>
      </c>
    </row>
    <row r="95" spans="1:4" x14ac:dyDescent="0.2">
      <c r="A95" t="s">
        <v>566</v>
      </c>
      <c r="B95" t="s">
        <v>361</v>
      </c>
      <c r="C95">
        <v>4.5</v>
      </c>
      <c r="D95">
        <v>19.2</v>
      </c>
    </row>
    <row r="96" spans="1:4" x14ac:dyDescent="0.2">
      <c r="A96" t="s">
        <v>567</v>
      </c>
      <c r="B96" t="s">
        <v>361</v>
      </c>
      <c r="C96">
        <v>1.5</v>
      </c>
      <c r="D96">
        <v>15.4</v>
      </c>
    </row>
    <row r="97" spans="1:4" x14ac:dyDescent="0.2">
      <c r="A97" t="s">
        <v>568</v>
      </c>
      <c r="B97" t="s">
        <v>359</v>
      </c>
      <c r="C97">
        <v>7.5</v>
      </c>
      <c r="D97">
        <v>21.8</v>
      </c>
    </row>
    <row r="98" spans="1:4" x14ac:dyDescent="0.2">
      <c r="A98" t="s">
        <v>569</v>
      </c>
      <c r="B98" t="s">
        <v>359</v>
      </c>
      <c r="C98">
        <v>4.5</v>
      </c>
      <c r="D98">
        <v>20.6</v>
      </c>
    </row>
    <row r="99" spans="1:4" x14ac:dyDescent="0.2">
      <c r="A99" t="s">
        <v>570</v>
      </c>
      <c r="B99" t="s">
        <v>359</v>
      </c>
      <c r="C99">
        <v>1.5</v>
      </c>
      <c r="D99">
        <v>17.3</v>
      </c>
    </row>
    <row r="100" spans="1:4" x14ac:dyDescent="0.2">
      <c r="A100" t="s">
        <v>571</v>
      </c>
      <c r="B100" t="s">
        <v>357</v>
      </c>
      <c r="C100">
        <v>7.5</v>
      </c>
      <c r="D100">
        <v>22.1</v>
      </c>
    </row>
    <row r="101" spans="1:4" x14ac:dyDescent="0.2">
      <c r="A101" t="s">
        <v>572</v>
      </c>
      <c r="B101" t="s">
        <v>357</v>
      </c>
      <c r="C101">
        <v>4.5</v>
      </c>
      <c r="D101">
        <v>21.1</v>
      </c>
    </row>
    <row r="102" spans="1:4" x14ac:dyDescent="0.2">
      <c r="A102" t="s">
        <v>573</v>
      </c>
      <c r="B102" t="s">
        <v>357</v>
      </c>
      <c r="C102">
        <v>1.5</v>
      </c>
      <c r="D102">
        <v>18.899999999999999</v>
      </c>
    </row>
    <row r="103" spans="1:4" x14ac:dyDescent="0.2">
      <c r="A103" t="s">
        <v>574</v>
      </c>
      <c r="B103" t="s">
        <v>355</v>
      </c>
      <c r="C103">
        <v>7.5</v>
      </c>
      <c r="D103">
        <v>22.1</v>
      </c>
    </row>
    <row r="104" spans="1:4" x14ac:dyDescent="0.2">
      <c r="A104" t="s">
        <v>575</v>
      </c>
      <c r="B104" t="s">
        <v>355</v>
      </c>
      <c r="C104">
        <v>4.5</v>
      </c>
      <c r="D104">
        <v>21</v>
      </c>
    </row>
    <row r="105" spans="1:4" x14ac:dyDescent="0.2">
      <c r="A105" t="s">
        <v>576</v>
      </c>
      <c r="B105" t="s">
        <v>355</v>
      </c>
      <c r="C105">
        <v>1.5</v>
      </c>
      <c r="D105">
        <v>19.100000000000001</v>
      </c>
    </row>
    <row r="106" spans="1:4" x14ac:dyDescent="0.2">
      <c r="A106" t="s">
        <v>577</v>
      </c>
      <c r="B106" t="s">
        <v>353</v>
      </c>
      <c r="C106">
        <v>7.5</v>
      </c>
      <c r="D106">
        <v>22.5</v>
      </c>
    </row>
    <row r="107" spans="1:4" x14ac:dyDescent="0.2">
      <c r="A107" t="s">
        <v>578</v>
      </c>
      <c r="B107" t="s">
        <v>353</v>
      </c>
      <c r="C107">
        <v>4.5</v>
      </c>
      <c r="D107">
        <v>21.3</v>
      </c>
    </row>
    <row r="108" spans="1:4" x14ac:dyDescent="0.2">
      <c r="A108" t="s">
        <v>579</v>
      </c>
      <c r="B108" t="s">
        <v>353</v>
      </c>
      <c r="C108">
        <v>1.5</v>
      </c>
      <c r="D108">
        <v>19.5</v>
      </c>
    </row>
    <row r="109" spans="1:4" x14ac:dyDescent="0.2">
      <c r="A109" t="s">
        <v>580</v>
      </c>
      <c r="B109" t="s">
        <v>330</v>
      </c>
      <c r="C109">
        <v>7.5</v>
      </c>
      <c r="D109">
        <v>8.5</v>
      </c>
    </row>
    <row r="110" spans="1:4" x14ac:dyDescent="0.2">
      <c r="A110" t="s">
        <v>581</v>
      </c>
      <c r="B110" t="s">
        <v>330</v>
      </c>
      <c r="C110">
        <v>4.5</v>
      </c>
      <c r="D110">
        <v>11.6</v>
      </c>
    </row>
    <row r="111" spans="1:4" x14ac:dyDescent="0.2">
      <c r="A111" t="s">
        <v>582</v>
      </c>
      <c r="B111" t="s">
        <v>330</v>
      </c>
      <c r="C111">
        <v>1.5</v>
      </c>
      <c r="D111">
        <v>9.6</v>
      </c>
    </row>
    <row r="112" spans="1:4" x14ac:dyDescent="0.2">
      <c r="A112" t="s">
        <v>583</v>
      </c>
      <c r="B112" t="s">
        <v>351</v>
      </c>
      <c r="C112">
        <v>7.5</v>
      </c>
      <c r="D112">
        <v>22.8</v>
      </c>
    </row>
    <row r="113" spans="1:4" x14ac:dyDescent="0.2">
      <c r="A113" t="s">
        <v>584</v>
      </c>
      <c r="B113" t="s">
        <v>351</v>
      </c>
      <c r="C113">
        <v>4.5</v>
      </c>
      <c r="D113">
        <v>21.3</v>
      </c>
    </row>
    <row r="114" spans="1:4" x14ac:dyDescent="0.2">
      <c r="A114" t="s">
        <v>585</v>
      </c>
      <c r="B114" t="s">
        <v>351</v>
      </c>
      <c r="C114">
        <v>1.5</v>
      </c>
      <c r="D114">
        <v>19.600000000000001</v>
      </c>
    </row>
    <row r="115" spans="1:4" x14ac:dyDescent="0.2">
      <c r="A115" t="s">
        <v>586</v>
      </c>
      <c r="B115" t="s">
        <v>349</v>
      </c>
      <c r="C115">
        <v>7.5</v>
      </c>
      <c r="D115">
        <v>23</v>
      </c>
    </row>
    <row r="116" spans="1:4" x14ac:dyDescent="0.2">
      <c r="A116" t="s">
        <v>587</v>
      </c>
      <c r="B116" t="s">
        <v>349</v>
      </c>
      <c r="C116">
        <v>4.5</v>
      </c>
      <c r="D116">
        <v>21.4</v>
      </c>
    </row>
    <row r="117" spans="1:4" x14ac:dyDescent="0.2">
      <c r="A117" t="s">
        <v>588</v>
      </c>
      <c r="B117" t="s">
        <v>349</v>
      </c>
      <c r="C117">
        <v>1.5</v>
      </c>
      <c r="D117">
        <v>20</v>
      </c>
    </row>
    <row r="118" spans="1:4" x14ac:dyDescent="0.2">
      <c r="A118" t="s">
        <v>589</v>
      </c>
      <c r="B118" t="s">
        <v>347</v>
      </c>
      <c r="C118">
        <v>7.5</v>
      </c>
      <c r="D118">
        <v>23.5</v>
      </c>
    </row>
    <row r="119" spans="1:4" x14ac:dyDescent="0.2">
      <c r="A119" t="s">
        <v>590</v>
      </c>
      <c r="B119" t="s">
        <v>347</v>
      </c>
      <c r="C119">
        <v>4.5</v>
      </c>
      <c r="D119">
        <v>21.6</v>
      </c>
    </row>
    <row r="120" spans="1:4" x14ac:dyDescent="0.2">
      <c r="A120" t="s">
        <v>591</v>
      </c>
      <c r="B120" t="s">
        <v>347</v>
      </c>
      <c r="C120">
        <v>1.5</v>
      </c>
      <c r="D120">
        <v>20.399999999999999</v>
      </c>
    </row>
    <row r="121" spans="1:4" x14ac:dyDescent="0.2">
      <c r="A121" t="s">
        <v>592</v>
      </c>
      <c r="B121" t="s">
        <v>345</v>
      </c>
      <c r="C121">
        <v>4.5</v>
      </c>
      <c r="D121">
        <v>20.8</v>
      </c>
    </row>
    <row r="122" spans="1:4" x14ac:dyDescent="0.2">
      <c r="A122" t="s">
        <v>593</v>
      </c>
      <c r="B122" t="s">
        <v>345</v>
      </c>
      <c r="C122">
        <v>1.5</v>
      </c>
      <c r="D122">
        <v>20.399999999999999</v>
      </c>
    </row>
    <row r="123" spans="1:4" x14ac:dyDescent="0.2">
      <c r="A123" t="s">
        <v>594</v>
      </c>
      <c r="B123" t="s">
        <v>343</v>
      </c>
      <c r="C123">
        <v>4.5</v>
      </c>
      <c r="D123">
        <v>21.1</v>
      </c>
    </row>
    <row r="124" spans="1:4" x14ac:dyDescent="0.2">
      <c r="A124" t="s">
        <v>595</v>
      </c>
      <c r="B124" t="s">
        <v>343</v>
      </c>
      <c r="C124">
        <v>1.5</v>
      </c>
      <c r="D124">
        <v>20.5</v>
      </c>
    </row>
    <row r="125" spans="1:4" x14ac:dyDescent="0.2">
      <c r="A125" t="s">
        <v>596</v>
      </c>
      <c r="B125" t="s">
        <v>341</v>
      </c>
      <c r="C125">
        <v>4.5</v>
      </c>
      <c r="D125">
        <v>20.100000000000001</v>
      </c>
    </row>
    <row r="126" spans="1:4" x14ac:dyDescent="0.2">
      <c r="A126" t="s">
        <v>597</v>
      </c>
      <c r="B126" t="s">
        <v>341</v>
      </c>
      <c r="C126">
        <v>1.5</v>
      </c>
      <c r="D126">
        <v>20</v>
      </c>
    </row>
    <row r="127" spans="1:4" x14ac:dyDescent="0.2">
      <c r="A127" t="s">
        <v>598</v>
      </c>
      <c r="B127" t="s">
        <v>339</v>
      </c>
      <c r="C127">
        <v>4.5</v>
      </c>
      <c r="D127">
        <v>20</v>
      </c>
    </row>
    <row r="128" spans="1:4" x14ac:dyDescent="0.2">
      <c r="A128" t="s">
        <v>599</v>
      </c>
      <c r="B128" t="s">
        <v>339</v>
      </c>
      <c r="C128">
        <v>1.5</v>
      </c>
      <c r="D128">
        <v>19.8</v>
      </c>
    </row>
    <row r="129" spans="1:4" x14ac:dyDescent="0.2">
      <c r="A129" t="s">
        <v>600</v>
      </c>
      <c r="B129" t="s">
        <v>337</v>
      </c>
      <c r="C129">
        <v>7.5</v>
      </c>
      <c r="D129">
        <v>20.8</v>
      </c>
    </row>
    <row r="130" spans="1:4" x14ac:dyDescent="0.2">
      <c r="A130" t="s">
        <v>601</v>
      </c>
      <c r="B130" t="s">
        <v>337</v>
      </c>
      <c r="C130">
        <v>4.5</v>
      </c>
      <c r="D130">
        <v>19.5</v>
      </c>
    </row>
    <row r="131" spans="1:4" x14ac:dyDescent="0.2">
      <c r="A131" t="s">
        <v>602</v>
      </c>
      <c r="B131" t="s">
        <v>337</v>
      </c>
      <c r="C131">
        <v>1.5</v>
      </c>
      <c r="D131">
        <v>15</v>
      </c>
    </row>
    <row r="132" spans="1:4" x14ac:dyDescent="0.2">
      <c r="A132" t="s">
        <v>603</v>
      </c>
      <c r="B132" t="s">
        <v>335</v>
      </c>
      <c r="C132">
        <v>7.5</v>
      </c>
      <c r="D132">
        <v>20.7</v>
      </c>
    </row>
    <row r="133" spans="1:4" x14ac:dyDescent="0.2">
      <c r="A133" t="s">
        <v>604</v>
      </c>
      <c r="B133" t="s">
        <v>335</v>
      </c>
      <c r="C133">
        <v>4.5</v>
      </c>
      <c r="D133">
        <v>20.6</v>
      </c>
    </row>
    <row r="134" spans="1:4" x14ac:dyDescent="0.2">
      <c r="A134" t="s">
        <v>605</v>
      </c>
      <c r="B134" t="s">
        <v>335</v>
      </c>
      <c r="C134">
        <v>1.5</v>
      </c>
      <c r="D134">
        <v>19</v>
      </c>
    </row>
    <row r="135" spans="1:4" x14ac:dyDescent="0.2">
      <c r="A135" t="s">
        <v>606</v>
      </c>
      <c r="B135" t="s">
        <v>333</v>
      </c>
      <c r="C135">
        <v>7.5</v>
      </c>
      <c r="D135">
        <v>21</v>
      </c>
    </row>
    <row r="136" spans="1:4" x14ac:dyDescent="0.2">
      <c r="A136" t="s">
        <v>607</v>
      </c>
      <c r="B136" t="s">
        <v>333</v>
      </c>
      <c r="C136">
        <v>4.5</v>
      </c>
      <c r="D136">
        <v>21.3</v>
      </c>
    </row>
    <row r="137" spans="1:4" x14ac:dyDescent="0.2">
      <c r="A137" t="s">
        <v>608</v>
      </c>
      <c r="B137" t="s">
        <v>333</v>
      </c>
      <c r="C137">
        <v>1.5</v>
      </c>
      <c r="D137">
        <v>20.100000000000001</v>
      </c>
    </row>
    <row r="138" spans="1:4" x14ac:dyDescent="0.2">
      <c r="A138" t="s">
        <v>609</v>
      </c>
      <c r="B138" t="s">
        <v>288</v>
      </c>
      <c r="C138">
        <v>7.5</v>
      </c>
      <c r="D138">
        <v>9.9</v>
      </c>
    </row>
    <row r="139" spans="1:4" x14ac:dyDescent="0.2">
      <c r="A139" t="s">
        <v>610</v>
      </c>
      <c r="B139" t="s">
        <v>288</v>
      </c>
      <c r="C139">
        <v>4.5</v>
      </c>
      <c r="D139">
        <v>12.1</v>
      </c>
    </row>
    <row r="140" spans="1:4" x14ac:dyDescent="0.2">
      <c r="A140" t="s">
        <v>611</v>
      </c>
      <c r="B140" t="s">
        <v>288</v>
      </c>
      <c r="C140">
        <v>1.5</v>
      </c>
      <c r="D140">
        <v>9</v>
      </c>
    </row>
    <row r="141" spans="1:4" x14ac:dyDescent="0.2">
      <c r="A141" t="s">
        <v>612</v>
      </c>
      <c r="B141" t="s">
        <v>328</v>
      </c>
      <c r="C141">
        <v>7.5</v>
      </c>
      <c r="D141">
        <v>21.4</v>
      </c>
    </row>
    <row r="142" spans="1:4" x14ac:dyDescent="0.2">
      <c r="A142" t="s">
        <v>613</v>
      </c>
      <c r="B142" t="s">
        <v>328</v>
      </c>
      <c r="C142">
        <v>4.5</v>
      </c>
      <c r="D142">
        <v>21.6</v>
      </c>
    </row>
    <row r="143" spans="1:4" x14ac:dyDescent="0.2">
      <c r="A143" t="s">
        <v>614</v>
      </c>
      <c r="B143" t="s">
        <v>328</v>
      </c>
      <c r="C143">
        <v>1.5</v>
      </c>
      <c r="D143">
        <v>20.399999999999999</v>
      </c>
    </row>
    <row r="144" spans="1:4" x14ac:dyDescent="0.2">
      <c r="A144" t="s">
        <v>615</v>
      </c>
      <c r="B144" t="s">
        <v>326</v>
      </c>
      <c r="C144">
        <v>7.5</v>
      </c>
      <c r="D144">
        <v>21.8</v>
      </c>
    </row>
    <row r="145" spans="1:4" x14ac:dyDescent="0.2">
      <c r="A145" t="s">
        <v>616</v>
      </c>
      <c r="B145" t="s">
        <v>326</v>
      </c>
      <c r="C145">
        <v>4.5</v>
      </c>
      <c r="D145">
        <v>22.1</v>
      </c>
    </row>
    <row r="146" spans="1:4" x14ac:dyDescent="0.2">
      <c r="A146" t="s">
        <v>617</v>
      </c>
      <c r="B146" t="s">
        <v>326</v>
      </c>
      <c r="C146">
        <v>1.5</v>
      </c>
      <c r="D146">
        <v>21</v>
      </c>
    </row>
    <row r="147" spans="1:4" x14ac:dyDescent="0.2">
      <c r="A147" t="s">
        <v>618</v>
      </c>
      <c r="B147" t="s">
        <v>324</v>
      </c>
      <c r="C147">
        <v>4.5</v>
      </c>
      <c r="D147">
        <v>32.700000000000003</v>
      </c>
    </row>
    <row r="148" spans="1:4" x14ac:dyDescent="0.2">
      <c r="A148" t="s">
        <v>619</v>
      </c>
      <c r="B148" t="s">
        <v>324</v>
      </c>
      <c r="C148">
        <v>1.5</v>
      </c>
      <c r="D148">
        <v>32.9</v>
      </c>
    </row>
    <row r="149" spans="1:4" x14ac:dyDescent="0.2">
      <c r="A149" t="s">
        <v>620</v>
      </c>
      <c r="B149" t="s">
        <v>314</v>
      </c>
      <c r="C149">
        <v>4.5</v>
      </c>
      <c r="D149">
        <v>22.3</v>
      </c>
    </row>
    <row r="150" spans="1:4" x14ac:dyDescent="0.2">
      <c r="A150" t="s">
        <v>621</v>
      </c>
      <c r="B150" t="s">
        <v>314</v>
      </c>
      <c r="C150">
        <v>1.5</v>
      </c>
      <c r="D150">
        <v>22.7</v>
      </c>
    </row>
    <row r="151" spans="1:4" x14ac:dyDescent="0.2">
      <c r="A151" t="s">
        <v>622</v>
      </c>
      <c r="B151" t="s">
        <v>322</v>
      </c>
      <c r="C151">
        <v>4.5</v>
      </c>
      <c r="D151">
        <v>32.5</v>
      </c>
    </row>
    <row r="152" spans="1:4" x14ac:dyDescent="0.2">
      <c r="A152" t="s">
        <v>623</v>
      </c>
      <c r="B152" t="s">
        <v>322</v>
      </c>
      <c r="C152">
        <v>1.5</v>
      </c>
      <c r="D152">
        <v>32.9</v>
      </c>
    </row>
    <row r="153" spans="1:4" x14ac:dyDescent="0.2">
      <c r="A153" t="s">
        <v>624</v>
      </c>
      <c r="B153" t="s">
        <v>320</v>
      </c>
      <c r="C153">
        <v>4.5</v>
      </c>
      <c r="D153">
        <v>27.4</v>
      </c>
    </row>
    <row r="154" spans="1:4" x14ac:dyDescent="0.2">
      <c r="A154" t="s">
        <v>625</v>
      </c>
      <c r="B154" t="s">
        <v>320</v>
      </c>
      <c r="C154">
        <v>1.5</v>
      </c>
      <c r="D154">
        <v>26.2</v>
      </c>
    </row>
    <row r="155" spans="1:4" x14ac:dyDescent="0.2">
      <c r="A155" t="s">
        <v>626</v>
      </c>
      <c r="B155" t="s">
        <v>627</v>
      </c>
      <c r="C155">
        <v>4.5</v>
      </c>
      <c r="D155">
        <v>36.9</v>
      </c>
    </row>
    <row r="156" spans="1:4" x14ac:dyDescent="0.2">
      <c r="A156" t="s">
        <v>626</v>
      </c>
      <c r="B156" t="s">
        <v>318</v>
      </c>
      <c r="C156">
        <v>4.5</v>
      </c>
      <c r="D156">
        <v>28.2</v>
      </c>
    </row>
    <row r="157" spans="1:4" x14ac:dyDescent="0.2">
      <c r="A157" t="s">
        <v>628</v>
      </c>
      <c r="B157" t="s">
        <v>627</v>
      </c>
      <c r="C157">
        <v>1.5</v>
      </c>
      <c r="D157">
        <v>32.1</v>
      </c>
    </row>
    <row r="158" spans="1:4" x14ac:dyDescent="0.2">
      <c r="A158" t="s">
        <v>628</v>
      </c>
      <c r="B158" t="s">
        <v>318</v>
      </c>
      <c r="C158">
        <v>1.5</v>
      </c>
      <c r="D158">
        <v>27</v>
      </c>
    </row>
    <row r="159" spans="1:4" x14ac:dyDescent="0.2">
      <c r="A159" t="s">
        <v>629</v>
      </c>
      <c r="B159" t="s">
        <v>316</v>
      </c>
      <c r="C159">
        <v>4.5</v>
      </c>
      <c r="D159">
        <v>27.7</v>
      </c>
    </row>
    <row r="160" spans="1:4" x14ac:dyDescent="0.2">
      <c r="A160" t="s">
        <v>630</v>
      </c>
      <c r="B160" t="s">
        <v>316</v>
      </c>
      <c r="C160">
        <v>1.5</v>
      </c>
      <c r="D160">
        <v>25.6</v>
      </c>
    </row>
    <row r="161" spans="1:4" x14ac:dyDescent="0.2">
      <c r="A161" t="s">
        <v>631</v>
      </c>
      <c r="B161" t="s">
        <v>299</v>
      </c>
      <c r="C161">
        <v>4.5</v>
      </c>
      <c r="D161">
        <v>20.100000000000001</v>
      </c>
    </row>
    <row r="162" spans="1:4" x14ac:dyDescent="0.2">
      <c r="A162" t="s">
        <v>632</v>
      </c>
      <c r="B162" t="s">
        <v>299</v>
      </c>
      <c r="C162">
        <v>1.5</v>
      </c>
      <c r="D162">
        <v>21.5</v>
      </c>
    </row>
    <row r="163" spans="1:4" x14ac:dyDescent="0.2">
      <c r="A163" t="s">
        <v>633</v>
      </c>
      <c r="B163" t="s">
        <v>312</v>
      </c>
      <c r="C163">
        <v>4.5</v>
      </c>
      <c r="D163">
        <v>28.6</v>
      </c>
    </row>
    <row r="164" spans="1:4" x14ac:dyDescent="0.2">
      <c r="A164" t="s">
        <v>634</v>
      </c>
      <c r="B164" t="s">
        <v>312</v>
      </c>
      <c r="C164">
        <v>1.5</v>
      </c>
      <c r="D164">
        <v>28</v>
      </c>
    </row>
    <row r="165" spans="1:4" x14ac:dyDescent="0.2">
      <c r="A165" t="s">
        <v>635</v>
      </c>
      <c r="B165" t="s">
        <v>310</v>
      </c>
      <c r="C165">
        <v>4.5</v>
      </c>
      <c r="D165">
        <v>28.6</v>
      </c>
    </row>
    <row r="166" spans="1:4" x14ac:dyDescent="0.2">
      <c r="A166" t="s">
        <v>636</v>
      </c>
      <c r="B166" t="s">
        <v>310</v>
      </c>
      <c r="C166">
        <v>1.5</v>
      </c>
      <c r="D166">
        <v>27.8</v>
      </c>
    </row>
    <row r="167" spans="1:4" x14ac:dyDescent="0.2">
      <c r="A167" t="s">
        <v>637</v>
      </c>
      <c r="B167" t="s">
        <v>308</v>
      </c>
      <c r="C167">
        <v>7.5</v>
      </c>
      <c r="D167">
        <v>27.6</v>
      </c>
    </row>
    <row r="168" spans="1:4" x14ac:dyDescent="0.2">
      <c r="A168" t="s">
        <v>638</v>
      </c>
      <c r="B168" t="s">
        <v>308</v>
      </c>
      <c r="C168">
        <v>4.5</v>
      </c>
      <c r="D168">
        <v>29</v>
      </c>
    </row>
    <row r="169" spans="1:4" x14ac:dyDescent="0.2">
      <c r="A169" t="s">
        <v>639</v>
      </c>
      <c r="B169" t="s">
        <v>308</v>
      </c>
      <c r="C169">
        <v>1.5</v>
      </c>
      <c r="D169">
        <v>26.4</v>
      </c>
    </row>
    <row r="170" spans="1:4" x14ac:dyDescent="0.2">
      <c r="A170" t="s">
        <v>640</v>
      </c>
      <c r="B170" t="s">
        <v>306</v>
      </c>
      <c r="C170">
        <v>7.5</v>
      </c>
      <c r="D170">
        <v>28.1</v>
      </c>
    </row>
    <row r="171" spans="1:4" x14ac:dyDescent="0.2">
      <c r="A171" t="s">
        <v>641</v>
      </c>
      <c r="B171" t="s">
        <v>306</v>
      </c>
      <c r="C171">
        <v>4.5</v>
      </c>
      <c r="D171">
        <v>29.2</v>
      </c>
    </row>
    <row r="172" spans="1:4" x14ac:dyDescent="0.2">
      <c r="A172" t="s">
        <v>642</v>
      </c>
      <c r="B172" t="s">
        <v>306</v>
      </c>
      <c r="C172">
        <v>1.5</v>
      </c>
      <c r="D172">
        <v>27.4</v>
      </c>
    </row>
    <row r="173" spans="1:4" x14ac:dyDescent="0.2">
      <c r="A173" t="s">
        <v>643</v>
      </c>
      <c r="B173" t="s">
        <v>304</v>
      </c>
      <c r="C173">
        <v>4.5</v>
      </c>
      <c r="D173">
        <v>32.799999999999997</v>
      </c>
    </row>
    <row r="174" spans="1:4" x14ac:dyDescent="0.2">
      <c r="A174" t="s">
        <v>644</v>
      </c>
      <c r="B174" t="s">
        <v>304</v>
      </c>
      <c r="C174">
        <v>1.5</v>
      </c>
      <c r="D174">
        <v>28.9</v>
      </c>
    </row>
    <row r="175" spans="1:4" x14ac:dyDescent="0.2">
      <c r="A175" t="s">
        <v>645</v>
      </c>
      <c r="B175" t="s">
        <v>302</v>
      </c>
      <c r="C175">
        <v>4.5</v>
      </c>
      <c r="D175">
        <v>29.9</v>
      </c>
    </row>
    <row r="176" spans="1:4" x14ac:dyDescent="0.2">
      <c r="A176" t="s">
        <v>646</v>
      </c>
      <c r="B176" t="s">
        <v>302</v>
      </c>
      <c r="C176">
        <v>1.5</v>
      </c>
      <c r="D176">
        <v>27.6</v>
      </c>
    </row>
    <row r="177" spans="1:4" x14ac:dyDescent="0.2">
      <c r="A177" t="s">
        <v>647</v>
      </c>
      <c r="B177" t="s">
        <v>296</v>
      </c>
      <c r="C177">
        <v>4.5</v>
      </c>
      <c r="D177">
        <v>28.6</v>
      </c>
    </row>
    <row r="178" spans="1:4" x14ac:dyDescent="0.2">
      <c r="A178" t="s">
        <v>648</v>
      </c>
      <c r="B178" t="s">
        <v>296</v>
      </c>
      <c r="C178">
        <v>1.5</v>
      </c>
      <c r="D178">
        <v>25.8</v>
      </c>
    </row>
    <row r="179" spans="1:4" x14ac:dyDescent="0.2">
      <c r="A179" t="s">
        <v>649</v>
      </c>
      <c r="B179" t="s">
        <v>294</v>
      </c>
      <c r="C179">
        <v>4.5</v>
      </c>
      <c r="D179">
        <v>29.2</v>
      </c>
    </row>
    <row r="180" spans="1:4" x14ac:dyDescent="0.2">
      <c r="A180" t="s">
        <v>650</v>
      </c>
      <c r="B180" t="s">
        <v>294</v>
      </c>
      <c r="C180">
        <v>1.5</v>
      </c>
      <c r="D180">
        <v>28.6</v>
      </c>
    </row>
    <row r="181" spans="1:4" x14ac:dyDescent="0.2">
      <c r="A181" t="s">
        <v>651</v>
      </c>
      <c r="B181" t="s">
        <v>291</v>
      </c>
      <c r="C181">
        <v>4.5</v>
      </c>
      <c r="D181">
        <v>30.3</v>
      </c>
    </row>
    <row r="182" spans="1:4" x14ac:dyDescent="0.2">
      <c r="A182" t="s">
        <v>652</v>
      </c>
      <c r="B182" t="s">
        <v>291</v>
      </c>
      <c r="C182">
        <v>1.5</v>
      </c>
      <c r="D182">
        <v>29.4</v>
      </c>
    </row>
    <row r="183" spans="1:4" x14ac:dyDescent="0.2">
      <c r="A183" t="s">
        <v>653</v>
      </c>
      <c r="B183" t="s">
        <v>286</v>
      </c>
      <c r="C183">
        <v>4.5</v>
      </c>
      <c r="D183">
        <v>27.9</v>
      </c>
    </row>
    <row r="184" spans="1:4" x14ac:dyDescent="0.2">
      <c r="A184" t="s">
        <v>654</v>
      </c>
      <c r="B184" t="s">
        <v>286</v>
      </c>
      <c r="C184">
        <v>1.5</v>
      </c>
      <c r="D184">
        <v>24.5</v>
      </c>
    </row>
    <row r="185" spans="1:4" x14ac:dyDescent="0.2">
      <c r="A185" t="s">
        <v>655</v>
      </c>
      <c r="B185" t="s">
        <v>284</v>
      </c>
      <c r="C185">
        <v>4.5</v>
      </c>
      <c r="D185">
        <v>31.2</v>
      </c>
    </row>
    <row r="186" spans="1:4" x14ac:dyDescent="0.2">
      <c r="A186" t="s">
        <v>656</v>
      </c>
      <c r="B186" t="s">
        <v>284</v>
      </c>
      <c r="C186">
        <v>1.5</v>
      </c>
      <c r="D186">
        <v>29.8</v>
      </c>
    </row>
    <row r="187" spans="1:4" x14ac:dyDescent="0.2">
      <c r="A187" t="s">
        <v>657</v>
      </c>
      <c r="B187" t="s">
        <v>282</v>
      </c>
      <c r="C187">
        <v>4.5</v>
      </c>
      <c r="D187">
        <v>28.9</v>
      </c>
    </row>
    <row r="188" spans="1:4" x14ac:dyDescent="0.2">
      <c r="A188" t="s">
        <v>658</v>
      </c>
      <c r="B188" t="s">
        <v>282</v>
      </c>
      <c r="C188">
        <v>1.5</v>
      </c>
      <c r="D188">
        <v>25.7</v>
      </c>
    </row>
    <row r="189" spans="1:4" x14ac:dyDescent="0.2">
      <c r="A189" t="s">
        <v>659</v>
      </c>
      <c r="B189" t="s">
        <v>280</v>
      </c>
      <c r="C189">
        <v>4.5</v>
      </c>
      <c r="D189">
        <v>32.1</v>
      </c>
    </row>
    <row r="190" spans="1:4" x14ac:dyDescent="0.2">
      <c r="A190" t="s">
        <v>660</v>
      </c>
      <c r="B190" t="s">
        <v>280</v>
      </c>
      <c r="C190">
        <v>1.5</v>
      </c>
      <c r="D190">
        <v>29.3</v>
      </c>
    </row>
    <row r="191" spans="1:4" x14ac:dyDescent="0.2">
      <c r="A191" t="s">
        <v>661</v>
      </c>
      <c r="B191" t="s">
        <v>278</v>
      </c>
      <c r="C191">
        <v>4.5</v>
      </c>
      <c r="D191">
        <v>31.5</v>
      </c>
    </row>
    <row r="192" spans="1:4" x14ac:dyDescent="0.2">
      <c r="A192" t="s">
        <v>662</v>
      </c>
      <c r="B192" t="s">
        <v>278</v>
      </c>
      <c r="C192">
        <v>1.5</v>
      </c>
      <c r="D192">
        <v>28.6</v>
      </c>
    </row>
    <row r="193" spans="1:4" x14ac:dyDescent="0.2">
      <c r="A193" t="s">
        <v>663</v>
      </c>
      <c r="B193" t="s">
        <v>276</v>
      </c>
      <c r="C193">
        <v>4.5</v>
      </c>
      <c r="D193">
        <v>30.9</v>
      </c>
    </row>
    <row r="194" spans="1:4" x14ac:dyDescent="0.2">
      <c r="A194" t="s">
        <v>664</v>
      </c>
      <c r="B194" t="s">
        <v>276</v>
      </c>
      <c r="C194">
        <v>1.5</v>
      </c>
      <c r="D194">
        <v>29.3</v>
      </c>
    </row>
    <row r="195" spans="1:4" x14ac:dyDescent="0.2">
      <c r="A195" t="s">
        <v>665</v>
      </c>
      <c r="B195" t="s">
        <v>266</v>
      </c>
      <c r="C195">
        <v>7.5</v>
      </c>
      <c r="D195">
        <v>19.899999999999999</v>
      </c>
    </row>
    <row r="196" spans="1:4" x14ac:dyDescent="0.2">
      <c r="A196" t="s">
        <v>666</v>
      </c>
      <c r="B196" t="s">
        <v>266</v>
      </c>
      <c r="C196">
        <v>4.5</v>
      </c>
      <c r="D196">
        <v>19.7</v>
      </c>
    </row>
    <row r="197" spans="1:4" x14ac:dyDescent="0.2">
      <c r="A197" t="s">
        <v>667</v>
      </c>
      <c r="B197" t="s">
        <v>266</v>
      </c>
      <c r="C197">
        <v>1.5</v>
      </c>
      <c r="D197">
        <v>21.4</v>
      </c>
    </row>
    <row r="198" spans="1:4" x14ac:dyDescent="0.2">
      <c r="A198" t="s">
        <v>668</v>
      </c>
      <c r="B198" t="s">
        <v>274</v>
      </c>
      <c r="C198">
        <v>4.5</v>
      </c>
      <c r="D198">
        <v>33.9</v>
      </c>
    </row>
    <row r="199" spans="1:4" x14ac:dyDescent="0.2">
      <c r="A199" t="s">
        <v>669</v>
      </c>
      <c r="B199" t="s">
        <v>274</v>
      </c>
      <c r="C199">
        <v>1.5</v>
      </c>
      <c r="D199">
        <v>28.8</v>
      </c>
    </row>
    <row r="200" spans="1:4" x14ac:dyDescent="0.2">
      <c r="A200" t="s">
        <v>670</v>
      </c>
      <c r="B200" t="s">
        <v>272</v>
      </c>
      <c r="C200">
        <v>4.5</v>
      </c>
      <c r="D200">
        <v>34.200000000000003</v>
      </c>
    </row>
    <row r="201" spans="1:4" x14ac:dyDescent="0.2">
      <c r="A201" t="s">
        <v>671</v>
      </c>
      <c r="B201" t="s">
        <v>272</v>
      </c>
      <c r="C201">
        <v>1.5</v>
      </c>
      <c r="D201">
        <v>31</v>
      </c>
    </row>
    <row r="202" spans="1:4" x14ac:dyDescent="0.2">
      <c r="A202" t="s">
        <v>672</v>
      </c>
      <c r="B202" t="s">
        <v>268</v>
      </c>
      <c r="C202">
        <v>4.5</v>
      </c>
      <c r="D202">
        <v>32.1</v>
      </c>
    </row>
    <row r="203" spans="1:4" x14ac:dyDescent="0.2">
      <c r="A203" t="s">
        <v>673</v>
      </c>
      <c r="B203" t="s">
        <v>268</v>
      </c>
      <c r="C203">
        <v>1.5</v>
      </c>
      <c r="D203">
        <v>29.7</v>
      </c>
    </row>
    <row r="204" spans="1:4" x14ac:dyDescent="0.2">
      <c r="A204" t="s">
        <v>674</v>
      </c>
      <c r="B204" t="s">
        <v>264</v>
      </c>
      <c r="C204">
        <v>4.5</v>
      </c>
      <c r="D204">
        <v>31</v>
      </c>
    </row>
    <row r="205" spans="1:4" x14ac:dyDescent="0.2">
      <c r="A205" t="s">
        <v>675</v>
      </c>
      <c r="B205" t="s">
        <v>264</v>
      </c>
      <c r="C205">
        <v>1.5</v>
      </c>
      <c r="D205">
        <v>29.4</v>
      </c>
    </row>
    <row r="206" spans="1:4" x14ac:dyDescent="0.2">
      <c r="A206" t="s">
        <v>676</v>
      </c>
      <c r="B206" t="s">
        <v>262</v>
      </c>
      <c r="C206">
        <v>4.5</v>
      </c>
      <c r="D206">
        <v>28.8</v>
      </c>
    </row>
    <row r="207" spans="1:4" x14ac:dyDescent="0.2">
      <c r="A207" t="s">
        <v>677</v>
      </c>
      <c r="B207" t="s">
        <v>262</v>
      </c>
      <c r="C207">
        <v>1.5</v>
      </c>
      <c r="D207">
        <v>28.6</v>
      </c>
    </row>
    <row r="208" spans="1:4" x14ac:dyDescent="0.2">
      <c r="A208" t="s">
        <v>678</v>
      </c>
      <c r="B208" t="s">
        <v>260</v>
      </c>
      <c r="C208">
        <v>4.5</v>
      </c>
      <c r="D208">
        <v>26.2</v>
      </c>
    </row>
    <row r="209" spans="1:4" x14ac:dyDescent="0.2">
      <c r="A209" t="s">
        <v>679</v>
      </c>
      <c r="B209" t="s">
        <v>260</v>
      </c>
      <c r="C209">
        <v>1.5</v>
      </c>
      <c r="D209">
        <v>27.5</v>
      </c>
    </row>
    <row r="210" spans="1:4" x14ac:dyDescent="0.2">
      <c r="A210" t="s">
        <v>680</v>
      </c>
      <c r="B210" t="s">
        <v>681</v>
      </c>
      <c r="C210">
        <v>7.5</v>
      </c>
      <c r="D210">
        <v>16.3</v>
      </c>
    </row>
    <row r="211" spans="1:4" x14ac:dyDescent="0.2">
      <c r="A211" t="s">
        <v>682</v>
      </c>
      <c r="B211" t="s">
        <v>681</v>
      </c>
      <c r="C211">
        <v>4.5</v>
      </c>
      <c r="D211">
        <v>10.3</v>
      </c>
    </row>
    <row r="212" spans="1:4" x14ac:dyDescent="0.2">
      <c r="A212" t="s">
        <v>683</v>
      </c>
      <c r="B212" t="s">
        <v>681</v>
      </c>
      <c r="C212">
        <v>1.5</v>
      </c>
      <c r="D212">
        <v>8</v>
      </c>
    </row>
    <row r="213" spans="1:4" x14ac:dyDescent="0.2">
      <c r="A213" t="s">
        <v>684</v>
      </c>
      <c r="B213" t="s">
        <v>258</v>
      </c>
      <c r="C213">
        <v>4.5</v>
      </c>
      <c r="D213">
        <v>29.8</v>
      </c>
    </row>
    <row r="214" spans="1:4" x14ac:dyDescent="0.2">
      <c r="A214" t="s">
        <v>685</v>
      </c>
      <c r="B214" t="s">
        <v>258</v>
      </c>
      <c r="C214">
        <v>1.5</v>
      </c>
      <c r="D214">
        <v>32.1</v>
      </c>
    </row>
    <row r="215" spans="1:4" x14ac:dyDescent="0.2">
      <c r="A215" t="s">
        <v>686</v>
      </c>
      <c r="B215" t="s">
        <v>256</v>
      </c>
      <c r="C215">
        <v>4.5</v>
      </c>
      <c r="D215">
        <v>31.1</v>
      </c>
    </row>
    <row r="216" spans="1:4" x14ac:dyDescent="0.2">
      <c r="A216" t="s">
        <v>687</v>
      </c>
      <c r="B216" t="s">
        <v>256</v>
      </c>
      <c r="C216">
        <v>1.5</v>
      </c>
      <c r="D216">
        <v>27.1</v>
      </c>
    </row>
    <row r="217" spans="1:4" x14ac:dyDescent="0.2">
      <c r="A217" t="s">
        <v>688</v>
      </c>
      <c r="B217" t="s">
        <v>253</v>
      </c>
      <c r="C217">
        <v>4.5</v>
      </c>
      <c r="D217">
        <v>30.1</v>
      </c>
    </row>
    <row r="218" spans="1:4" x14ac:dyDescent="0.2">
      <c r="A218" t="s">
        <v>689</v>
      </c>
      <c r="B218" t="s">
        <v>253</v>
      </c>
      <c r="C218">
        <v>1.5</v>
      </c>
      <c r="D218">
        <v>28.3</v>
      </c>
    </row>
    <row r="219" spans="1:4" x14ac:dyDescent="0.2">
      <c r="A219" t="s">
        <v>690</v>
      </c>
      <c r="B219" t="s">
        <v>251</v>
      </c>
      <c r="C219">
        <v>4.5</v>
      </c>
      <c r="D219">
        <v>31.4</v>
      </c>
    </row>
    <row r="220" spans="1:4" x14ac:dyDescent="0.2">
      <c r="A220" t="s">
        <v>691</v>
      </c>
      <c r="B220" t="s">
        <v>251</v>
      </c>
      <c r="C220">
        <v>1.5</v>
      </c>
      <c r="D220">
        <v>30.3</v>
      </c>
    </row>
    <row r="221" spans="1:4" x14ac:dyDescent="0.2">
      <c r="A221" t="s">
        <v>692</v>
      </c>
      <c r="B221" t="s">
        <v>249</v>
      </c>
      <c r="C221">
        <v>4.5</v>
      </c>
      <c r="D221">
        <v>28.9</v>
      </c>
    </row>
    <row r="222" spans="1:4" x14ac:dyDescent="0.2">
      <c r="A222" t="s">
        <v>693</v>
      </c>
      <c r="B222" t="s">
        <v>249</v>
      </c>
      <c r="C222">
        <v>1.5</v>
      </c>
      <c r="D222">
        <v>26.9</v>
      </c>
    </row>
    <row r="223" spans="1:4" x14ac:dyDescent="0.2">
      <c r="A223" t="s">
        <v>694</v>
      </c>
      <c r="B223" t="s">
        <v>246</v>
      </c>
      <c r="C223">
        <v>4.5</v>
      </c>
      <c r="D223">
        <v>29.7</v>
      </c>
    </row>
    <row r="224" spans="1:4" x14ac:dyDescent="0.2">
      <c r="A224" t="s">
        <v>695</v>
      </c>
      <c r="B224" t="s">
        <v>246</v>
      </c>
      <c r="C224">
        <v>1.5</v>
      </c>
      <c r="D224">
        <v>26.5</v>
      </c>
    </row>
    <row r="225" spans="1:4" x14ac:dyDescent="0.2">
      <c r="A225" t="s">
        <v>696</v>
      </c>
      <c r="B225" t="s">
        <v>697</v>
      </c>
      <c r="C225">
        <v>7.5</v>
      </c>
      <c r="D225">
        <v>30.9</v>
      </c>
    </row>
    <row r="226" spans="1:4" x14ac:dyDescent="0.2">
      <c r="A226" t="s">
        <v>698</v>
      </c>
      <c r="B226" t="s">
        <v>697</v>
      </c>
      <c r="C226">
        <v>4.5</v>
      </c>
      <c r="D226">
        <v>29.7</v>
      </c>
    </row>
    <row r="227" spans="1:4" x14ac:dyDescent="0.2">
      <c r="A227" t="s">
        <v>698</v>
      </c>
      <c r="B227" t="s">
        <v>244</v>
      </c>
      <c r="C227">
        <v>4.5</v>
      </c>
      <c r="D227">
        <v>30.4</v>
      </c>
    </row>
    <row r="228" spans="1:4" x14ac:dyDescent="0.2">
      <c r="A228" t="s">
        <v>699</v>
      </c>
      <c r="B228" t="s">
        <v>697</v>
      </c>
      <c r="C228">
        <v>1.5</v>
      </c>
      <c r="D228">
        <v>27.2</v>
      </c>
    </row>
    <row r="229" spans="1:4" x14ac:dyDescent="0.2">
      <c r="A229" t="s">
        <v>699</v>
      </c>
      <c r="B229" t="s">
        <v>244</v>
      </c>
      <c r="C229">
        <v>1.5</v>
      </c>
      <c r="D229">
        <v>28.7</v>
      </c>
    </row>
    <row r="230" spans="1:4" x14ac:dyDescent="0.2">
      <c r="A230" t="s">
        <v>700</v>
      </c>
      <c r="B230" t="s">
        <v>701</v>
      </c>
      <c r="C230">
        <v>7.5</v>
      </c>
      <c r="D230">
        <v>34</v>
      </c>
    </row>
    <row r="231" spans="1:4" x14ac:dyDescent="0.2">
      <c r="A231" t="s">
        <v>702</v>
      </c>
      <c r="B231" t="s">
        <v>701</v>
      </c>
      <c r="C231">
        <v>4.5</v>
      </c>
      <c r="D231">
        <v>30.4</v>
      </c>
    </row>
    <row r="232" spans="1:4" x14ac:dyDescent="0.2">
      <c r="A232" t="s">
        <v>702</v>
      </c>
      <c r="B232" t="s">
        <v>242</v>
      </c>
      <c r="C232">
        <v>4.5</v>
      </c>
      <c r="D232">
        <v>29.6</v>
      </c>
    </row>
    <row r="233" spans="1:4" x14ac:dyDescent="0.2">
      <c r="A233" t="s">
        <v>703</v>
      </c>
      <c r="B233" t="s">
        <v>701</v>
      </c>
      <c r="C233">
        <v>1.5</v>
      </c>
      <c r="D233">
        <v>26.2</v>
      </c>
    </row>
    <row r="234" spans="1:4" x14ac:dyDescent="0.2">
      <c r="A234" t="s">
        <v>703</v>
      </c>
      <c r="B234" t="s">
        <v>242</v>
      </c>
      <c r="C234">
        <v>1.5</v>
      </c>
      <c r="D234">
        <v>27.9</v>
      </c>
    </row>
    <row r="235" spans="1:4" x14ac:dyDescent="0.2">
      <c r="A235" t="s">
        <v>704</v>
      </c>
      <c r="B235" t="s">
        <v>240</v>
      </c>
      <c r="C235">
        <v>4.5</v>
      </c>
      <c r="D235">
        <v>29</v>
      </c>
    </row>
    <row r="236" spans="1:4" x14ac:dyDescent="0.2">
      <c r="A236" t="s">
        <v>705</v>
      </c>
      <c r="B236" t="s">
        <v>240</v>
      </c>
      <c r="C236">
        <v>1.5</v>
      </c>
      <c r="D236">
        <v>27.4</v>
      </c>
    </row>
    <row r="237" spans="1:4" x14ac:dyDescent="0.2">
      <c r="A237" t="s">
        <v>706</v>
      </c>
      <c r="B237" t="s">
        <v>234</v>
      </c>
      <c r="C237">
        <v>7.5</v>
      </c>
      <c r="D237">
        <v>18.5</v>
      </c>
    </row>
    <row r="238" spans="1:4" x14ac:dyDescent="0.2">
      <c r="A238" t="s">
        <v>707</v>
      </c>
      <c r="B238" t="s">
        <v>234</v>
      </c>
      <c r="C238">
        <v>4.5</v>
      </c>
      <c r="D238">
        <v>17.8</v>
      </c>
    </row>
    <row r="239" spans="1:4" x14ac:dyDescent="0.2">
      <c r="A239" t="s">
        <v>708</v>
      </c>
      <c r="B239" t="s">
        <v>234</v>
      </c>
      <c r="C239">
        <v>1.5</v>
      </c>
      <c r="D239">
        <v>16.600000000000001</v>
      </c>
    </row>
    <row r="240" spans="1:4" x14ac:dyDescent="0.2">
      <c r="A240" t="s">
        <v>709</v>
      </c>
      <c r="B240" t="s">
        <v>239</v>
      </c>
      <c r="C240">
        <v>4.5</v>
      </c>
      <c r="D240">
        <v>27.1</v>
      </c>
    </row>
    <row r="241" spans="1:4" x14ac:dyDescent="0.2">
      <c r="A241" t="s">
        <v>710</v>
      </c>
      <c r="B241" t="s">
        <v>239</v>
      </c>
      <c r="C241">
        <v>1.5</v>
      </c>
      <c r="D241">
        <v>25.7</v>
      </c>
    </row>
    <row r="242" spans="1:4" x14ac:dyDescent="0.2">
      <c r="A242" t="s">
        <v>711</v>
      </c>
      <c r="B242" t="s">
        <v>236</v>
      </c>
      <c r="C242">
        <v>4.5</v>
      </c>
      <c r="D242">
        <v>27.1</v>
      </c>
    </row>
    <row r="243" spans="1:4" x14ac:dyDescent="0.2">
      <c r="A243" t="s">
        <v>712</v>
      </c>
      <c r="B243" t="s">
        <v>236</v>
      </c>
      <c r="C243">
        <v>1.5</v>
      </c>
      <c r="D243">
        <v>25.5</v>
      </c>
    </row>
    <row r="244" spans="1:4" x14ac:dyDescent="0.2">
      <c r="A244" t="s">
        <v>713</v>
      </c>
      <c r="B244" t="s">
        <v>232</v>
      </c>
      <c r="C244">
        <v>7.5</v>
      </c>
      <c r="D244">
        <v>16.399999999999999</v>
      </c>
    </row>
    <row r="245" spans="1:4" x14ac:dyDescent="0.2">
      <c r="A245" t="s">
        <v>714</v>
      </c>
      <c r="B245" t="s">
        <v>232</v>
      </c>
      <c r="C245">
        <v>4.5</v>
      </c>
      <c r="D245">
        <v>16.3</v>
      </c>
    </row>
    <row r="246" spans="1:4" x14ac:dyDescent="0.2">
      <c r="A246" t="s">
        <v>715</v>
      </c>
      <c r="B246" t="s">
        <v>232</v>
      </c>
      <c r="C246">
        <v>1.5</v>
      </c>
      <c r="D246">
        <v>15.9</v>
      </c>
    </row>
    <row r="247" spans="1:4" x14ac:dyDescent="0.2">
      <c r="A247" t="s">
        <v>716</v>
      </c>
      <c r="B247" t="s">
        <v>229</v>
      </c>
      <c r="C247">
        <v>7.5</v>
      </c>
      <c r="D247">
        <v>15.3</v>
      </c>
    </row>
    <row r="248" spans="1:4" x14ac:dyDescent="0.2">
      <c r="A248" t="s">
        <v>717</v>
      </c>
      <c r="B248" t="s">
        <v>229</v>
      </c>
      <c r="C248">
        <v>4.5</v>
      </c>
      <c r="D248">
        <v>15.2</v>
      </c>
    </row>
    <row r="249" spans="1:4" x14ac:dyDescent="0.2">
      <c r="A249" t="s">
        <v>718</v>
      </c>
      <c r="B249" t="s">
        <v>229</v>
      </c>
      <c r="C249">
        <v>1.5</v>
      </c>
      <c r="D249">
        <v>14.9</v>
      </c>
    </row>
    <row r="250" spans="1:4" x14ac:dyDescent="0.2">
      <c r="A250" t="s">
        <v>719</v>
      </c>
      <c r="B250" t="s">
        <v>226</v>
      </c>
      <c r="C250">
        <v>7.5</v>
      </c>
      <c r="D250">
        <v>14</v>
      </c>
    </row>
    <row r="251" spans="1:4" x14ac:dyDescent="0.2">
      <c r="A251" t="s">
        <v>720</v>
      </c>
      <c r="B251" t="s">
        <v>226</v>
      </c>
      <c r="C251">
        <v>4.5</v>
      </c>
      <c r="D251">
        <v>13.8</v>
      </c>
    </row>
    <row r="252" spans="1:4" x14ac:dyDescent="0.2">
      <c r="A252" t="s">
        <v>721</v>
      </c>
      <c r="B252" t="s">
        <v>226</v>
      </c>
      <c r="C252">
        <v>1.5</v>
      </c>
      <c r="D252">
        <v>13.3</v>
      </c>
    </row>
    <row r="253" spans="1:4" x14ac:dyDescent="0.2">
      <c r="A253" t="s">
        <v>722</v>
      </c>
      <c r="B253" t="s">
        <v>723</v>
      </c>
      <c r="C253">
        <v>4.5</v>
      </c>
      <c r="D253">
        <v>16</v>
      </c>
    </row>
    <row r="254" spans="1:4" x14ac:dyDescent="0.2">
      <c r="A254" t="s">
        <v>724</v>
      </c>
      <c r="B254" t="s">
        <v>723</v>
      </c>
      <c r="C254">
        <v>1.5</v>
      </c>
      <c r="D254">
        <v>15</v>
      </c>
    </row>
    <row r="255" spans="1:4" x14ac:dyDescent="0.2">
      <c r="A255" t="s">
        <v>725</v>
      </c>
      <c r="B255" t="s">
        <v>222</v>
      </c>
      <c r="C255">
        <v>4.5</v>
      </c>
      <c r="D255">
        <v>11.9</v>
      </c>
    </row>
    <row r="256" spans="1:4" x14ac:dyDescent="0.2">
      <c r="A256" t="s">
        <v>726</v>
      </c>
      <c r="B256" t="s">
        <v>222</v>
      </c>
      <c r="C256">
        <v>1.5</v>
      </c>
      <c r="D256">
        <v>7.8</v>
      </c>
    </row>
    <row r="257" spans="1:4" x14ac:dyDescent="0.2">
      <c r="A257" t="s">
        <v>727</v>
      </c>
      <c r="B257" t="s">
        <v>220</v>
      </c>
      <c r="C257">
        <v>4.5</v>
      </c>
      <c r="D257">
        <v>12.4</v>
      </c>
    </row>
    <row r="258" spans="1:4" x14ac:dyDescent="0.2">
      <c r="A258" t="s">
        <v>728</v>
      </c>
      <c r="B258" t="s">
        <v>220</v>
      </c>
      <c r="C258">
        <v>1.5</v>
      </c>
      <c r="D258">
        <v>11.5</v>
      </c>
    </row>
    <row r="259" spans="1:4" x14ac:dyDescent="0.2">
      <c r="A259" t="s">
        <v>729</v>
      </c>
      <c r="B259" t="s">
        <v>218</v>
      </c>
      <c r="C259">
        <v>4.5</v>
      </c>
      <c r="D259">
        <v>12.3</v>
      </c>
    </row>
    <row r="260" spans="1:4" x14ac:dyDescent="0.2">
      <c r="A260" t="s">
        <v>730</v>
      </c>
      <c r="B260" t="s">
        <v>218</v>
      </c>
      <c r="C260">
        <v>1.5</v>
      </c>
      <c r="D260">
        <v>10.4</v>
      </c>
    </row>
    <row r="261" spans="1:4" x14ac:dyDescent="0.2">
      <c r="A261" t="s">
        <v>731</v>
      </c>
      <c r="B261" t="s">
        <v>216</v>
      </c>
      <c r="C261">
        <v>4.5</v>
      </c>
      <c r="D261">
        <v>13.7</v>
      </c>
    </row>
    <row r="262" spans="1:4" x14ac:dyDescent="0.2">
      <c r="A262" t="s">
        <v>732</v>
      </c>
      <c r="B262" t="s">
        <v>216</v>
      </c>
      <c r="C262">
        <v>1.5</v>
      </c>
      <c r="D262">
        <v>10.7</v>
      </c>
    </row>
    <row r="263" spans="1:4" x14ac:dyDescent="0.2">
      <c r="A263" t="s">
        <v>733</v>
      </c>
      <c r="B263" t="s">
        <v>214</v>
      </c>
      <c r="C263">
        <v>4.5</v>
      </c>
      <c r="D263">
        <v>12.4</v>
      </c>
    </row>
    <row r="264" spans="1:4" x14ac:dyDescent="0.2">
      <c r="A264" t="s">
        <v>734</v>
      </c>
      <c r="B264" t="s">
        <v>214</v>
      </c>
      <c r="C264">
        <v>1.5</v>
      </c>
      <c r="D264">
        <v>10.6</v>
      </c>
    </row>
    <row r="265" spans="1:4" x14ac:dyDescent="0.2">
      <c r="A265" t="s">
        <v>735</v>
      </c>
      <c r="B265" t="s">
        <v>212</v>
      </c>
      <c r="C265">
        <v>4.5</v>
      </c>
      <c r="D265">
        <v>15.8</v>
      </c>
    </row>
    <row r="266" spans="1:4" x14ac:dyDescent="0.2">
      <c r="A266" t="s">
        <v>736</v>
      </c>
      <c r="B266" t="s">
        <v>212</v>
      </c>
      <c r="C266">
        <v>1.5</v>
      </c>
      <c r="D266">
        <v>9.9</v>
      </c>
    </row>
    <row r="267" spans="1:4" x14ac:dyDescent="0.2">
      <c r="A267" t="s">
        <v>737</v>
      </c>
      <c r="B267" t="s">
        <v>210</v>
      </c>
      <c r="C267">
        <v>4.5</v>
      </c>
      <c r="D267">
        <v>12.7</v>
      </c>
    </row>
    <row r="268" spans="1:4" x14ac:dyDescent="0.2">
      <c r="A268" t="s">
        <v>738</v>
      </c>
      <c r="B268" t="s">
        <v>210</v>
      </c>
      <c r="C268">
        <v>1.5</v>
      </c>
      <c r="D268">
        <v>9.6999999999999993</v>
      </c>
    </row>
    <row r="269" spans="1:4" x14ac:dyDescent="0.2">
      <c r="A269" t="s">
        <v>739</v>
      </c>
      <c r="B269" t="s">
        <v>208</v>
      </c>
      <c r="C269">
        <v>4.5</v>
      </c>
      <c r="D269">
        <v>16.899999999999999</v>
      </c>
    </row>
    <row r="270" spans="1:4" x14ac:dyDescent="0.2">
      <c r="A270" t="s">
        <v>740</v>
      </c>
      <c r="B270" t="s">
        <v>208</v>
      </c>
      <c r="C270">
        <v>1.5</v>
      </c>
      <c r="D270">
        <v>10.5</v>
      </c>
    </row>
    <row r="271" spans="1:4" x14ac:dyDescent="0.2">
      <c r="A271" t="s">
        <v>741</v>
      </c>
      <c r="B271" t="s">
        <v>206</v>
      </c>
      <c r="C271">
        <v>4.5</v>
      </c>
      <c r="D271">
        <v>12.8</v>
      </c>
    </row>
    <row r="272" spans="1:4" x14ac:dyDescent="0.2">
      <c r="A272" t="s">
        <v>742</v>
      </c>
      <c r="B272" t="s">
        <v>206</v>
      </c>
      <c r="C272">
        <v>1.5</v>
      </c>
      <c r="D272">
        <v>11.2</v>
      </c>
    </row>
    <row r="273" spans="1:4" x14ac:dyDescent="0.2">
      <c r="A273" t="s">
        <v>743</v>
      </c>
      <c r="B273" t="s">
        <v>204</v>
      </c>
      <c r="C273">
        <v>4.5</v>
      </c>
      <c r="D273">
        <v>12.8</v>
      </c>
    </row>
    <row r="274" spans="1:4" x14ac:dyDescent="0.2">
      <c r="A274" t="s">
        <v>744</v>
      </c>
      <c r="B274" t="s">
        <v>204</v>
      </c>
      <c r="C274">
        <v>1.5</v>
      </c>
      <c r="D274">
        <v>11.2</v>
      </c>
    </row>
    <row r="275" spans="1:4" x14ac:dyDescent="0.2">
      <c r="A275" t="s">
        <v>745</v>
      </c>
      <c r="B275" t="s">
        <v>201</v>
      </c>
      <c r="C275">
        <v>7.5</v>
      </c>
      <c r="D275">
        <v>15.9</v>
      </c>
    </row>
    <row r="276" spans="1:4" x14ac:dyDescent="0.2">
      <c r="A276" t="s">
        <v>746</v>
      </c>
      <c r="B276" t="s">
        <v>201</v>
      </c>
      <c r="C276">
        <v>4.5</v>
      </c>
      <c r="D276">
        <v>15.6</v>
      </c>
    </row>
    <row r="277" spans="1:4" x14ac:dyDescent="0.2">
      <c r="A277" t="s">
        <v>747</v>
      </c>
      <c r="B277" t="s">
        <v>201</v>
      </c>
      <c r="C277">
        <v>1.5</v>
      </c>
      <c r="D277">
        <v>14.8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 t="s">
        <v>870</v>
      </c>
    </row>
    <row r="287" spans="1:4" x14ac:dyDescent="0.2">
      <c r="A287" t="s">
        <v>757</v>
      </c>
      <c r="B287" t="s">
        <v>191</v>
      </c>
      <c r="C287">
        <v>1.5</v>
      </c>
      <c r="D287" t="s">
        <v>870</v>
      </c>
    </row>
    <row r="288" spans="1:4" x14ac:dyDescent="0.2">
      <c r="A288" t="s">
        <v>758</v>
      </c>
      <c r="B288" t="s">
        <v>189</v>
      </c>
      <c r="C288">
        <v>4.5</v>
      </c>
      <c r="D288" t="s">
        <v>870</v>
      </c>
    </row>
    <row r="289" spans="1:4" x14ac:dyDescent="0.2">
      <c r="A289" t="s">
        <v>759</v>
      </c>
      <c r="B289" t="s">
        <v>189</v>
      </c>
      <c r="C289">
        <v>1.5</v>
      </c>
      <c r="D289" t="s">
        <v>870</v>
      </c>
    </row>
    <row r="290" spans="1:4" x14ac:dyDescent="0.2">
      <c r="A290" t="s">
        <v>760</v>
      </c>
      <c r="B290" t="s">
        <v>187</v>
      </c>
      <c r="C290">
        <v>4.5</v>
      </c>
      <c r="D290" t="s">
        <v>870</v>
      </c>
    </row>
    <row r="291" spans="1:4" x14ac:dyDescent="0.2">
      <c r="A291" t="s">
        <v>761</v>
      </c>
      <c r="B291" t="s">
        <v>187</v>
      </c>
      <c r="C291">
        <v>1.5</v>
      </c>
      <c r="D291" t="s">
        <v>870</v>
      </c>
    </row>
    <row r="292" spans="1:4" x14ac:dyDescent="0.2">
      <c r="A292" t="s">
        <v>762</v>
      </c>
      <c r="B292" t="s">
        <v>185</v>
      </c>
      <c r="C292">
        <v>4.5</v>
      </c>
      <c r="D292" t="s">
        <v>870</v>
      </c>
    </row>
    <row r="293" spans="1:4" x14ac:dyDescent="0.2">
      <c r="A293" t="s">
        <v>763</v>
      </c>
      <c r="B293" t="s">
        <v>185</v>
      </c>
      <c r="C293">
        <v>1.5</v>
      </c>
      <c r="D293" t="s">
        <v>870</v>
      </c>
    </row>
    <row r="294" spans="1:4" x14ac:dyDescent="0.2">
      <c r="A294" t="s">
        <v>764</v>
      </c>
      <c r="B294" t="s">
        <v>183</v>
      </c>
      <c r="C294">
        <v>4.5</v>
      </c>
      <c r="D294" t="s">
        <v>870</v>
      </c>
    </row>
    <row r="295" spans="1:4" x14ac:dyDescent="0.2">
      <c r="A295" t="s">
        <v>765</v>
      </c>
      <c r="B295" t="s">
        <v>183</v>
      </c>
      <c r="C295">
        <v>1.5</v>
      </c>
      <c r="D295" t="s">
        <v>870</v>
      </c>
    </row>
    <row r="296" spans="1:4" x14ac:dyDescent="0.2">
      <c r="A296" t="s">
        <v>766</v>
      </c>
      <c r="B296" t="s">
        <v>181</v>
      </c>
      <c r="C296">
        <v>4.5</v>
      </c>
      <c r="D296">
        <v>6.6</v>
      </c>
    </row>
    <row r="297" spans="1:4" x14ac:dyDescent="0.2">
      <c r="A297" t="s">
        <v>767</v>
      </c>
      <c r="B297" t="s">
        <v>181</v>
      </c>
      <c r="C297">
        <v>1.5</v>
      </c>
      <c r="D297">
        <v>3.7</v>
      </c>
    </row>
    <row r="298" spans="1:4" x14ac:dyDescent="0.2">
      <c r="A298" t="s">
        <v>768</v>
      </c>
      <c r="B298" t="s">
        <v>178</v>
      </c>
      <c r="C298">
        <v>4.5</v>
      </c>
      <c r="D298">
        <v>8.1999999999999993</v>
      </c>
    </row>
    <row r="299" spans="1:4" x14ac:dyDescent="0.2">
      <c r="A299" t="s">
        <v>769</v>
      </c>
      <c r="B299" t="s">
        <v>178</v>
      </c>
      <c r="C299">
        <v>1.5</v>
      </c>
      <c r="D299">
        <v>7.3</v>
      </c>
    </row>
    <row r="300" spans="1:4" x14ac:dyDescent="0.2">
      <c r="A300" t="s">
        <v>770</v>
      </c>
      <c r="B300" t="s">
        <v>176</v>
      </c>
      <c r="C300">
        <v>1.5</v>
      </c>
      <c r="D300">
        <v>8.5</v>
      </c>
    </row>
    <row r="301" spans="1:4" x14ac:dyDescent="0.2">
      <c r="A301" t="s">
        <v>771</v>
      </c>
      <c r="B301" t="s">
        <v>174</v>
      </c>
      <c r="C301">
        <v>1.5</v>
      </c>
      <c r="D301">
        <v>9.1</v>
      </c>
    </row>
    <row r="302" spans="1:4" x14ac:dyDescent="0.2">
      <c r="A302" t="s">
        <v>772</v>
      </c>
      <c r="B302" t="s">
        <v>172</v>
      </c>
      <c r="C302">
        <v>4.5</v>
      </c>
      <c r="D302">
        <v>13.4</v>
      </c>
    </row>
    <row r="303" spans="1:4" x14ac:dyDescent="0.2">
      <c r="A303" t="s">
        <v>773</v>
      </c>
      <c r="B303" t="s">
        <v>172</v>
      </c>
      <c r="C303">
        <v>1.5</v>
      </c>
      <c r="D303">
        <v>10.7</v>
      </c>
    </row>
    <row r="304" spans="1:4" x14ac:dyDescent="0.2">
      <c r="A304" t="s">
        <v>774</v>
      </c>
      <c r="B304" t="s">
        <v>170</v>
      </c>
      <c r="C304">
        <v>1.5</v>
      </c>
      <c r="D304">
        <v>8.8000000000000007</v>
      </c>
    </row>
    <row r="305" spans="1:4" x14ac:dyDescent="0.2">
      <c r="A305" t="s">
        <v>775</v>
      </c>
      <c r="B305" t="s">
        <v>167</v>
      </c>
      <c r="C305">
        <v>4.5</v>
      </c>
      <c r="D305">
        <v>12.4</v>
      </c>
    </row>
    <row r="306" spans="1:4" x14ac:dyDescent="0.2">
      <c r="A306" t="s">
        <v>776</v>
      </c>
      <c r="B306" t="s">
        <v>167</v>
      </c>
      <c r="C306">
        <v>1.5</v>
      </c>
      <c r="D306">
        <v>8.9</v>
      </c>
    </row>
    <row r="307" spans="1:4" x14ac:dyDescent="0.2">
      <c r="A307" t="s">
        <v>777</v>
      </c>
      <c r="B307" t="s">
        <v>165</v>
      </c>
      <c r="C307">
        <v>4.5</v>
      </c>
      <c r="D307">
        <v>10.1</v>
      </c>
    </row>
    <row r="308" spans="1:4" x14ac:dyDescent="0.2">
      <c r="A308" t="s">
        <v>778</v>
      </c>
      <c r="B308" t="s">
        <v>165</v>
      </c>
      <c r="C308">
        <v>1.5</v>
      </c>
      <c r="D308">
        <v>8.6999999999999993</v>
      </c>
    </row>
    <row r="309" spans="1:4" x14ac:dyDescent="0.2">
      <c r="A309" t="s">
        <v>779</v>
      </c>
      <c r="B309" t="s">
        <v>162</v>
      </c>
      <c r="C309">
        <v>7.5</v>
      </c>
      <c r="D309">
        <v>11.5</v>
      </c>
    </row>
    <row r="310" spans="1:4" x14ac:dyDescent="0.2">
      <c r="A310" t="s">
        <v>780</v>
      </c>
      <c r="B310" t="s">
        <v>162</v>
      </c>
      <c r="C310">
        <v>4.5</v>
      </c>
      <c r="D310">
        <v>11.1</v>
      </c>
    </row>
    <row r="311" spans="1:4" x14ac:dyDescent="0.2">
      <c r="A311" t="s">
        <v>781</v>
      </c>
      <c r="B311" t="s">
        <v>162</v>
      </c>
      <c r="C311">
        <v>1.5</v>
      </c>
      <c r="D311">
        <v>9.1</v>
      </c>
    </row>
    <row r="312" spans="1:4" x14ac:dyDescent="0.2">
      <c r="A312" t="s">
        <v>782</v>
      </c>
      <c r="B312" t="s">
        <v>160</v>
      </c>
      <c r="C312">
        <v>1.5</v>
      </c>
      <c r="D312">
        <v>12.2</v>
      </c>
    </row>
    <row r="313" spans="1:4" x14ac:dyDescent="0.2">
      <c r="A313" t="s">
        <v>783</v>
      </c>
      <c r="B313" t="s">
        <v>158</v>
      </c>
      <c r="C313">
        <v>7.5</v>
      </c>
      <c r="D313">
        <v>13.6</v>
      </c>
    </row>
    <row r="314" spans="1:4" x14ac:dyDescent="0.2">
      <c r="A314" t="s">
        <v>784</v>
      </c>
      <c r="B314" t="s">
        <v>158</v>
      </c>
      <c r="C314">
        <v>4.5</v>
      </c>
      <c r="D314">
        <v>10.7</v>
      </c>
    </row>
    <row r="315" spans="1:4" x14ac:dyDescent="0.2">
      <c r="A315" t="s">
        <v>785</v>
      </c>
      <c r="B315" t="s">
        <v>158</v>
      </c>
      <c r="C315">
        <v>1.5</v>
      </c>
      <c r="D315">
        <v>5.8</v>
      </c>
    </row>
    <row r="316" spans="1:4" x14ac:dyDescent="0.2">
      <c r="A316" t="s">
        <v>786</v>
      </c>
      <c r="B316" t="s">
        <v>156</v>
      </c>
      <c r="C316">
        <v>4.5</v>
      </c>
      <c r="D316">
        <v>9.8000000000000007</v>
      </c>
    </row>
    <row r="317" spans="1:4" x14ac:dyDescent="0.2">
      <c r="A317" t="s">
        <v>787</v>
      </c>
      <c r="B317" t="s">
        <v>156</v>
      </c>
      <c r="C317">
        <v>1.5</v>
      </c>
      <c r="D317">
        <v>3.5</v>
      </c>
    </row>
    <row r="318" spans="1:4" x14ac:dyDescent="0.2">
      <c r="A318" t="s">
        <v>788</v>
      </c>
      <c r="B318" t="s">
        <v>154</v>
      </c>
      <c r="C318">
        <v>4.5</v>
      </c>
      <c r="D318">
        <v>13.7</v>
      </c>
    </row>
    <row r="319" spans="1:4" x14ac:dyDescent="0.2">
      <c r="A319" t="s">
        <v>789</v>
      </c>
      <c r="B319" t="s">
        <v>154</v>
      </c>
      <c r="C319">
        <v>1.5</v>
      </c>
      <c r="D319">
        <v>13</v>
      </c>
    </row>
    <row r="320" spans="1:4" x14ac:dyDescent="0.2">
      <c r="A320" t="s">
        <v>790</v>
      </c>
      <c r="B320" t="s">
        <v>152</v>
      </c>
      <c r="C320">
        <v>4.5</v>
      </c>
      <c r="D320">
        <v>13.7</v>
      </c>
    </row>
    <row r="321" spans="1:4" x14ac:dyDescent="0.2">
      <c r="A321" t="s">
        <v>791</v>
      </c>
      <c r="B321" t="s">
        <v>152</v>
      </c>
      <c r="C321">
        <v>1.5</v>
      </c>
      <c r="D321">
        <v>12.8</v>
      </c>
    </row>
    <row r="322" spans="1:4" x14ac:dyDescent="0.2">
      <c r="A322" t="s">
        <v>792</v>
      </c>
      <c r="B322" t="s">
        <v>150</v>
      </c>
      <c r="C322">
        <v>4.5</v>
      </c>
      <c r="D322">
        <v>13.8</v>
      </c>
    </row>
    <row r="323" spans="1:4" x14ac:dyDescent="0.2">
      <c r="A323" t="s">
        <v>793</v>
      </c>
      <c r="B323" t="s">
        <v>150</v>
      </c>
      <c r="C323">
        <v>1.5</v>
      </c>
      <c r="D323">
        <v>12.9</v>
      </c>
    </row>
    <row r="324" spans="1:4" x14ac:dyDescent="0.2">
      <c r="A324" t="s">
        <v>794</v>
      </c>
      <c r="B324" t="s">
        <v>147</v>
      </c>
      <c r="C324">
        <v>4.5</v>
      </c>
      <c r="D324">
        <v>13.8</v>
      </c>
    </row>
    <row r="325" spans="1:4" x14ac:dyDescent="0.2">
      <c r="A325" t="s">
        <v>795</v>
      </c>
      <c r="B325" t="s">
        <v>147</v>
      </c>
      <c r="C325">
        <v>1.5</v>
      </c>
      <c r="D325">
        <v>14</v>
      </c>
    </row>
    <row r="326" spans="1:4" x14ac:dyDescent="0.2">
      <c r="A326" t="s">
        <v>796</v>
      </c>
      <c r="B326" t="s">
        <v>145</v>
      </c>
      <c r="C326">
        <v>1.5</v>
      </c>
      <c r="D326">
        <v>21.1</v>
      </c>
    </row>
    <row r="327" spans="1:4" x14ac:dyDescent="0.2">
      <c r="A327" t="s">
        <v>797</v>
      </c>
      <c r="B327" t="s">
        <v>143</v>
      </c>
      <c r="C327">
        <v>1.5</v>
      </c>
      <c r="D327">
        <v>21</v>
      </c>
    </row>
    <row r="328" spans="1:4" x14ac:dyDescent="0.2">
      <c r="A328" t="s">
        <v>798</v>
      </c>
      <c r="B328" t="s">
        <v>141</v>
      </c>
      <c r="C328">
        <v>4.5</v>
      </c>
      <c r="D328">
        <v>22.7</v>
      </c>
    </row>
    <row r="329" spans="1:4" x14ac:dyDescent="0.2">
      <c r="A329" t="s">
        <v>799</v>
      </c>
      <c r="B329" t="s">
        <v>141</v>
      </c>
      <c r="C329">
        <v>1.5</v>
      </c>
      <c r="D329">
        <v>21.8</v>
      </c>
    </row>
    <row r="330" spans="1:4" x14ac:dyDescent="0.2">
      <c r="A330" t="s">
        <v>800</v>
      </c>
      <c r="B330" t="s">
        <v>138</v>
      </c>
      <c r="C330">
        <v>4.5</v>
      </c>
      <c r="D330">
        <v>21.2</v>
      </c>
    </row>
    <row r="331" spans="1:4" x14ac:dyDescent="0.2">
      <c r="A331" t="s">
        <v>801</v>
      </c>
      <c r="B331" t="s">
        <v>138</v>
      </c>
      <c r="C331">
        <v>1.5</v>
      </c>
      <c r="D331">
        <v>19.899999999999999</v>
      </c>
    </row>
    <row r="332" spans="1:4" x14ac:dyDescent="0.2">
      <c r="A332" t="s">
        <v>802</v>
      </c>
      <c r="B332" t="s">
        <v>136</v>
      </c>
      <c r="C332">
        <v>4.5</v>
      </c>
      <c r="D332">
        <v>21</v>
      </c>
    </row>
    <row r="333" spans="1:4" x14ac:dyDescent="0.2">
      <c r="A333" t="s">
        <v>803</v>
      </c>
      <c r="B333" t="s">
        <v>136</v>
      </c>
      <c r="C333">
        <v>1.5</v>
      </c>
      <c r="D333">
        <v>19.7</v>
      </c>
    </row>
    <row r="334" spans="1:4" x14ac:dyDescent="0.2">
      <c r="A334" t="s">
        <v>804</v>
      </c>
      <c r="B334" t="s">
        <v>135</v>
      </c>
      <c r="C334">
        <v>4.5</v>
      </c>
      <c r="D334">
        <v>18.7</v>
      </c>
    </row>
    <row r="335" spans="1:4" x14ac:dyDescent="0.2">
      <c r="A335" t="s">
        <v>805</v>
      </c>
      <c r="B335" t="s">
        <v>135</v>
      </c>
      <c r="C335">
        <v>1.5</v>
      </c>
      <c r="D335">
        <v>18.100000000000001</v>
      </c>
    </row>
    <row r="336" spans="1:4" x14ac:dyDescent="0.2">
      <c r="A336" t="s">
        <v>806</v>
      </c>
      <c r="B336" t="s">
        <v>134</v>
      </c>
      <c r="C336">
        <v>4.5</v>
      </c>
      <c r="D336">
        <v>19.399999999999999</v>
      </c>
    </row>
    <row r="337" spans="1:4" x14ac:dyDescent="0.2">
      <c r="A337" t="s">
        <v>807</v>
      </c>
      <c r="B337" t="s">
        <v>134</v>
      </c>
      <c r="C337">
        <v>1.5</v>
      </c>
      <c r="D337">
        <v>18.899999999999999</v>
      </c>
    </row>
    <row r="338" spans="1:4" x14ac:dyDescent="0.2">
      <c r="A338" t="s">
        <v>808</v>
      </c>
      <c r="B338" t="s">
        <v>133</v>
      </c>
      <c r="C338">
        <v>4.5</v>
      </c>
      <c r="D338">
        <v>18.899999999999999</v>
      </c>
    </row>
    <row r="339" spans="1:4" x14ac:dyDescent="0.2">
      <c r="A339" t="s">
        <v>809</v>
      </c>
      <c r="B339" t="s">
        <v>133</v>
      </c>
      <c r="C339">
        <v>1.5</v>
      </c>
      <c r="D339">
        <v>18.399999999999999</v>
      </c>
    </row>
    <row r="340" spans="1:4" x14ac:dyDescent="0.2">
      <c r="A340" t="s">
        <v>810</v>
      </c>
      <c r="B340" t="s">
        <v>129</v>
      </c>
      <c r="C340">
        <v>4.5</v>
      </c>
      <c r="D340">
        <v>19.3</v>
      </c>
    </row>
    <row r="341" spans="1:4" x14ac:dyDescent="0.2">
      <c r="A341" t="s">
        <v>811</v>
      </c>
      <c r="B341" t="s">
        <v>129</v>
      </c>
      <c r="C341">
        <v>1.5</v>
      </c>
      <c r="D341">
        <v>18.8</v>
      </c>
    </row>
    <row r="342" spans="1:4" x14ac:dyDescent="0.2">
      <c r="A342" t="s">
        <v>812</v>
      </c>
      <c r="B342" t="s">
        <v>128</v>
      </c>
      <c r="C342">
        <v>4.5</v>
      </c>
      <c r="D342">
        <v>19.5</v>
      </c>
    </row>
    <row r="343" spans="1:4" x14ac:dyDescent="0.2">
      <c r="A343" t="s">
        <v>813</v>
      </c>
      <c r="B343" t="s">
        <v>128</v>
      </c>
      <c r="C343">
        <v>1.5</v>
      </c>
      <c r="D343">
        <v>18.5</v>
      </c>
    </row>
    <row r="344" spans="1:4" x14ac:dyDescent="0.2">
      <c r="A344" t="s">
        <v>814</v>
      </c>
      <c r="B344" t="s">
        <v>127</v>
      </c>
      <c r="C344">
        <v>4.5</v>
      </c>
      <c r="D344">
        <v>19.8</v>
      </c>
    </row>
    <row r="345" spans="1:4" x14ac:dyDescent="0.2">
      <c r="A345" t="s">
        <v>815</v>
      </c>
      <c r="B345" t="s">
        <v>127</v>
      </c>
      <c r="C345">
        <v>1.5</v>
      </c>
      <c r="D345">
        <v>18.899999999999999</v>
      </c>
    </row>
    <row r="346" spans="1:4" x14ac:dyDescent="0.2">
      <c r="A346" t="s">
        <v>816</v>
      </c>
      <c r="B346" t="s">
        <v>126</v>
      </c>
      <c r="C346">
        <v>4.5</v>
      </c>
      <c r="D346">
        <v>19.600000000000001</v>
      </c>
    </row>
    <row r="347" spans="1:4" x14ac:dyDescent="0.2">
      <c r="A347" t="s">
        <v>817</v>
      </c>
      <c r="B347" t="s">
        <v>126</v>
      </c>
      <c r="C347">
        <v>1.5</v>
      </c>
      <c r="D347">
        <v>19</v>
      </c>
    </row>
    <row r="348" spans="1:4" x14ac:dyDescent="0.2">
      <c r="A348" t="s">
        <v>818</v>
      </c>
      <c r="B348" t="s">
        <v>123</v>
      </c>
      <c r="C348">
        <v>4.5</v>
      </c>
      <c r="D348">
        <v>19.5</v>
      </c>
    </row>
    <row r="349" spans="1:4" x14ac:dyDescent="0.2">
      <c r="A349" t="s">
        <v>819</v>
      </c>
      <c r="B349" t="s">
        <v>123</v>
      </c>
      <c r="C349">
        <v>1.5</v>
      </c>
      <c r="D349">
        <v>19</v>
      </c>
    </row>
    <row r="350" spans="1:4" x14ac:dyDescent="0.2">
      <c r="A350" t="s">
        <v>820</v>
      </c>
      <c r="B350" t="s">
        <v>119</v>
      </c>
      <c r="C350">
        <v>4.5</v>
      </c>
      <c r="D350">
        <v>17.3</v>
      </c>
    </row>
    <row r="351" spans="1:4" x14ac:dyDescent="0.2">
      <c r="A351" t="s">
        <v>821</v>
      </c>
      <c r="B351" t="s">
        <v>119</v>
      </c>
      <c r="C351">
        <v>1.5</v>
      </c>
      <c r="D351">
        <v>16.3</v>
      </c>
    </row>
    <row r="352" spans="1:4" x14ac:dyDescent="0.2">
      <c r="A352" t="s">
        <v>822</v>
      </c>
      <c r="B352" t="s">
        <v>115</v>
      </c>
      <c r="C352">
        <v>1.5</v>
      </c>
      <c r="D352">
        <v>8.4</v>
      </c>
    </row>
    <row r="353" spans="1:4" x14ac:dyDescent="0.2">
      <c r="A353" t="s">
        <v>823</v>
      </c>
      <c r="B353" t="s">
        <v>112</v>
      </c>
      <c r="C353">
        <v>7.5</v>
      </c>
      <c r="D353">
        <v>19.100000000000001</v>
      </c>
    </row>
    <row r="354" spans="1:4" x14ac:dyDescent="0.2">
      <c r="A354" t="s">
        <v>824</v>
      </c>
      <c r="B354" t="s">
        <v>112</v>
      </c>
      <c r="C354">
        <v>4.5</v>
      </c>
      <c r="D354">
        <v>18.8</v>
      </c>
    </row>
    <row r="355" spans="1:4" x14ac:dyDescent="0.2">
      <c r="A355" t="s">
        <v>825</v>
      </c>
      <c r="B355" t="s">
        <v>112</v>
      </c>
      <c r="C355">
        <v>1.5</v>
      </c>
      <c r="D355">
        <v>17.5</v>
      </c>
    </row>
    <row r="356" spans="1:4" x14ac:dyDescent="0.2">
      <c r="A356" t="s">
        <v>826</v>
      </c>
      <c r="B356" t="s">
        <v>827</v>
      </c>
      <c r="C356">
        <v>4.5</v>
      </c>
      <c r="D356">
        <v>17.8</v>
      </c>
    </row>
    <row r="357" spans="1:4" x14ac:dyDescent="0.2">
      <c r="A357" t="s">
        <v>828</v>
      </c>
      <c r="B357" t="s">
        <v>827</v>
      </c>
      <c r="C357">
        <v>1.5</v>
      </c>
      <c r="D357">
        <v>17.2</v>
      </c>
    </row>
    <row r="358" spans="1:4" x14ac:dyDescent="0.2">
      <c r="A358" t="s">
        <v>829</v>
      </c>
      <c r="B358" t="s">
        <v>108</v>
      </c>
      <c r="C358">
        <v>4.5</v>
      </c>
      <c r="D358">
        <v>15.7</v>
      </c>
    </row>
    <row r="359" spans="1:4" x14ac:dyDescent="0.2">
      <c r="A359" t="s">
        <v>830</v>
      </c>
      <c r="B359" t="s">
        <v>108</v>
      </c>
      <c r="C359">
        <v>1.5</v>
      </c>
      <c r="D359">
        <v>13.6</v>
      </c>
    </row>
    <row r="360" spans="1:4" x14ac:dyDescent="0.2">
      <c r="A360" t="s">
        <v>831</v>
      </c>
      <c r="B360" t="s">
        <v>106</v>
      </c>
      <c r="C360">
        <v>4.5</v>
      </c>
      <c r="D360">
        <v>14.7</v>
      </c>
    </row>
    <row r="361" spans="1:4" x14ac:dyDescent="0.2">
      <c r="A361" t="s">
        <v>832</v>
      </c>
      <c r="B361" t="s">
        <v>106</v>
      </c>
      <c r="C361">
        <v>1.5</v>
      </c>
      <c r="D361">
        <v>12.8</v>
      </c>
    </row>
    <row r="362" spans="1:4" x14ac:dyDescent="0.2">
      <c r="A362" t="s">
        <v>833</v>
      </c>
      <c r="B362" t="s">
        <v>104</v>
      </c>
      <c r="C362">
        <v>4.5</v>
      </c>
      <c r="D362">
        <v>15.4</v>
      </c>
    </row>
    <row r="363" spans="1:4" x14ac:dyDescent="0.2">
      <c r="A363" t="s">
        <v>834</v>
      </c>
      <c r="B363" t="s">
        <v>104</v>
      </c>
      <c r="C363">
        <v>1.5</v>
      </c>
      <c r="D363">
        <v>13.2</v>
      </c>
    </row>
    <row r="364" spans="1:4" x14ac:dyDescent="0.2">
      <c r="A364" t="s">
        <v>835</v>
      </c>
      <c r="B364" t="s">
        <v>101</v>
      </c>
      <c r="C364">
        <v>4.5</v>
      </c>
      <c r="D364">
        <v>14.7</v>
      </c>
    </row>
    <row r="365" spans="1:4" x14ac:dyDescent="0.2">
      <c r="A365" t="s">
        <v>836</v>
      </c>
      <c r="B365" t="s">
        <v>101</v>
      </c>
      <c r="C365">
        <v>1.5</v>
      </c>
      <c r="D365">
        <v>12.7</v>
      </c>
    </row>
    <row r="366" spans="1:4" x14ac:dyDescent="0.2">
      <c r="A366" t="s">
        <v>837</v>
      </c>
      <c r="B366" t="s">
        <v>99</v>
      </c>
      <c r="C366">
        <v>4.5</v>
      </c>
      <c r="D366">
        <v>15.9</v>
      </c>
    </row>
    <row r="367" spans="1:4" x14ac:dyDescent="0.2">
      <c r="A367" t="s">
        <v>838</v>
      </c>
      <c r="B367" t="s">
        <v>99</v>
      </c>
      <c r="C367">
        <v>1.5</v>
      </c>
      <c r="D367">
        <v>13</v>
      </c>
    </row>
    <row r="368" spans="1:4" x14ac:dyDescent="0.2">
      <c r="A368" t="s">
        <v>839</v>
      </c>
      <c r="B368" t="s">
        <v>97</v>
      </c>
      <c r="C368">
        <v>4.5</v>
      </c>
      <c r="D368">
        <v>16.100000000000001</v>
      </c>
    </row>
    <row r="369" spans="1:4" x14ac:dyDescent="0.2">
      <c r="A369" t="s">
        <v>840</v>
      </c>
      <c r="B369" t="s">
        <v>97</v>
      </c>
      <c r="C369">
        <v>1.5</v>
      </c>
      <c r="D369">
        <v>13.2</v>
      </c>
    </row>
    <row r="370" spans="1:4" x14ac:dyDescent="0.2">
      <c r="A370" t="s">
        <v>841</v>
      </c>
      <c r="B370" t="s">
        <v>95</v>
      </c>
      <c r="C370">
        <v>4.5</v>
      </c>
      <c r="D370">
        <v>16.100000000000001</v>
      </c>
    </row>
    <row r="371" spans="1:4" x14ac:dyDescent="0.2">
      <c r="A371" t="s">
        <v>842</v>
      </c>
      <c r="B371" t="s">
        <v>95</v>
      </c>
      <c r="C371">
        <v>1.5</v>
      </c>
      <c r="D371">
        <v>13.1</v>
      </c>
    </row>
    <row r="372" spans="1:4" x14ac:dyDescent="0.2">
      <c r="A372" t="s">
        <v>843</v>
      </c>
      <c r="B372" t="s">
        <v>93</v>
      </c>
      <c r="C372">
        <v>4.5</v>
      </c>
      <c r="D372">
        <v>15.9</v>
      </c>
    </row>
    <row r="373" spans="1:4" x14ac:dyDescent="0.2">
      <c r="A373" t="s">
        <v>844</v>
      </c>
      <c r="B373" t="s">
        <v>93</v>
      </c>
      <c r="C373">
        <v>1.5</v>
      </c>
      <c r="D373">
        <v>12.9</v>
      </c>
    </row>
    <row r="374" spans="1:4" x14ac:dyDescent="0.2">
      <c r="A374" t="s">
        <v>845</v>
      </c>
      <c r="B374" t="s">
        <v>91</v>
      </c>
      <c r="C374">
        <v>4.5</v>
      </c>
      <c r="D374">
        <v>37.9</v>
      </c>
    </row>
    <row r="375" spans="1:4" x14ac:dyDescent="0.2">
      <c r="A375" t="s">
        <v>846</v>
      </c>
      <c r="B375" t="s">
        <v>91</v>
      </c>
      <c r="C375">
        <v>1.5</v>
      </c>
      <c r="D375">
        <v>36.299999999999997</v>
      </c>
    </row>
    <row r="376" spans="1:4" x14ac:dyDescent="0.2">
      <c r="A376" t="s">
        <v>847</v>
      </c>
      <c r="B376" t="s">
        <v>88</v>
      </c>
      <c r="C376">
        <v>4.5</v>
      </c>
      <c r="D376">
        <v>35.700000000000003</v>
      </c>
    </row>
    <row r="377" spans="1:4" x14ac:dyDescent="0.2">
      <c r="A377" t="s">
        <v>848</v>
      </c>
      <c r="B377" t="s">
        <v>88</v>
      </c>
      <c r="C377">
        <v>1.5</v>
      </c>
      <c r="D377">
        <v>32.299999999999997</v>
      </c>
    </row>
    <row r="378" spans="1:4" x14ac:dyDescent="0.2">
      <c r="A378" t="s">
        <v>849</v>
      </c>
      <c r="B378" t="s">
        <v>86</v>
      </c>
      <c r="C378">
        <v>1.5</v>
      </c>
      <c r="D378">
        <v>31.8</v>
      </c>
    </row>
    <row r="379" spans="1:4" x14ac:dyDescent="0.2">
      <c r="A379" t="s">
        <v>850</v>
      </c>
      <c r="B379" t="s">
        <v>83</v>
      </c>
      <c r="C379">
        <v>4.5</v>
      </c>
      <c r="D379">
        <v>31.2</v>
      </c>
    </row>
    <row r="380" spans="1:4" x14ac:dyDescent="0.2">
      <c r="A380" t="s">
        <v>851</v>
      </c>
      <c r="B380" t="s">
        <v>83</v>
      </c>
      <c r="C380">
        <v>1.5</v>
      </c>
      <c r="D380">
        <v>29.3</v>
      </c>
    </row>
    <row r="381" spans="1:4" x14ac:dyDescent="0.2">
      <c r="A381" t="s">
        <v>852</v>
      </c>
      <c r="B381" t="s">
        <v>131</v>
      </c>
      <c r="C381">
        <v>10.5</v>
      </c>
      <c r="D381">
        <v>13.3</v>
      </c>
    </row>
    <row r="382" spans="1:4" x14ac:dyDescent="0.2">
      <c r="A382" t="s">
        <v>853</v>
      </c>
      <c r="B382" t="s">
        <v>131</v>
      </c>
      <c r="C382">
        <v>7.5</v>
      </c>
      <c r="D382">
        <v>13.1</v>
      </c>
    </row>
    <row r="383" spans="1:4" x14ac:dyDescent="0.2">
      <c r="A383" t="s">
        <v>854</v>
      </c>
      <c r="B383" t="s">
        <v>131</v>
      </c>
      <c r="C383">
        <v>4.5</v>
      </c>
      <c r="D383">
        <v>14</v>
      </c>
    </row>
    <row r="384" spans="1:4" x14ac:dyDescent="0.2">
      <c r="A384" t="s">
        <v>855</v>
      </c>
      <c r="B384" t="s">
        <v>131</v>
      </c>
      <c r="C384">
        <v>1.5</v>
      </c>
      <c r="D384">
        <v>12.1</v>
      </c>
    </row>
    <row r="385" spans="1:4" x14ac:dyDescent="0.2">
      <c r="A385" t="s">
        <v>856</v>
      </c>
      <c r="B385" t="s">
        <v>121</v>
      </c>
      <c r="C385">
        <v>10.5</v>
      </c>
      <c r="D385">
        <v>13.3</v>
      </c>
    </row>
    <row r="386" spans="1:4" x14ac:dyDescent="0.2">
      <c r="A386" t="s">
        <v>857</v>
      </c>
      <c r="B386" t="s">
        <v>121</v>
      </c>
      <c r="C386">
        <v>7.5</v>
      </c>
      <c r="D386">
        <v>13</v>
      </c>
    </row>
    <row r="387" spans="1:4" x14ac:dyDescent="0.2">
      <c r="A387" t="s">
        <v>858</v>
      </c>
      <c r="B387" t="s">
        <v>121</v>
      </c>
      <c r="C387">
        <v>4.5</v>
      </c>
      <c r="D387">
        <v>13.9</v>
      </c>
    </row>
    <row r="388" spans="1:4" x14ac:dyDescent="0.2">
      <c r="A388" t="s">
        <v>859</v>
      </c>
      <c r="B388" t="s">
        <v>121</v>
      </c>
      <c r="C388">
        <v>1.5</v>
      </c>
      <c r="D388">
        <v>12.2</v>
      </c>
    </row>
    <row r="389" spans="1:4" x14ac:dyDescent="0.2">
      <c r="A389" t="s">
        <v>860</v>
      </c>
      <c r="B389" t="s">
        <v>117</v>
      </c>
      <c r="C389">
        <v>4.5</v>
      </c>
      <c r="D389">
        <v>11.9</v>
      </c>
    </row>
    <row r="390" spans="1:4" x14ac:dyDescent="0.2">
      <c r="A390" t="s">
        <v>861</v>
      </c>
      <c r="B390" t="s">
        <v>117</v>
      </c>
      <c r="C390">
        <v>1.5</v>
      </c>
      <c r="D390">
        <v>10</v>
      </c>
    </row>
    <row r="391" spans="1:4" x14ac:dyDescent="0.2">
      <c r="A391" t="s">
        <v>862</v>
      </c>
      <c r="B391" t="s">
        <v>80</v>
      </c>
      <c r="C391">
        <v>4.5</v>
      </c>
      <c r="D391">
        <v>12.4</v>
      </c>
    </row>
    <row r="392" spans="1:4" x14ac:dyDescent="0.2">
      <c r="A392" t="s">
        <v>863</v>
      </c>
      <c r="B392" t="s">
        <v>80</v>
      </c>
      <c r="C392">
        <v>1.5</v>
      </c>
      <c r="D392">
        <v>8.6999999999999993</v>
      </c>
    </row>
    <row r="393" spans="1:4" x14ac:dyDescent="0.2">
      <c r="A393" t="s">
        <v>864</v>
      </c>
      <c r="B393" t="s">
        <v>78</v>
      </c>
      <c r="C393">
        <v>4.5</v>
      </c>
      <c r="D393">
        <v>11.3</v>
      </c>
    </row>
    <row r="394" spans="1:4" x14ac:dyDescent="0.2">
      <c r="A394" t="s">
        <v>865</v>
      </c>
      <c r="B394" t="s">
        <v>78</v>
      </c>
      <c r="C394">
        <v>1.5</v>
      </c>
      <c r="D394">
        <v>13.2</v>
      </c>
    </row>
    <row r="395" spans="1:4" x14ac:dyDescent="0.2">
      <c r="A395" t="s">
        <v>866</v>
      </c>
      <c r="B395" t="s">
        <v>867</v>
      </c>
      <c r="C395">
        <v>4.5</v>
      </c>
      <c r="D395">
        <v>9.5</v>
      </c>
    </row>
    <row r="396" spans="1:4" x14ac:dyDescent="0.2">
      <c r="A396" t="s">
        <v>866</v>
      </c>
      <c r="B396" t="s">
        <v>75</v>
      </c>
      <c r="C396">
        <v>4.5</v>
      </c>
      <c r="D396">
        <v>5.9</v>
      </c>
    </row>
    <row r="397" spans="1:4" x14ac:dyDescent="0.2">
      <c r="A397" t="s">
        <v>868</v>
      </c>
      <c r="B397" t="s">
        <v>867</v>
      </c>
      <c r="C397">
        <v>1.5</v>
      </c>
      <c r="D397">
        <v>11.2</v>
      </c>
    </row>
    <row r="398" spans="1:4" x14ac:dyDescent="0.2">
      <c r="A398" t="s">
        <v>868</v>
      </c>
      <c r="B398" t="s">
        <v>75</v>
      </c>
      <c r="C398">
        <v>1.5</v>
      </c>
      <c r="D398">
        <v>11.1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CD84-8920-4F91-A492-AEE0EE78AF60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17</v>
      </c>
    </row>
    <row r="5" spans="1:4" x14ac:dyDescent="0.2">
      <c r="A5" t="s">
        <v>470</v>
      </c>
      <c r="B5" t="s">
        <v>415</v>
      </c>
      <c r="C5">
        <v>4.5</v>
      </c>
      <c r="D5">
        <v>17.100000000000001</v>
      </c>
    </row>
    <row r="6" spans="1:4" x14ac:dyDescent="0.2">
      <c r="A6" t="s">
        <v>471</v>
      </c>
      <c r="B6" t="s">
        <v>415</v>
      </c>
      <c r="C6">
        <v>1.5</v>
      </c>
      <c r="D6">
        <v>16.3</v>
      </c>
    </row>
    <row r="7" spans="1:4" x14ac:dyDescent="0.2">
      <c r="A7" t="s">
        <v>472</v>
      </c>
      <c r="B7" t="s">
        <v>434</v>
      </c>
      <c r="C7">
        <v>4.5</v>
      </c>
      <c r="D7">
        <v>24.6</v>
      </c>
    </row>
    <row r="8" spans="1:4" x14ac:dyDescent="0.2">
      <c r="A8" t="s">
        <v>473</v>
      </c>
      <c r="B8" t="s">
        <v>434</v>
      </c>
      <c r="C8">
        <v>1.5</v>
      </c>
      <c r="D8">
        <v>24</v>
      </c>
    </row>
    <row r="9" spans="1:4" x14ac:dyDescent="0.2">
      <c r="A9" t="s">
        <v>474</v>
      </c>
      <c r="B9" t="s">
        <v>432</v>
      </c>
      <c r="C9">
        <v>4.5</v>
      </c>
      <c r="D9">
        <v>25.7</v>
      </c>
    </row>
    <row r="10" spans="1:4" x14ac:dyDescent="0.2">
      <c r="A10" t="s">
        <v>475</v>
      </c>
      <c r="B10" t="s">
        <v>432</v>
      </c>
      <c r="C10">
        <v>1.5</v>
      </c>
      <c r="D10">
        <v>24.8</v>
      </c>
    </row>
    <row r="11" spans="1:4" x14ac:dyDescent="0.2">
      <c r="A11" t="s">
        <v>476</v>
      </c>
      <c r="B11" t="s">
        <v>430</v>
      </c>
      <c r="C11">
        <v>4.5</v>
      </c>
      <c r="D11">
        <v>24.7</v>
      </c>
    </row>
    <row r="12" spans="1:4" x14ac:dyDescent="0.2">
      <c r="A12" t="s">
        <v>477</v>
      </c>
      <c r="B12" t="s">
        <v>430</v>
      </c>
      <c r="C12">
        <v>1.5</v>
      </c>
      <c r="D12">
        <v>23.6</v>
      </c>
    </row>
    <row r="13" spans="1:4" x14ac:dyDescent="0.2">
      <c r="A13" t="s">
        <v>478</v>
      </c>
      <c r="B13" t="s">
        <v>479</v>
      </c>
      <c r="C13">
        <v>7.5</v>
      </c>
      <c r="D13">
        <v>27.4</v>
      </c>
    </row>
    <row r="14" spans="1:4" x14ac:dyDescent="0.2">
      <c r="A14" t="s">
        <v>480</v>
      </c>
      <c r="B14" t="s">
        <v>479</v>
      </c>
      <c r="C14">
        <v>4.5</v>
      </c>
      <c r="D14">
        <v>23.3</v>
      </c>
    </row>
    <row r="15" spans="1:4" x14ac:dyDescent="0.2">
      <c r="A15" t="s">
        <v>481</v>
      </c>
      <c r="B15" t="s">
        <v>479</v>
      </c>
      <c r="C15">
        <v>1.5</v>
      </c>
      <c r="D15">
        <v>21.5</v>
      </c>
    </row>
    <row r="16" spans="1:4" x14ac:dyDescent="0.2">
      <c r="A16" t="s">
        <v>482</v>
      </c>
      <c r="B16" t="s">
        <v>483</v>
      </c>
      <c r="C16">
        <v>7.5</v>
      </c>
      <c r="D16">
        <v>27.2</v>
      </c>
    </row>
    <row r="17" spans="1:4" x14ac:dyDescent="0.2">
      <c r="A17" t="s">
        <v>484</v>
      </c>
      <c r="B17" t="s">
        <v>483</v>
      </c>
      <c r="C17">
        <v>4.5</v>
      </c>
      <c r="D17">
        <v>24.2</v>
      </c>
    </row>
    <row r="18" spans="1:4" x14ac:dyDescent="0.2">
      <c r="A18" t="s">
        <v>485</v>
      </c>
      <c r="B18" t="s">
        <v>483</v>
      </c>
      <c r="C18">
        <v>1.5</v>
      </c>
      <c r="D18">
        <v>23.3</v>
      </c>
    </row>
    <row r="19" spans="1:4" x14ac:dyDescent="0.2">
      <c r="A19" t="s">
        <v>486</v>
      </c>
      <c r="B19" t="s">
        <v>487</v>
      </c>
      <c r="C19">
        <v>7.5</v>
      </c>
      <c r="D19">
        <v>27.2</v>
      </c>
    </row>
    <row r="20" spans="1:4" x14ac:dyDescent="0.2">
      <c r="A20" t="s">
        <v>488</v>
      </c>
      <c r="B20" t="s">
        <v>487</v>
      </c>
      <c r="C20">
        <v>4.5</v>
      </c>
      <c r="D20">
        <v>24.2</v>
      </c>
    </row>
    <row r="21" spans="1:4" x14ac:dyDescent="0.2">
      <c r="A21" t="s">
        <v>489</v>
      </c>
      <c r="B21" t="s">
        <v>487</v>
      </c>
      <c r="C21">
        <v>1.5</v>
      </c>
      <c r="D21">
        <v>23.3</v>
      </c>
    </row>
    <row r="22" spans="1:4" x14ac:dyDescent="0.2">
      <c r="A22" t="s">
        <v>490</v>
      </c>
      <c r="B22" t="s">
        <v>491</v>
      </c>
      <c r="C22">
        <v>7.5</v>
      </c>
      <c r="D22">
        <v>27.3</v>
      </c>
    </row>
    <row r="23" spans="1:4" x14ac:dyDescent="0.2">
      <c r="A23" t="s">
        <v>492</v>
      </c>
      <c r="B23" t="s">
        <v>491</v>
      </c>
      <c r="C23">
        <v>4.5</v>
      </c>
      <c r="D23">
        <v>24.2</v>
      </c>
    </row>
    <row r="24" spans="1:4" x14ac:dyDescent="0.2">
      <c r="A24" t="s">
        <v>493</v>
      </c>
      <c r="B24" t="s">
        <v>491</v>
      </c>
      <c r="C24">
        <v>1.5</v>
      </c>
      <c r="D24">
        <v>23.3</v>
      </c>
    </row>
    <row r="25" spans="1:4" x14ac:dyDescent="0.2">
      <c r="A25" t="s">
        <v>494</v>
      </c>
      <c r="B25" t="s">
        <v>495</v>
      </c>
      <c r="C25">
        <v>7.5</v>
      </c>
      <c r="D25">
        <v>25.1</v>
      </c>
    </row>
    <row r="26" spans="1:4" x14ac:dyDescent="0.2">
      <c r="A26" t="s">
        <v>496</v>
      </c>
      <c r="B26" t="s">
        <v>495</v>
      </c>
      <c r="C26">
        <v>4.5</v>
      </c>
      <c r="D26">
        <v>24.2</v>
      </c>
    </row>
    <row r="27" spans="1:4" x14ac:dyDescent="0.2">
      <c r="A27" t="s">
        <v>497</v>
      </c>
      <c r="B27" t="s">
        <v>495</v>
      </c>
      <c r="C27">
        <v>1.5</v>
      </c>
      <c r="D27">
        <v>23.3</v>
      </c>
    </row>
    <row r="28" spans="1:4" x14ac:dyDescent="0.2">
      <c r="A28" t="s">
        <v>498</v>
      </c>
      <c r="B28" t="s">
        <v>499</v>
      </c>
      <c r="C28">
        <v>7.5</v>
      </c>
      <c r="D28">
        <v>25.1</v>
      </c>
    </row>
    <row r="29" spans="1:4" x14ac:dyDescent="0.2">
      <c r="A29" t="s">
        <v>500</v>
      </c>
      <c r="B29" t="s">
        <v>499</v>
      </c>
      <c r="C29">
        <v>4.5</v>
      </c>
      <c r="D29">
        <v>24.2</v>
      </c>
    </row>
    <row r="30" spans="1:4" x14ac:dyDescent="0.2">
      <c r="A30" t="s">
        <v>501</v>
      </c>
      <c r="B30" t="s">
        <v>499</v>
      </c>
      <c r="C30">
        <v>1.5</v>
      </c>
      <c r="D30">
        <v>23.3</v>
      </c>
    </row>
    <row r="31" spans="1:4" x14ac:dyDescent="0.2">
      <c r="A31" t="s">
        <v>502</v>
      </c>
      <c r="B31" t="s">
        <v>403</v>
      </c>
      <c r="C31">
        <v>7.5</v>
      </c>
      <c r="D31">
        <v>16.5</v>
      </c>
    </row>
    <row r="32" spans="1:4" x14ac:dyDescent="0.2">
      <c r="A32" t="s">
        <v>503</v>
      </c>
      <c r="B32" t="s">
        <v>403</v>
      </c>
      <c r="C32">
        <v>4.5</v>
      </c>
      <c r="D32">
        <v>13.7</v>
      </c>
    </row>
    <row r="33" spans="1:4" x14ac:dyDescent="0.2">
      <c r="A33" t="s">
        <v>504</v>
      </c>
      <c r="B33" t="s">
        <v>403</v>
      </c>
      <c r="C33">
        <v>1.5</v>
      </c>
      <c r="D33">
        <v>13.3</v>
      </c>
    </row>
    <row r="34" spans="1:4" x14ac:dyDescent="0.2">
      <c r="A34" t="s">
        <v>505</v>
      </c>
      <c r="B34" t="s">
        <v>413</v>
      </c>
      <c r="C34">
        <v>7.5</v>
      </c>
      <c r="D34">
        <v>25.3</v>
      </c>
    </row>
    <row r="35" spans="1:4" x14ac:dyDescent="0.2">
      <c r="A35" t="s">
        <v>506</v>
      </c>
      <c r="B35" t="s">
        <v>413</v>
      </c>
      <c r="C35">
        <v>4.5</v>
      </c>
      <c r="D35">
        <v>24.8</v>
      </c>
    </row>
    <row r="36" spans="1:4" x14ac:dyDescent="0.2">
      <c r="A36" t="s">
        <v>507</v>
      </c>
      <c r="B36" t="s">
        <v>413</v>
      </c>
      <c r="C36">
        <v>1.5</v>
      </c>
      <c r="D36">
        <v>24.3</v>
      </c>
    </row>
    <row r="37" spans="1:4" x14ac:dyDescent="0.2">
      <c r="A37" t="s">
        <v>508</v>
      </c>
      <c r="B37" t="s">
        <v>411</v>
      </c>
      <c r="C37">
        <v>7.5</v>
      </c>
      <c r="D37">
        <v>25.2</v>
      </c>
    </row>
    <row r="38" spans="1:4" x14ac:dyDescent="0.2">
      <c r="A38" t="s">
        <v>509</v>
      </c>
      <c r="B38" t="s">
        <v>411</v>
      </c>
      <c r="C38">
        <v>4.5</v>
      </c>
      <c r="D38">
        <v>24.7</v>
      </c>
    </row>
    <row r="39" spans="1:4" x14ac:dyDescent="0.2">
      <c r="A39" t="s">
        <v>510</v>
      </c>
      <c r="B39" t="s">
        <v>411</v>
      </c>
      <c r="C39">
        <v>1.5</v>
      </c>
      <c r="D39">
        <v>24.3</v>
      </c>
    </row>
    <row r="40" spans="1:4" x14ac:dyDescent="0.2">
      <c r="A40" t="s">
        <v>511</v>
      </c>
      <c r="B40" t="s">
        <v>409</v>
      </c>
      <c r="C40">
        <v>7.5</v>
      </c>
      <c r="D40">
        <v>25.1</v>
      </c>
    </row>
    <row r="41" spans="1:4" x14ac:dyDescent="0.2">
      <c r="A41" t="s">
        <v>512</v>
      </c>
      <c r="B41" t="s">
        <v>409</v>
      </c>
      <c r="C41">
        <v>4.5</v>
      </c>
      <c r="D41">
        <v>24.6</v>
      </c>
    </row>
    <row r="42" spans="1:4" x14ac:dyDescent="0.2">
      <c r="A42" t="s">
        <v>513</v>
      </c>
      <c r="B42" t="s">
        <v>409</v>
      </c>
      <c r="C42">
        <v>1.5</v>
      </c>
      <c r="D42">
        <v>24.2</v>
      </c>
    </row>
    <row r="43" spans="1:4" x14ac:dyDescent="0.2">
      <c r="A43" t="s">
        <v>514</v>
      </c>
      <c r="B43" t="s">
        <v>407</v>
      </c>
      <c r="C43">
        <v>4.5</v>
      </c>
      <c r="D43">
        <v>24.8</v>
      </c>
    </row>
    <row r="44" spans="1:4" x14ac:dyDescent="0.2">
      <c r="A44" t="s">
        <v>515</v>
      </c>
      <c r="B44" t="s">
        <v>407</v>
      </c>
      <c r="C44">
        <v>1.5</v>
      </c>
      <c r="D44">
        <v>24.4</v>
      </c>
    </row>
    <row r="45" spans="1:4" x14ac:dyDescent="0.2">
      <c r="A45" t="s">
        <v>516</v>
      </c>
      <c r="B45" t="s">
        <v>405</v>
      </c>
      <c r="C45">
        <v>4.5</v>
      </c>
      <c r="D45">
        <v>24.7</v>
      </c>
    </row>
    <row r="46" spans="1:4" x14ac:dyDescent="0.2">
      <c r="A46" t="s">
        <v>517</v>
      </c>
      <c r="B46" t="s">
        <v>405</v>
      </c>
      <c r="C46">
        <v>1.5</v>
      </c>
      <c r="D46">
        <v>24.3</v>
      </c>
    </row>
    <row r="47" spans="1:4" x14ac:dyDescent="0.2">
      <c r="A47" t="s">
        <v>518</v>
      </c>
      <c r="B47" t="s">
        <v>401</v>
      </c>
      <c r="C47">
        <v>4.5</v>
      </c>
      <c r="D47">
        <v>26.2</v>
      </c>
    </row>
    <row r="48" spans="1:4" x14ac:dyDescent="0.2">
      <c r="A48" t="s">
        <v>519</v>
      </c>
      <c r="B48" t="s">
        <v>401</v>
      </c>
      <c r="C48">
        <v>1.5</v>
      </c>
      <c r="D48">
        <v>25.8</v>
      </c>
    </row>
    <row r="49" spans="1:4" x14ac:dyDescent="0.2">
      <c r="A49" t="s">
        <v>520</v>
      </c>
      <c r="B49" t="s">
        <v>399</v>
      </c>
      <c r="C49">
        <v>4.5</v>
      </c>
      <c r="D49">
        <v>24.5</v>
      </c>
    </row>
    <row r="50" spans="1:4" x14ac:dyDescent="0.2">
      <c r="A50" t="s">
        <v>521</v>
      </c>
      <c r="B50" t="s">
        <v>399</v>
      </c>
      <c r="C50">
        <v>1.5</v>
      </c>
      <c r="D50">
        <v>24.1</v>
      </c>
    </row>
    <row r="51" spans="1:4" x14ac:dyDescent="0.2">
      <c r="A51" t="s">
        <v>522</v>
      </c>
      <c r="B51" t="s">
        <v>396</v>
      </c>
      <c r="C51">
        <v>4.5</v>
      </c>
      <c r="D51">
        <v>25.3</v>
      </c>
    </row>
    <row r="52" spans="1:4" x14ac:dyDescent="0.2">
      <c r="A52" t="s">
        <v>523</v>
      </c>
      <c r="B52" t="s">
        <v>396</v>
      </c>
      <c r="C52">
        <v>1.5</v>
      </c>
      <c r="D52">
        <v>24.6</v>
      </c>
    </row>
    <row r="53" spans="1:4" x14ac:dyDescent="0.2">
      <c r="A53" t="s">
        <v>524</v>
      </c>
      <c r="B53" t="s">
        <v>394</v>
      </c>
      <c r="C53">
        <v>7.5</v>
      </c>
      <c r="D53">
        <v>22.6</v>
      </c>
    </row>
    <row r="54" spans="1:4" x14ac:dyDescent="0.2">
      <c r="A54" t="s">
        <v>525</v>
      </c>
      <c r="B54" t="s">
        <v>394</v>
      </c>
      <c r="C54">
        <v>4.5</v>
      </c>
      <c r="D54">
        <v>22.4</v>
      </c>
    </row>
    <row r="55" spans="1:4" x14ac:dyDescent="0.2">
      <c r="A55" t="s">
        <v>526</v>
      </c>
      <c r="B55" t="s">
        <v>394</v>
      </c>
      <c r="C55">
        <v>1.5</v>
      </c>
      <c r="D55">
        <v>21.7</v>
      </c>
    </row>
    <row r="56" spans="1:4" x14ac:dyDescent="0.2">
      <c r="A56" t="s">
        <v>527</v>
      </c>
      <c r="B56" t="s">
        <v>392</v>
      </c>
      <c r="C56">
        <v>7.5</v>
      </c>
      <c r="D56">
        <v>22.6</v>
      </c>
    </row>
    <row r="57" spans="1:4" x14ac:dyDescent="0.2">
      <c r="A57" t="s">
        <v>528</v>
      </c>
      <c r="B57" t="s">
        <v>392</v>
      </c>
      <c r="C57">
        <v>4.5</v>
      </c>
      <c r="D57">
        <v>22.3</v>
      </c>
    </row>
    <row r="58" spans="1:4" x14ac:dyDescent="0.2">
      <c r="A58" t="s">
        <v>529</v>
      </c>
      <c r="B58" t="s">
        <v>392</v>
      </c>
      <c r="C58">
        <v>1.5</v>
      </c>
      <c r="D58">
        <v>21.6</v>
      </c>
    </row>
    <row r="59" spans="1:4" x14ac:dyDescent="0.2">
      <c r="A59" t="s">
        <v>530</v>
      </c>
      <c r="B59" t="s">
        <v>390</v>
      </c>
      <c r="C59">
        <v>7.5</v>
      </c>
      <c r="D59">
        <v>22.8</v>
      </c>
    </row>
    <row r="60" spans="1:4" x14ac:dyDescent="0.2">
      <c r="A60" t="s">
        <v>531</v>
      </c>
      <c r="B60" t="s">
        <v>390</v>
      </c>
      <c r="C60">
        <v>4.5</v>
      </c>
      <c r="D60">
        <v>22.6</v>
      </c>
    </row>
    <row r="61" spans="1:4" x14ac:dyDescent="0.2">
      <c r="A61" t="s">
        <v>532</v>
      </c>
      <c r="B61" t="s">
        <v>390</v>
      </c>
      <c r="C61">
        <v>1.5</v>
      </c>
      <c r="D61">
        <v>22</v>
      </c>
    </row>
    <row r="62" spans="1:4" x14ac:dyDescent="0.2">
      <c r="A62" t="s">
        <v>533</v>
      </c>
      <c r="B62" t="s">
        <v>388</v>
      </c>
      <c r="C62">
        <v>7.5</v>
      </c>
      <c r="D62">
        <v>17.399999999999999</v>
      </c>
    </row>
    <row r="63" spans="1:4" x14ac:dyDescent="0.2">
      <c r="A63" t="s">
        <v>534</v>
      </c>
      <c r="B63" t="s">
        <v>388</v>
      </c>
      <c r="C63">
        <v>4.5</v>
      </c>
      <c r="D63">
        <v>16.899999999999999</v>
      </c>
    </row>
    <row r="64" spans="1:4" x14ac:dyDescent="0.2">
      <c r="A64" t="s">
        <v>535</v>
      </c>
      <c r="B64" t="s">
        <v>388</v>
      </c>
      <c r="C64">
        <v>1.5</v>
      </c>
      <c r="D64">
        <v>16.2</v>
      </c>
    </row>
    <row r="65" spans="1:4" x14ac:dyDescent="0.2">
      <c r="A65" t="s">
        <v>536</v>
      </c>
      <c r="B65" t="s">
        <v>386</v>
      </c>
      <c r="C65">
        <v>7.5</v>
      </c>
      <c r="D65">
        <v>22.2</v>
      </c>
    </row>
    <row r="66" spans="1:4" x14ac:dyDescent="0.2">
      <c r="A66" t="s">
        <v>537</v>
      </c>
      <c r="B66" t="s">
        <v>386</v>
      </c>
      <c r="C66">
        <v>4.5</v>
      </c>
      <c r="D66">
        <v>22.9</v>
      </c>
    </row>
    <row r="67" spans="1:4" x14ac:dyDescent="0.2">
      <c r="A67" t="s">
        <v>538</v>
      </c>
      <c r="B67" t="s">
        <v>386</v>
      </c>
      <c r="C67">
        <v>1.5</v>
      </c>
      <c r="D67">
        <v>22.1</v>
      </c>
    </row>
    <row r="68" spans="1:4" x14ac:dyDescent="0.2">
      <c r="A68" t="s">
        <v>539</v>
      </c>
      <c r="B68" t="s">
        <v>384</v>
      </c>
      <c r="C68">
        <v>7.5</v>
      </c>
      <c r="D68">
        <v>22.5</v>
      </c>
    </row>
    <row r="69" spans="1:4" x14ac:dyDescent="0.2">
      <c r="A69" t="s">
        <v>540</v>
      </c>
      <c r="B69" t="s">
        <v>384</v>
      </c>
      <c r="C69">
        <v>4.5</v>
      </c>
      <c r="D69">
        <v>23.1</v>
      </c>
    </row>
    <row r="70" spans="1:4" x14ac:dyDescent="0.2">
      <c r="A70" t="s">
        <v>541</v>
      </c>
      <c r="B70" t="s">
        <v>384</v>
      </c>
      <c r="C70">
        <v>1.5</v>
      </c>
      <c r="D70">
        <v>22.5</v>
      </c>
    </row>
    <row r="71" spans="1:4" x14ac:dyDescent="0.2">
      <c r="A71" t="s">
        <v>542</v>
      </c>
      <c r="B71" t="s">
        <v>382</v>
      </c>
      <c r="C71">
        <v>7.5</v>
      </c>
      <c r="D71">
        <v>22.3</v>
      </c>
    </row>
    <row r="72" spans="1:4" x14ac:dyDescent="0.2">
      <c r="A72" t="s">
        <v>543</v>
      </c>
      <c r="B72" t="s">
        <v>382</v>
      </c>
      <c r="C72">
        <v>4.5</v>
      </c>
      <c r="D72">
        <v>22.8</v>
      </c>
    </row>
    <row r="73" spans="1:4" x14ac:dyDescent="0.2">
      <c r="A73" t="s">
        <v>544</v>
      </c>
      <c r="B73" t="s">
        <v>382</v>
      </c>
      <c r="C73">
        <v>1.5</v>
      </c>
      <c r="D73">
        <v>22.3</v>
      </c>
    </row>
    <row r="74" spans="1:4" x14ac:dyDescent="0.2">
      <c r="A74" t="s">
        <v>545</v>
      </c>
      <c r="B74" t="s">
        <v>380</v>
      </c>
      <c r="C74">
        <v>4.5</v>
      </c>
      <c r="D74">
        <v>22.5</v>
      </c>
    </row>
    <row r="75" spans="1:4" x14ac:dyDescent="0.2">
      <c r="A75" t="s">
        <v>546</v>
      </c>
      <c r="B75" t="s">
        <v>380</v>
      </c>
      <c r="C75">
        <v>1.5</v>
      </c>
      <c r="D75">
        <v>22.2</v>
      </c>
    </row>
    <row r="76" spans="1:4" x14ac:dyDescent="0.2">
      <c r="A76" t="s">
        <v>547</v>
      </c>
      <c r="B76" t="s">
        <v>378</v>
      </c>
      <c r="C76">
        <v>7.5</v>
      </c>
      <c r="D76">
        <v>18.899999999999999</v>
      </c>
    </row>
    <row r="77" spans="1:4" x14ac:dyDescent="0.2">
      <c r="A77" t="s">
        <v>548</v>
      </c>
      <c r="B77" t="s">
        <v>378</v>
      </c>
      <c r="C77">
        <v>4.5</v>
      </c>
      <c r="D77">
        <v>18.7</v>
      </c>
    </row>
    <row r="78" spans="1:4" x14ac:dyDescent="0.2">
      <c r="A78" t="s">
        <v>549</v>
      </c>
      <c r="B78" t="s">
        <v>378</v>
      </c>
      <c r="C78">
        <v>1.5</v>
      </c>
      <c r="D78">
        <v>18.399999999999999</v>
      </c>
    </row>
    <row r="79" spans="1:4" x14ac:dyDescent="0.2">
      <c r="A79" t="s">
        <v>550</v>
      </c>
      <c r="B79" t="s">
        <v>376</v>
      </c>
      <c r="C79">
        <v>7.5</v>
      </c>
      <c r="D79">
        <v>18.899999999999999</v>
      </c>
    </row>
    <row r="80" spans="1:4" x14ac:dyDescent="0.2">
      <c r="A80" t="s">
        <v>551</v>
      </c>
      <c r="B80" t="s">
        <v>376</v>
      </c>
      <c r="C80">
        <v>4.5</v>
      </c>
      <c r="D80">
        <v>18.7</v>
      </c>
    </row>
    <row r="81" spans="1:4" x14ac:dyDescent="0.2">
      <c r="A81" t="s">
        <v>552</v>
      </c>
      <c r="B81" t="s">
        <v>376</v>
      </c>
      <c r="C81">
        <v>1.5</v>
      </c>
      <c r="D81">
        <v>18.3</v>
      </c>
    </row>
    <row r="82" spans="1:4" x14ac:dyDescent="0.2">
      <c r="A82" t="s">
        <v>553</v>
      </c>
      <c r="B82" t="s">
        <v>374</v>
      </c>
      <c r="C82">
        <v>4.5</v>
      </c>
      <c r="D82">
        <v>18.8</v>
      </c>
    </row>
    <row r="83" spans="1:4" x14ac:dyDescent="0.2">
      <c r="A83" t="s">
        <v>554</v>
      </c>
      <c r="B83" t="s">
        <v>374</v>
      </c>
      <c r="C83">
        <v>1.5</v>
      </c>
      <c r="D83">
        <v>18.399999999999999</v>
      </c>
    </row>
    <row r="84" spans="1:4" x14ac:dyDescent="0.2">
      <c r="A84" t="s">
        <v>555</v>
      </c>
      <c r="B84" t="s">
        <v>372</v>
      </c>
      <c r="C84">
        <v>4.5</v>
      </c>
      <c r="D84">
        <v>18.8</v>
      </c>
    </row>
    <row r="85" spans="1:4" x14ac:dyDescent="0.2">
      <c r="A85" t="s">
        <v>556</v>
      </c>
      <c r="B85" t="s">
        <v>372</v>
      </c>
      <c r="C85">
        <v>1.5</v>
      </c>
      <c r="D85">
        <v>18.399999999999999</v>
      </c>
    </row>
    <row r="86" spans="1:4" x14ac:dyDescent="0.2">
      <c r="A86" t="s">
        <v>557</v>
      </c>
      <c r="B86" t="s">
        <v>370</v>
      </c>
      <c r="C86">
        <v>4.5</v>
      </c>
      <c r="D86">
        <v>18.8</v>
      </c>
    </row>
    <row r="87" spans="1:4" x14ac:dyDescent="0.2">
      <c r="A87" t="s">
        <v>558</v>
      </c>
      <c r="B87" t="s">
        <v>370</v>
      </c>
      <c r="C87">
        <v>1.5</v>
      </c>
      <c r="D87">
        <v>18.399999999999999</v>
      </c>
    </row>
    <row r="88" spans="1:4" x14ac:dyDescent="0.2">
      <c r="A88" t="s">
        <v>559</v>
      </c>
      <c r="B88" t="s">
        <v>368</v>
      </c>
      <c r="C88">
        <v>4.5</v>
      </c>
      <c r="D88">
        <v>18.8</v>
      </c>
    </row>
    <row r="89" spans="1:4" x14ac:dyDescent="0.2">
      <c r="A89" t="s">
        <v>560</v>
      </c>
      <c r="B89" t="s">
        <v>368</v>
      </c>
      <c r="C89">
        <v>1.5</v>
      </c>
      <c r="D89">
        <v>18.399999999999999</v>
      </c>
    </row>
    <row r="90" spans="1:4" x14ac:dyDescent="0.2">
      <c r="A90" t="s">
        <v>561</v>
      </c>
      <c r="B90" t="s">
        <v>366</v>
      </c>
      <c r="C90">
        <v>4.5</v>
      </c>
      <c r="D90">
        <v>15.8</v>
      </c>
    </row>
    <row r="91" spans="1:4" x14ac:dyDescent="0.2">
      <c r="A91" t="s">
        <v>562</v>
      </c>
      <c r="B91" t="s">
        <v>366</v>
      </c>
      <c r="C91">
        <v>1.5</v>
      </c>
      <c r="D91">
        <v>9.8000000000000007</v>
      </c>
    </row>
    <row r="92" spans="1:4" x14ac:dyDescent="0.2">
      <c r="A92" t="s">
        <v>563</v>
      </c>
      <c r="B92" t="s">
        <v>363</v>
      </c>
      <c r="C92">
        <v>4.5</v>
      </c>
      <c r="D92">
        <v>18</v>
      </c>
    </row>
    <row r="93" spans="1:4" x14ac:dyDescent="0.2">
      <c r="A93" t="s">
        <v>564</v>
      </c>
      <c r="B93" t="s">
        <v>363</v>
      </c>
      <c r="C93">
        <v>1.5</v>
      </c>
      <c r="D93">
        <v>11.6</v>
      </c>
    </row>
    <row r="94" spans="1:4" x14ac:dyDescent="0.2">
      <c r="A94" t="s">
        <v>565</v>
      </c>
      <c r="B94" t="s">
        <v>361</v>
      </c>
      <c r="C94">
        <v>7.5</v>
      </c>
      <c r="D94">
        <v>18.7</v>
      </c>
    </row>
    <row r="95" spans="1:4" x14ac:dyDescent="0.2">
      <c r="A95" t="s">
        <v>566</v>
      </c>
      <c r="B95" t="s">
        <v>361</v>
      </c>
      <c r="C95">
        <v>4.5</v>
      </c>
      <c r="D95">
        <v>18.5</v>
      </c>
    </row>
    <row r="96" spans="1:4" x14ac:dyDescent="0.2">
      <c r="A96" t="s">
        <v>567</v>
      </c>
      <c r="B96" t="s">
        <v>361</v>
      </c>
      <c r="C96">
        <v>1.5</v>
      </c>
      <c r="D96">
        <v>15.5</v>
      </c>
    </row>
    <row r="97" spans="1:4" x14ac:dyDescent="0.2">
      <c r="A97" t="s">
        <v>568</v>
      </c>
      <c r="B97" t="s">
        <v>359</v>
      </c>
      <c r="C97">
        <v>7.5</v>
      </c>
      <c r="D97">
        <v>19.399999999999999</v>
      </c>
    </row>
    <row r="98" spans="1:4" x14ac:dyDescent="0.2">
      <c r="A98" t="s">
        <v>569</v>
      </c>
      <c r="B98" t="s">
        <v>359</v>
      </c>
      <c r="C98">
        <v>4.5</v>
      </c>
      <c r="D98">
        <v>19.100000000000001</v>
      </c>
    </row>
    <row r="99" spans="1:4" x14ac:dyDescent="0.2">
      <c r="A99" t="s">
        <v>570</v>
      </c>
      <c r="B99" t="s">
        <v>359</v>
      </c>
      <c r="C99">
        <v>1.5</v>
      </c>
      <c r="D99">
        <v>18.399999999999999</v>
      </c>
    </row>
    <row r="100" spans="1:4" x14ac:dyDescent="0.2">
      <c r="A100" t="s">
        <v>571</v>
      </c>
      <c r="B100" t="s">
        <v>357</v>
      </c>
      <c r="C100">
        <v>7.5</v>
      </c>
      <c r="D100">
        <v>19.5</v>
      </c>
    </row>
    <row r="101" spans="1:4" x14ac:dyDescent="0.2">
      <c r="A101" t="s">
        <v>572</v>
      </c>
      <c r="B101" t="s">
        <v>357</v>
      </c>
      <c r="C101">
        <v>4.5</v>
      </c>
      <c r="D101">
        <v>19.2</v>
      </c>
    </row>
    <row r="102" spans="1:4" x14ac:dyDescent="0.2">
      <c r="A102" t="s">
        <v>573</v>
      </c>
      <c r="B102" t="s">
        <v>357</v>
      </c>
      <c r="C102">
        <v>1.5</v>
      </c>
      <c r="D102">
        <v>18.399999999999999</v>
      </c>
    </row>
    <row r="103" spans="1:4" x14ac:dyDescent="0.2">
      <c r="A103" t="s">
        <v>574</v>
      </c>
      <c r="B103" t="s">
        <v>355</v>
      </c>
      <c r="C103">
        <v>7.5</v>
      </c>
      <c r="D103">
        <v>19.600000000000001</v>
      </c>
    </row>
    <row r="104" spans="1:4" x14ac:dyDescent="0.2">
      <c r="A104" t="s">
        <v>575</v>
      </c>
      <c r="B104" t="s">
        <v>355</v>
      </c>
      <c r="C104">
        <v>4.5</v>
      </c>
      <c r="D104">
        <v>19.3</v>
      </c>
    </row>
    <row r="105" spans="1:4" x14ac:dyDescent="0.2">
      <c r="A105" t="s">
        <v>576</v>
      </c>
      <c r="B105" t="s">
        <v>355</v>
      </c>
      <c r="C105">
        <v>1.5</v>
      </c>
      <c r="D105">
        <v>18.5</v>
      </c>
    </row>
    <row r="106" spans="1:4" x14ac:dyDescent="0.2">
      <c r="A106" t="s">
        <v>577</v>
      </c>
      <c r="B106" t="s">
        <v>353</v>
      </c>
      <c r="C106">
        <v>7.5</v>
      </c>
      <c r="D106">
        <v>19.3</v>
      </c>
    </row>
    <row r="107" spans="1:4" x14ac:dyDescent="0.2">
      <c r="A107" t="s">
        <v>578</v>
      </c>
      <c r="B107" t="s">
        <v>353</v>
      </c>
      <c r="C107">
        <v>4.5</v>
      </c>
      <c r="D107">
        <v>18.8</v>
      </c>
    </row>
    <row r="108" spans="1:4" x14ac:dyDescent="0.2">
      <c r="A108" t="s">
        <v>579</v>
      </c>
      <c r="B108" t="s">
        <v>353</v>
      </c>
      <c r="C108">
        <v>1.5</v>
      </c>
      <c r="D108">
        <v>18</v>
      </c>
    </row>
    <row r="109" spans="1:4" x14ac:dyDescent="0.2">
      <c r="A109" t="s">
        <v>580</v>
      </c>
      <c r="B109" t="s">
        <v>330</v>
      </c>
      <c r="C109">
        <v>7.5</v>
      </c>
      <c r="D109">
        <v>15.2</v>
      </c>
    </row>
    <row r="110" spans="1:4" x14ac:dyDescent="0.2">
      <c r="A110" t="s">
        <v>581</v>
      </c>
      <c r="B110" t="s">
        <v>330</v>
      </c>
      <c r="C110">
        <v>4.5</v>
      </c>
      <c r="D110">
        <v>18.399999999999999</v>
      </c>
    </row>
    <row r="111" spans="1:4" x14ac:dyDescent="0.2">
      <c r="A111" t="s">
        <v>582</v>
      </c>
      <c r="B111" t="s">
        <v>330</v>
      </c>
      <c r="C111">
        <v>1.5</v>
      </c>
      <c r="D111">
        <v>17.399999999999999</v>
      </c>
    </row>
    <row r="112" spans="1:4" x14ac:dyDescent="0.2">
      <c r="A112" t="s">
        <v>583</v>
      </c>
      <c r="B112" t="s">
        <v>351</v>
      </c>
      <c r="C112">
        <v>7.5</v>
      </c>
      <c r="D112">
        <v>20</v>
      </c>
    </row>
    <row r="113" spans="1:4" x14ac:dyDescent="0.2">
      <c r="A113" t="s">
        <v>584</v>
      </c>
      <c r="B113" t="s">
        <v>351</v>
      </c>
      <c r="C113">
        <v>4.5</v>
      </c>
      <c r="D113">
        <v>18.8</v>
      </c>
    </row>
    <row r="114" spans="1:4" x14ac:dyDescent="0.2">
      <c r="A114" t="s">
        <v>585</v>
      </c>
      <c r="B114" t="s">
        <v>351</v>
      </c>
      <c r="C114">
        <v>1.5</v>
      </c>
      <c r="D114">
        <v>17.899999999999999</v>
      </c>
    </row>
    <row r="115" spans="1:4" x14ac:dyDescent="0.2">
      <c r="A115" t="s">
        <v>586</v>
      </c>
      <c r="B115" t="s">
        <v>349</v>
      </c>
      <c r="C115">
        <v>7.5</v>
      </c>
      <c r="D115">
        <v>18.100000000000001</v>
      </c>
    </row>
    <row r="116" spans="1:4" x14ac:dyDescent="0.2">
      <c r="A116" t="s">
        <v>587</v>
      </c>
      <c r="B116" t="s">
        <v>349</v>
      </c>
      <c r="C116">
        <v>4.5</v>
      </c>
      <c r="D116">
        <v>17.7</v>
      </c>
    </row>
    <row r="117" spans="1:4" x14ac:dyDescent="0.2">
      <c r="A117" t="s">
        <v>588</v>
      </c>
      <c r="B117" t="s">
        <v>349</v>
      </c>
      <c r="C117">
        <v>1.5</v>
      </c>
      <c r="D117">
        <v>17</v>
      </c>
    </row>
    <row r="118" spans="1:4" x14ac:dyDescent="0.2">
      <c r="A118" t="s">
        <v>589</v>
      </c>
      <c r="B118" t="s">
        <v>347</v>
      </c>
      <c r="C118">
        <v>7.5</v>
      </c>
      <c r="D118">
        <v>19</v>
      </c>
    </row>
    <row r="119" spans="1:4" x14ac:dyDescent="0.2">
      <c r="A119" t="s">
        <v>590</v>
      </c>
      <c r="B119" t="s">
        <v>347</v>
      </c>
      <c r="C119">
        <v>4.5</v>
      </c>
      <c r="D119">
        <v>18.600000000000001</v>
      </c>
    </row>
    <row r="120" spans="1:4" x14ac:dyDescent="0.2">
      <c r="A120" t="s">
        <v>591</v>
      </c>
      <c r="B120" t="s">
        <v>347</v>
      </c>
      <c r="C120">
        <v>1.5</v>
      </c>
      <c r="D120">
        <v>17.899999999999999</v>
      </c>
    </row>
    <row r="121" spans="1:4" x14ac:dyDescent="0.2">
      <c r="A121" t="s">
        <v>592</v>
      </c>
      <c r="B121" t="s">
        <v>345</v>
      </c>
      <c r="C121">
        <v>4.5</v>
      </c>
      <c r="D121">
        <v>18</v>
      </c>
    </row>
    <row r="122" spans="1:4" x14ac:dyDescent="0.2">
      <c r="A122" t="s">
        <v>593</v>
      </c>
      <c r="B122" t="s">
        <v>345</v>
      </c>
      <c r="C122">
        <v>1.5</v>
      </c>
      <c r="D122">
        <v>17.399999999999999</v>
      </c>
    </row>
    <row r="123" spans="1:4" x14ac:dyDescent="0.2">
      <c r="A123" t="s">
        <v>594</v>
      </c>
      <c r="B123" t="s">
        <v>343</v>
      </c>
      <c r="C123">
        <v>4.5</v>
      </c>
      <c r="D123">
        <v>17.899999999999999</v>
      </c>
    </row>
    <row r="124" spans="1:4" x14ac:dyDescent="0.2">
      <c r="A124" t="s">
        <v>595</v>
      </c>
      <c r="B124" t="s">
        <v>343</v>
      </c>
      <c r="C124">
        <v>1.5</v>
      </c>
      <c r="D124">
        <v>17.2</v>
      </c>
    </row>
    <row r="125" spans="1:4" x14ac:dyDescent="0.2">
      <c r="A125" t="s">
        <v>596</v>
      </c>
      <c r="B125" t="s">
        <v>341</v>
      </c>
      <c r="C125">
        <v>4.5</v>
      </c>
      <c r="D125">
        <v>17.7</v>
      </c>
    </row>
    <row r="126" spans="1:4" x14ac:dyDescent="0.2">
      <c r="A126" t="s">
        <v>597</v>
      </c>
      <c r="B126" t="s">
        <v>341</v>
      </c>
      <c r="C126">
        <v>1.5</v>
      </c>
      <c r="D126">
        <v>17.2</v>
      </c>
    </row>
    <row r="127" spans="1:4" x14ac:dyDescent="0.2">
      <c r="A127" t="s">
        <v>598</v>
      </c>
      <c r="B127" t="s">
        <v>339</v>
      </c>
      <c r="C127">
        <v>4.5</v>
      </c>
      <c r="D127">
        <v>17.7</v>
      </c>
    </row>
    <row r="128" spans="1:4" x14ac:dyDescent="0.2">
      <c r="A128" t="s">
        <v>599</v>
      </c>
      <c r="B128" t="s">
        <v>339</v>
      </c>
      <c r="C128">
        <v>1.5</v>
      </c>
      <c r="D128">
        <v>17.2</v>
      </c>
    </row>
    <row r="129" spans="1:4" x14ac:dyDescent="0.2">
      <c r="A129" t="s">
        <v>600</v>
      </c>
      <c r="B129" t="s">
        <v>337</v>
      </c>
      <c r="C129">
        <v>7.5</v>
      </c>
      <c r="D129">
        <v>17.399999999999999</v>
      </c>
    </row>
    <row r="130" spans="1:4" x14ac:dyDescent="0.2">
      <c r="A130" t="s">
        <v>601</v>
      </c>
      <c r="B130" t="s">
        <v>337</v>
      </c>
      <c r="C130">
        <v>4.5</v>
      </c>
      <c r="D130">
        <v>14.5</v>
      </c>
    </row>
    <row r="131" spans="1:4" x14ac:dyDescent="0.2">
      <c r="A131" t="s">
        <v>602</v>
      </c>
      <c r="B131" t="s">
        <v>337</v>
      </c>
      <c r="C131">
        <v>1.5</v>
      </c>
      <c r="D131">
        <v>7.9</v>
      </c>
    </row>
    <row r="132" spans="1:4" x14ac:dyDescent="0.2">
      <c r="A132" t="s">
        <v>603</v>
      </c>
      <c r="B132" t="s">
        <v>335</v>
      </c>
      <c r="C132">
        <v>7.5</v>
      </c>
      <c r="D132">
        <v>17.399999999999999</v>
      </c>
    </row>
    <row r="133" spans="1:4" x14ac:dyDescent="0.2">
      <c r="A133" t="s">
        <v>604</v>
      </c>
      <c r="B133" t="s">
        <v>335</v>
      </c>
      <c r="C133">
        <v>4.5</v>
      </c>
      <c r="D133">
        <v>17.3</v>
      </c>
    </row>
    <row r="134" spans="1:4" x14ac:dyDescent="0.2">
      <c r="A134" t="s">
        <v>605</v>
      </c>
      <c r="B134" t="s">
        <v>335</v>
      </c>
      <c r="C134">
        <v>1.5</v>
      </c>
      <c r="D134">
        <v>16.600000000000001</v>
      </c>
    </row>
    <row r="135" spans="1:4" x14ac:dyDescent="0.2">
      <c r="A135" t="s">
        <v>606</v>
      </c>
      <c r="B135" t="s">
        <v>333</v>
      </c>
      <c r="C135">
        <v>7.5</v>
      </c>
      <c r="D135">
        <v>17.399999999999999</v>
      </c>
    </row>
    <row r="136" spans="1:4" x14ac:dyDescent="0.2">
      <c r="A136" t="s">
        <v>607</v>
      </c>
      <c r="B136" t="s">
        <v>333</v>
      </c>
      <c r="C136">
        <v>4.5</v>
      </c>
      <c r="D136">
        <v>17.2</v>
      </c>
    </row>
    <row r="137" spans="1:4" x14ac:dyDescent="0.2">
      <c r="A137" t="s">
        <v>608</v>
      </c>
      <c r="B137" t="s">
        <v>333</v>
      </c>
      <c r="C137">
        <v>1.5</v>
      </c>
      <c r="D137">
        <v>16.399999999999999</v>
      </c>
    </row>
    <row r="138" spans="1:4" x14ac:dyDescent="0.2">
      <c r="A138" t="s">
        <v>609</v>
      </c>
      <c r="B138" t="s">
        <v>288</v>
      </c>
      <c r="C138">
        <v>7.5</v>
      </c>
      <c r="D138">
        <v>17.100000000000001</v>
      </c>
    </row>
    <row r="139" spans="1:4" x14ac:dyDescent="0.2">
      <c r="A139" t="s">
        <v>610</v>
      </c>
      <c r="B139" t="s">
        <v>288</v>
      </c>
      <c r="C139">
        <v>4.5</v>
      </c>
      <c r="D139">
        <v>16.5</v>
      </c>
    </row>
    <row r="140" spans="1:4" x14ac:dyDescent="0.2">
      <c r="A140" t="s">
        <v>611</v>
      </c>
      <c r="B140" t="s">
        <v>288</v>
      </c>
      <c r="C140">
        <v>1.5</v>
      </c>
      <c r="D140">
        <v>15.3</v>
      </c>
    </row>
    <row r="141" spans="1:4" x14ac:dyDescent="0.2">
      <c r="A141" t="s">
        <v>612</v>
      </c>
      <c r="B141" t="s">
        <v>328</v>
      </c>
      <c r="C141">
        <v>7.5</v>
      </c>
      <c r="D141">
        <v>17.3</v>
      </c>
    </row>
    <row r="142" spans="1:4" x14ac:dyDescent="0.2">
      <c r="A142" t="s">
        <v>613</v>
      </c>
      <c r="B142" t="s">
        <v>328</v>
      </c>
      <c r="C142">
        <v>4.5</v>
      </c>
      <c r="D142">
        <v>17.100000000000001</v>
      </c>
    </row>
    <row r="143" spans="1:4" x14ac:dyDescent="0.2">
      <c r="A143" t="s">
        <v>614</v>
      </c>
      <c r="B143" t="s">
        <v>328</v>
      </c>
      <c r="C143">
        <v>1.5</v>
      </c>
      <c r="D143">
        <v>16.399999999999999</v>
      </c>
    </row>
    <row r="144" spans="1:4" x14ac:dyDescent="0.2">
      <c r="A144" t="s">
        <v>615</v>
      </c>
      <c r="B144" t="s">
        <v>326</v>
      </c>
      <c r="C144">
        <v>7.5</v>
      </c>
      <c r="D144">
        <v>17.2</v>
      </c>
    </row>
    <row r="145" spans="1:4" x14ac:dyDescent="0.2">
      <c r="A145" t="s">
        <v>616</v>
      </c>
      <c r="B145" t="s">
        <v>326</v>
      </c>
      <c r="C145">
        <v>4.5</v>
      </c>
      <c r="D145">
        <v>17</v>
      </c>
    </row>
    <row r="146" spans="1:4" x14ac:dyDescent="0.2">
      <c r="A146" t="s">
        <v>617</v>
      </c>
      <c r="B146" t="s">
        <v>326</v>
      </c>
      <c r="C146">
        <v>1.5</v>
      </c>
      <c r="D146">
        <v>16.3</v>
      </c>
    </row>
    <row r="147" spans="1:4" x14ac:dyDescent="0.2">
      <c r="A147" t="s">
        <v>618</v>
      </c>
      <c r="B147" t="s">
        <v>324</v>
      </c>
      <c r="C147">
        <v>4.5</v>
      </c>
      <c r="D147">
        <v>32.9</v>
      </c>
    </row>
    <row r="148" spans="1:4" x14ac:dyDescent="0.2">
      <c r="A148" t="s">
        <v>619</v>
      </c>
      <c r="B148" t="s">
        <v>324</v>
      </c>
      <c r="C148">
        <v>1.5</v>
      </c>
      <c r="D148">
        <v>32.200000000000003</v>
      </c>
    </row>
    <row r="149" spans="1:4" x14ac:dyDescent="0.2">
      <c r="A149" t="s">
        <v>620</v>
      </c>
      <c r="B149" t="s">
        <v>314</v>
      </c>
      <c r="C149">
        <v>4.5</v>
      </c>
      <c r="D149">
        <v>18.7</v>
      </c>
    </row>
    <row r="150" spans="1:4" x14ac:dyDescent="0.2">
      <c r="A150" t="s">
        <v>621</v>
      </c>
      <c r="B150" t="s">
        <v>314</v>
      </c>
      <c r="C150">
        <v>1.5</v>
      </c>
      <c r="D150">
        <v>18.2</v>
      </c>
    </row>
    <row r="151" spans="1:4" x14ac:dyDescent="0.2">
      <c r="A151" t="s">
        <v>622</v>
      </c>
      <c r="B151" t="s">
        <v>322</v>
      </c>
      <c r="C151">
        <v>4.5</v>
      </c>
      <c r="D151">
        <v>32</v>
      </c>
    </row>
    <row r="152" spans="1:4" x14ac:dyDescent="0.2">
      <c r="A152" t="s">
        <v>623</v>
      </c>
      <c r="B152" t="s">
        <v>322</v>
      </c>
      <c r="C152">
        <v>1.5</v>
      </c>
      <c r="D152">
        <v>31.7</v>
      </c>
    </row>
    <row r="153" spans="1:4" x14ac:dyDescent="0.2">
      <c r="A153" t="s">
        <v>624</v>
      </c>
      <c r="B153" t="s">
        <v>320</v>
      </c>
      <c r="C153">
        <v>4.5</v>
      </c>
      <c r="D153">
        <v>31.1</v>
      </c>
    </row>
    <row r="154" spans="1:4" x14ac:dyDescent="0.2">
      <c r="A154" t="s">
        <v>625</v>
      </c>
      <c r="B154" t="s">
        <v>320</v>
      </c>
      <c r="C154">
        <v>1.5</v>
      </c>
      <c r="D154">
        <v>30.2</v>
      </c>
    </row>
    <row r="155" spans="1:4" x14ac:dyDescent="0.2">
      <c r="A155" t="s">
        <v>626</v>
      </c>
      <c r="B155" t="s">
        <v>627</v>
      </c>
      <c r="C155">
        <v>4.5</v>
      </c>
      <c r="D155">
        <v>31.9</v>
      </c>
    </row>
    <row r="156" spans="1:4" x14ac:dyDescent="0.2">
      <c r="A156" t="s">
        <v>626</v>
      </c>
      <c r="B156" t="s">
        <v>318</v>
      </c>
      <c r="C156">
        <v>4.5</v>
      </c>
      <c r="D156">
        <v>30.8</v>
      </c>
    </row>
    <row r="157" spans="1:4" x14ac:dyDescent="0.2">
      <c r="A157" t="s">
        <v>628</v>
      </c>
      <c r="B157" t="s">
        <v>627</v>
      </c>
      <c r="C157">
        <v>1.5</v>
      </c>
      <c r="D157">
        <v>26.3</v>
      </c>
    </row>
    <row r="158" spans="1:4" x14ac:dyDescent="0.2">
      <c r="A158" t="s">
        <v>628</v>
      </c>
      <c r="B158" t="s">
        <v>318</v>
      </c>
      <c r="C158">
        <v>1.5</v>
      </c>
      <c r="D158">
        <v>30.2</v>
      </c>
    </row>
    <row r="159" spans="1:4" x14ac:dyDescent="0.2">
      <c r="A159" t="s">
        <v>629</v>
      </c>
      <c r="B159" t="s">
        <v>316</v>
      </c>
      <c r="C159">
        <v>4.5</v>
      </c>
      <c r="D159">
        <v>30.5</v>
      </c>
    </row>
    <row r="160" spans="1:4" x14ac:dyDescent="0.2">
      <c r="A160" t="s">
        <v>630</v>
      </c>
      <c r="B160" t="s">
        <v>316</v>
      </c>
      <c r="C160">
        <v>1.5</v>
      </c>
      <c r="D160">
        <v>30.2</v>
      </c>
    </row>
    <row r="161" spans="1:4" x14ac:dyDescent="0.2">
      <c r="A161" t="s">
        <v>631</v>
      </c>
      <c r="B161" t="s">
        <v>299</v>
      </c>
      <c r="C161">
        <v>4.5</v>
      </c>
      <c r="D161">
        <v>17.3</v>
      </c>
    </row>
    <row r="162" spans="1:4" x14ac:dyDescent="0.2">
      <c r="A162" t="s">
        <v>632</v>
      </c>
      <c r="B162" t="s">
        <v>299</v>
      </c>
      <c r="C162">
        <v>1.5</v>
      </c>
      <c r="D162">
        <v>16.399999999999999</v>
      </c>
    </row>
    <row r="163" spans="1:4" x14ac:dyDescent="0.2">
      <c r="A163" t="s">
        <v>633</v>
      </c>
      <c r="B163" t="s">
        <v>312</v>
      </c>
      <c r="C163">
        <v>4.5</v>
      </c>
      <c r="D163">
        <v>29.6</v>
      </c>
    </row>
    <row r="164" spans="1:4" x14ac:dyDescent="0.2">
      <c r="A164" t="s">
        <v>634</v>
      </c>
      <c r="B164" t="s">
        <v>312</v>
      </c>
      <c r="C164">
        <v>1.5</v>
      </c>
      <c r="D164">
        <v>29.1</v>
      </c>
    </row>
    <row r="165" spans="1:4" x14ac:dyDescent="0.2">
      <c r="A165" t="s">
        <v>635</v>
      </c>
      <c r="B165" t="s">
        <v>310</v>
      </c>
      <c r="C165">
        <v>4.5</v>
      </c>
      <c r="D165">
        <v>33.1</v>
      </c>
    </row>
    <row r="166" spans="1:4" x14ac:dyDescent="0.2">
      <c r="A166" t="s">
        <v>636</v>
      </c>
      <c r="B166" t="s">
        <v>310</v>
      </c>
      <c r="C166">
        <v>1.5</v>
      </c>
      <c r="D166">
        <v>32.799999999999997</v>
      </c>
    </row>
    <row r="167" spans="1:4" x14ac:dyDescent="0.2">
      <c r="A167" t="s">
        <v>637</v>
      </c>
      <c r="B167" t="s">
        <v>308</v>
      </c>
      <c r="C167">
        <v>7.5</v>
      </c>
      <c r="D167">
        <v>30.9</v>
      </c>
    </row>
    <row r="168" spans="1:4" x14ac:dyDescent="0.2">
      <c r="A168" t="s">
        <v>638</v>
      </c>
      <c r="B168" t="s">
        <v>308</v>
      </c>
      <c r="C168">
        <v>4.5</v>
      </c>
      <c r="D168">
        <v>32.5</v>
      </c>
    </row>
    <row r="169" spans="1:4" x14ac:dyDescent="0.2">
      <c r="A169" t="s">
        <v>639</v>
      </c>
      <c r="B169" t="s">
        <v>308</v>
      </c>
      <c r="C169">
        <v>1.5</v>
      </c>
      <c r="D169">
        <v>30.9</v>
      </c>
    </row>
    <row r="170" spans="1:4" x14ac:dyDescent="0.2">
      <c r="A170" t="s">
        <v>640</v>
      </c>
      <c r="B170" t="s">
        <v>306</v>
      </c>
      <c r="C170">
        <v>7.5</v>
      </c>
      <c r="D170">
        <v>33.200000000000003</v>
      </c>
    </row>
    <row r="171" spans="1:4" x14ac:dyDescent="0.2">
      <c r="A171" t="s">
        <v>641</v>
      </c>
      <c r="B171" t="s">
        <v>306</v>
      </c>
      <c r="C171">
        <v>4.5</v>
      </c>
      <c r="D171">
        <v>34</v>
      </c>
    </row>
    <row r="172" spans="1:4" x14ac:dyDescent="0.2">
      <c r="A172" t="s">
        <v>642</v>
      </c>
      <c r="B172" t="s">
        <v>306</v>
      </c>
      <c r="C172">
        <v>1.5</v>
      </c>
      <c r="D172">
        <v>33.299999999999997</v>
      </c>
    </row>
    <row r="173" spans="1:4" x14ac:dyDescent="0.2">
      <c r="A173" t="s">
        <v>643</v>
      </c>
      <c r="B173" t="s">
        <v>304</v>
      </c>
      <c r="C173">
        <v>4.5</v>
      </c>
      <c r="D173">
        <v>32.700000000000003</v>
      </c>
    </row>
    <row r="174" spans="1:4" x14ac:dyDescent="0.2">
      <c r="A174" t="s">
        <v>644</v>
      </c>
      <c r="B174" t="s">
        <v>304</v>
      </c>
      <c r="C174">
        <v>1.5</v>
      </c>
      <c r="D174">
        <v>32.299999999999997</v>
      </c>
    </row>
    <row r="175" spans="1:4" x14ac:dyDescent="0.2">
      <c r="A175" t="s">
        <v>645</v>
      </c>
      <c r="B175" t="s">
        <v>302</v>
      </c>
      <c r="C175">
        <v>4.5</v>
      </c>
      <c r="D175">
        <v>29.3</v>
      </c>
    </row>
    <row r="176" spans="1:4" x14ac:dyDescent="0.2">
      <c r="A176" t="s">
        <v>646</v>
      </c>
      <c r="B176" t="s">
        <v>302</v>
      </c>
      <c r="C176">
        <v>1.5</v>
      </c>
      <c r="D176">
        <v>28.9</v>
      </c>
    </row>
    <row r="177" spans="1:4" x14ac:dyDescent="0.2">
      <c r="A177" t="s">
        <v>647</v>
      </c>
      <c r="B177" t="s">
        <v>296</v>
      </c>
      <c r="C177">
        <v>4.5</v>
      </c>
      <c r="D177">
        <v>29.4</v>
      </c>
    </row>
    <row r="178" spans="1:4" x14ac:dyDescent="0.2">
      <c r="A178" t="s">
        <v>648</v>
      </c>
      <c r="B178" t="s">
        <v>296</v>
      </c>
      <c r="C178">
        <v>1.5</v>
      </c>
      <c r="D178">
        <v>28.7</v>
      </c>
    </row>
    <row r="179" spans="1:4" x14ac:dyDescent="0.2">
      <c r="A179" t="s">
        <v>649</v>
      </c>
      <c r="B179" t="s">
        <v>294</v>
      </c>
      <c r="C179">
        <v>4.5</v>
      </c>
      <c r="D179">
        <v>28.8</v>
      </c>
    </row>
    <row r="180" spans="1:4" x14ac:dyDescent="0.2">
      <c r="A180" t="s">
        <v>650</v>
      </c>
      <c r="B180" t="s">
        <v>294</v>
      </c>
      <c r="C180">
        <v>1.5</v>
      </c>
      <c r="D180">
        <v>29.1</v>
      </c>
    </row>
    <row r="181" spans="1:4" x14ac:dyDescent="0.2">
      <c r="A181" t="s">
        <v>651</v>
      </c>
      <c r="B181" t="s">
        <v>291</v>
      </c>
      <c r="C181">
        <v>4.5</v>
      </c>
      <c r="D181">
        <v>31.5</v>
      </c>
    </row>
    <row r="182" spans="1:4" x14ac:dyDescent="0.2">
      <c r="A182" t="s">
        <v>652</v>
      </c>
      <c r="B182" t="s">
        <v>291</v>
      </c>
      <c r="C182">
        <v>1.5</v>
      </c>
      <c r="D182">
        <v>30.1</v>
      </c>
    </row>
    <row r="183" spans="1:4" x14ac:dyDescent="0.2">
      <c r="A183" t="s">
        <v>653</v>
      </c>
      <c r="B183" t="s">
        <v>286</v>
      </c>
      <c r="C183">
        <v>4.5</v>
      </c>
      <c r="D183">
        <v>31.3</v>
      </c>
    </row>
    <row r="184" spans="1:4" x14ac:dyDescent="0.2">
      <c r="A184" t="s">
        <v>654</v>
      </c>
      <c r="B184" t="s">
        <v>286</v>
      </c>
      <c r="C184">
        <v>1.5</v>
      </c>
      <c r="D184">
        <v>30.3</v>
      </c>
    </row>
    <row r="185" spans="1:4" x14ac:dyDescent="0.2">
      <c r="A185" t="s">
        <v>655</v>
      </c>
      <c r="B185" t="s">
        <v>284</v>
      </c>
      <c r="C185">
        <v>4.5</v>
      </c>
      <c r="D185">
        <v>30.9</v>
      </c>
    </row>
    <row r="186" spans="1:4" x14ac:dyDescent="0.2">
      <c r="A186" t="s">
        <v>656</v>
      </c>
      <c r="B186" t="s">
        <v>284</v>
      </c>
      <c r="C186">
        <v>1.5</v>
      </c>
      <c r="D186">
        <v>29.8</v>
      </c>
    </row>
    <row r="187" spans="1:4" x14ac:dyDescent="0.2">
      <c r="A187" t="s">
        <v>657</v>
      </c>
      <c r="B187" t="s">
        <v>282</v>
      </c>
      <c r="C187">
        <v>4.5</v>
      </c>
      <c r="D187">
        <v>29.5</v>
      </c>
    </row>
    <row r="188" spans="1:4" x14ac:dyDescent="0.2">
      <c r="A188" t="s">
        <v>658</v>
      </c>
      <c r="B188" t="s">
        <v>282</v>
      </c>
      <c r="C188">
        <v>1.5</v>
      </c>
      <c r="D188">
        <v>28.6</v>
      </c>
    </row>
    <row r="189" spans="1:4" x14ac:dyDescent="0.2">
      <c r="A189" t="s">
        <v>659</v>
      </c>
      <c r="B189" t="s">
        <v>280</v>
      </c>
      <c r="C189">
        <v>4.5</v>
      </c>
      <c r="D189">
        <v>29</v>
      </c>
    </row>
    <row r="190" spans="1:4" x14ac:dyDescent="0.2">
      <c r="A190" t="s">
        <v>660</v>
      </c>
      <c r="B190" t="s">
        <v>280</v>
      </c>
      <c r="C190">
        <v>1.5</v>
      </c>
      <c r="D190">
        <v>27.6</v>
      </c>
    </row>
    <row r="191" spans="1:4" x14ac:dyDescent="0.2">
      <c r="A191" t="s">
        <v>661</v>
      </c>
      <c r="B191" t="s">
        <v>278</v>
      </c>
      <c r="C191">
        <v>4.5</v>
      </c>
      <c r="D191">
        <v>29.8</v>
      </c>
    </row>
    <row r="192" spans="1:4" x14ac:dyDescent="0.2">
      <c r="A192" t="s">
        <v>662</v>
      </c>
      <c r="B192" t="s">
        <v>278</v>
      </c>
      <c r="C192">
        <v>1.5</v>
      </c>
      <c r="D192">
        <v>28.3</v>
      </c>
    </row>
    <row r="193" spans="1:4" x14ac:dyDescent="0.2">
      <c r="A193" t="s">
        <v>663</v>
      </c>
      <c r="B193" t="s">
        <v>276</v>
      </c>
      <c r="C193">
        <v>4.5</v>
      </c>
      <c r="D193">
        <v>29.7</v>
      </c>
    </row>
    <row r="194" spans="1:4" x14ac:dyDescent="0.2">
      <c r="A194" t="s">
        <v>664</v>
      </c>
      <c r="B194" t="s">
        <v>276</v>
      </c>
      <c r="C194">
        <v>1.5</v>
      </c>
      <c r="D194">
        <v>28.2</v>
      </c>
    </row>
    <row r="195" spans="1:4" x14ac:dyDescent="0.2">
      <c r="A195" t="s">
        <v>665</v>
      </c>
      <c r="B195" t="s">
        <v>266</v>
      </c>
      <c r="C195">
        <v>7.5</v>
      </c>
      <c r="D195">
        <v>18.5</v>
      </c>
    </row>
    <row r="196" spans="1:4" x14ac:dyDescent="0.2">
      <c r="A196" t="s">
        <v>666</v>
      </c>
      <c r="B196" t="s">
        <v>266</v>
      </c>
      <c r="C196">
        <v>4.5</v>
      </c>
      <c r="D196">
        <v>17.899999999999999</v>
      </c>
    </row>
    <row r="197" spans="1:4" x14ac:dyDescent="0.2">
      <c r="A197" t="s">
        <v>667</v>
      </c>
      <c r="B197" t="s">
        <v>266</v>
      </c>
      <c r="C197">
        <v>1.5</v>
      </c>
      <c r="D197">
        <v>16.7</v>
      </c>
    </row>
    <row r="198" spans="1:4" x14ac:dyDescent="0.2">
      <c r="A198" t="s">
        <v>668</v>
      </c>
      <c r="B198" t="s">
        <v>274</v>
      </c>
      <c r="C198">
        <v>4.5</v>
      </c>
      <c r="D198">
        <v>28.3</v>
      </c>
    </row>
    <row r="199" spans="1:4" x14ac:dyDescent="0.2">
      <c r="A199" t="s">
        <v>669</v>
      </c>
      <c r="B199" t="s">
        <v>274</v>
      </c>
      <c r="C199">
        <v>1.5</v>
      </c>
      <c r="D199">
        <v>22</v>
      </c>
    </row>
    <row r="200" spans="1:4" x14ac:dyDescent="0.2">
      <c r="A200" t="s">
        <v>670</v>
      </c>
      <c r="B200" t="s">
        <v>272</v>
      </c>
      <c r="C200">
        <v>4.5</v>
      </c>
      <c r="D200">
        <v>30.7</v>
      </c>
    </row>
    <row r="201" spans="1:4" x14ac:dyDescent="0.2">
      <c r="A201" t="s">
        <v>671</v>
      </c>
      <c r="B201" t="s">
        <v>272</v>
      </c>
      <c r="C201">
        <v>1.5</v>
      </c>
      <c r="D201">
        <v>28.3</v>
      </c>
    </row>
    <row r="202" spans="1:4" x14ac:dyDescent="0.2">
      <c r="A202" t="s">
        <v>672</v>
      </c>
      <c r="B202" t="s">
        <v>268</v>
      </c>
      <c r="C202">
        <v>4.5</v>
      </c>
      <c r="D202">
        <v>27.5</v>
      </c>
    </row>
    <row r="203" spans="1:4" x14ac:dyDescent="0.2">
      <c r="A203" t="s">
        <v>673</v>
      </c>
      <c r="B203" t="s">
        <v>268</v>
      </c>
      <c r="C203">
        <v>1.5</v>
      </c>
      <c r="D203">
        <v>25.4</v>
      </c>
    </row>
    <row r="204" spans="1:4" x14ac:dyDescent="0.2">
      <c r="A204" t="s">
        <v>674</v>
      </c>
      <c r="B204" t="s">
        <v>264</v>
      </c>
      <c r="C204">
        <v>4.5</v>
      </c>
      <c r="D204">
        <v>31.2</v>
      </c>
    </row>
    <row r="205" spans="1:4" x14ac:dyDescent="0.2">
      <c r="A205" t="s">
        <v>675</v>
      </c>
      <c r="B205" t="s">
        <v>264</v>
      </c>
      <c r="C205">
        <v>1.5</v>
      </c>
      <c r="D205">
        <v>29.2</v>
      </c>
    </row>
    <row r="206" spans="1:4" x14ac:dyDescent="0.2">
      <c r="A206" t="s">
        <v>676</v>
      </c>
      <c r="B206" t="s">
        <v>262</v>
      </c>
      <c r="C206">
        <v>4.5</v>
      </c>
      <c r="D206">
        <v>28.3</v>
      </c>
    </row>
    <row r="207" spans="1:4" x14ac:dyDescent="0.2">
      <c r="A207" t="s">
        <v>677</v>
      </c>
      <c r="B207" t="s">
        <v>262</v>
      </c>
      <c r="C207">
        <v>1.5</v>
      </c>
      <c r="D207">
        <v>27.3</v>
      </c>
    </row>
    <row r="208" spans="1:4" x14ac:dyDescent="0.2">
      <c r="A208" t="s">
        <v>678</v>
      </c>
      <c r="B208" t="s">
        <v>260</v>
      </c>
      <c r="C208">
        <v>4.5</v>
      </c>
      <c r="D208">
        <v>24</v>
      </c>
    </row>
    <row r="209" spans="1:4" x14ac:dyDescent="0.2">
      <c r="A209" t="s">
        <v>679</v>
      </c>
      <c r="B209" t="s">
        <v>260</v>
      </c>
      <c r="C209">
        <v>1.5</v>
      </c>
      <c r="D209">
        <v>21</v>
      </c>
    </row>
    <row r="210" spans="1:4" x14ac:dyDescent="0.2">
      <c r="A210" t="s">
        <v>680</v>
      </c>
      <c r="B210" t="s">
        <v>681</v>
      </c>
      <c r="C210">
        <v>7.5</v>
      </c>
      <c r="D210">
        <v>15.7</v>
      </c>
    </row>
    <row r="211" spans="1:4" x14ac:dyDescent="0.2">
      <c r="A211" t="s">
        <v>682</v>
      </c>
      <c r="B211" t="s">
        <v>681</v>
      </c>
      <c r="C211">
        <v>4.5</v>
      </c>
      <c r="D211">
        <v>12.7</v>
      </c>
    </row>
    <row r="212" spans="1:4" x14ac:dyDescent="0.2">
      <c r="A212" t="s">
        <v>683</v>
      </c>
      <c r="B212" t="s">
        <v>681</v>
      </c>
      <c r="C212">
        <v>1.5</v>
      </c>
      <c r="D212">
        <v>11.8</v>
      </c>
    </row>
    <row r="213" spans="1:4" x14ac:dyDescent="0.2">
      <c r="A213" t="s">
        <v>684</v>
      </c>
      <c r="B213" t="s">
        <v>258</v>
      </c>
      <c r="C213">
        <v>4.5</v>
      </c>
      <c r="D213">
        <v>27.6</v>
      </c>
    </row>
    <row r="214" spans="1:4" x14ac:dyDescent="0.2">
      <c r="A214" t="s">
        <v>685</v>
      </c>
      <c r="B214" t="s">
        <v>258</v>
      </c>
      <c r="C214">
        <v>1.5</v>
      </c>
      <c r="D214">
        <v>22.2</v>
      </c>
    </row>
    <row r="215" spans="1:4" x14ac:dyDescent="0.2">
      <c r="A215" t="s">
        <v>686</v>
      </c>
      <c r="B215" t="s">
        <v>256</v>
      </c>
      <c r="C215">
        <v>4.5</v>
      </c>
      <c r="D215">
        <v>29</v>
      </c>
    </row>
    <row r="216" spans="1:4" x14ac:dyDescent="0.2">
      <c r="A216" t="s">
        <v>687</v>
      </c>
      <c r="B216" t="s">
        <v>256</v>
      </c>
      <c r="C216">
        <v>1.5</v>
      </c>
      <c r="D216">
        <v>24.1</v>
      </c>
    </row>
    <row r="217" spans="1:4" x14ac:dyDescent="0.2">
      <c r="A217" t="s">
        <v>688</v>
      </c>
      <c r="B217" t="s">
        <v>253</v>
      </c>
      <c r="C217">
        <v>4.5</v>
      </c>
      <c r="D217">
        <v>27.6</v>
      </c>
    </row>
    <row r="218" spans="1:4" x14ac:dyDescent="0.2">
      <c r="A218" t="s">
        <v>689</v>
      </c>
      <c r="B218" t="s">
        <v>253</v>
      </c>
      <c r="C218">
        <v>1.5</v>
      </c>
      <c r="D218">
        <v>25.8</v>
      </c>
    </row>
    <row r="219" spans="1:4" x14ac:dyDescent="0.2">
      <c r="A219" t="s">
        <v>690</v>
      </c>
      <c r="B219" t="s">
        <v>251</v>
      </c>
      <c r="C219">
        <v>4.5</v>
      </c>
      <c r="D219">
        <v>29.1</v>
      </c>
    </row>
    <row r="220" spans="1:4" x14ac:dyDescent="0.2">
      <c r="A220" t="s">
        <v>691</v>
      </c>
      <c r="B220" t="s">
        <v>251</v>
      </c>
      <c r="C220">
        <v>1.5</v>
      </c>
      <c r="D220">
        <v>26.3</v>
      </c>
    </row>
    <row r="221" spans="1:4" x14ac:dyDescent="0.2">
      <c r="A221" t="s">
        <v>692</v>
      </c>
      <c r="B221" t="s">
        <v>249</v>
      </c>
      <c r="C221">
        <v>4.5</v>
      </c>
      <c r="D221">
        <v>28.9</v>
      </c>
    </row>
    <row r="222" spans="1:4" x14ac:dyDescent="0.2">
      <c r="A222" t="s">
        <v>693</v>
      </c>
      <c r="B222" t="s">
        <v>249</v>
      </c>
      <c r="C222">
        <v>1.5</v>
      </c>
      <c r="D222">
        <v>27.5</v>
      </c>
    </row>
    <row r="223" spans="1:4" x14ac:dyDescent="0.2">
      <c r="A223" t="s">
        <v>694</v>
      </c>
      <c r="B223" t="s">
        <v>246</v>
      </c>
      <c r="C223">
        <v>4.5</v>
      </c>
      <c r="D223">
        <v>28.7</v>
      </c>
    </row>
    <row r="224" spans="1:4" x14ac:dyDescent="0.2">
      <c r="A224" t="s">
        <v>695</v>
      </c>
      <c r="B224" t="s">
        <v>246</v>
      </c>
      <c r="C224">
        <v>1.5</v>
      </c>
      <c r="D224">
        <v>27.8</v>
      </c>
    </row>
    <row r="225" spans="1:4" x14ac:dyDescent="0.2">
      <c r="A225" t="s">
        <v>696</v>
      </c>
      <c r="B225" t="s">
        <v>697</v>
      </c>
      <c r="C225">
        <v>7.5</v>
      </c>
      <c r="D225">
        <v>31.7</v>
      </c>
    </row>
    <row r="226" spans="1:4" x14ac:dyDescent="0.2">
      <c r="A226" t="s">
        <v>698</v>
      </c>
      <c r="B226" t="s">
        <v>697</v>
      </c>
      <c r="C226">
        <v>4.5</v>
      </c>
      <c r="D226">
        <v>30.5</v>
      </c>
    </row>
    <row r="227" spans="1:4" x14ac:dyDescent="0.2">
      <c r="A227" t="s">
        <v>698</v>
      </c>
      <c r="B227" t="s">
        <v>244</v>
      </c>
      <c r="C227">
        <v>4.5</v>
      </c>
      <c r="D227">
        <v>27.8</v>
      </c>
    </row>
    <row r="228" spans="1:4" x14ac:dyDescent="0.2">
      <c r="A228" t="s">
        <v>699</v>
      </c>
      <c r="B228" t="s">
        <v>697</v>
      </c>
      <c r="C228">
        <v>1.5</v>
      </c>
      <c r="D228">
        <v>29.2</v>
      </c>
    </row>
    <row r="229" spans="1:4" x14ac:dyDescent="0.2">
      <c r="A229" t="s">
        <v>699</v>
      </c>
      <c r="B229" t="s">
        <v>244</v>
      </c>
      <c r="C229">
        <v>1.5</v>
      </c>
      <c r="D229">
        <v>26.9</v>
      </c>
    </row>
    <row r="230" spans="1:4" x14ac:dyDescent="0.2">
      <c r="A230" t="s">
        <v>700</v>
      </c>
      <c r="B230" t="s">
        <v>701</v>
      </c>
      <c r="C230">
        <v>7.5</v>
      </c>
      <c r="D230">
        <v>24.6</v>
      </c>
    </row>
    <row r="231" spans="1:4" x14ac:dyDescent="0.2">
      <c r="A231" t="s">
        <v>702</v>
      </c>
      <c r="B231" t="s">
        <v>701</v>
      </c>
      <c r="C231">
        <v>4.5</v>
      </c>
      <c r="D231">
        <v>22.8</v>
      </c>
    </row>
    <row r="232" spans="1:4" x14ac:dyDescent="0.2">
      <c r="A232" t="s">
        <v>702</v>
      </c>
      <c r="B232" t="s">
        <v>242</v>
      </c>
      <c r="C232">
        <v>4.5</v>
      </c>
      <c r="D232">
        <v>27.7</v>
      </c>
    </row>
    <row r="233" spans="1:4" x14ac:dyDescent="0.2">
      <c r="A233" t="s">
        <v>703</v>
      </c>
      <c r="B233" t="s">
        <v>701</v>
      </c>
      <c r="C233">
        <v>1.5</v>
      </c>
      <c r="D233">
        <v>20.3</v>
      </c>
    </row>
    <row r="234" spans="1:4" x14ac:dyDescent="0.2">
      <c r="A234" t="s">
        <v>703</v>
      </c>
      <c r="B234" t="s">
        <v>242</v>
      </c>
      <c r="C234">
        <v>1.5</v>
      </c>
      <c r="D234">
        <v>26.9</v>
      </c>
    </row>
    <row r="235" spans="1:4" x14ac:dyDescent="0.2">
      <c r="A235" t="s">
        <v>704</v>
      </c>
      <c r="B235" t="s">
        <v>240</v>
      </c>
      <c r="C235">
        <v>4.5</v>
      </c>
      <c r="D235">
        <v>28.5</v>
      </c>
    </row>
    <row r="236" spans="1:4" x14ac:dyDescent="0.2">
      <c r="A236" t="s">
        <v>705</v>
      </c>
      <c r="B236" t="s">
        <v>240</v>
      </c>
      <c r="C236">
        <v>1.5</v>
      </c>
      <c r="D236">
        <v>27.7</v>
      </c>
    </row>
    <row r="237" spans="1:4" x14ac:dyDescent="0.2">
      <c r="A237" t="s">
        <v>706</v>
      </c>
      <c r="B237" t="s">
        <v>234</v>
      </c>
      <c r="C237">
        <v>7.5</v>
      </c>
      <c r="D237">
        <v>18.899999999999999</v>
      </c>
    </row>
    <row r="238" spans="1:4" x14ac:dyDescent="0.2">
      <c r="A238" t="s">
        <v>707</v>
      </c>
      <c r="B238" t="s">
        <v>234</v>
      </c>
      <c r="C238">
        <v>4.5</v>
      </c>
      <c r="D238">
        <v>17.399999999999999</v>
      </c>
    </row>
    <row r="239" spans="1:4" x14ac:dyDescent="0.2">
      <c r="A239" t="s">
        <v>708</v>
      </c>
      <c r="B239" t="s">
        <v>234</v>
      </c>
      <c r="C239">
        <v>1.5</v>
      </c>
      <c r="D239">
        <v>15.1</v>
      </c>
    </row>
    <row r="240" spans="1:4" x14ac:dyDescent="0.2">
      <c r="A240" t="s">
        <v>709</v>
      </c>
      <c r="B240" t="s">
        <v>239</v>
      </c>
      <c r="C240">
        <v>4.5</v>
      </c>
      <c r="D240">
        <v>28.5</v>
      </c>
    </row>
    <row r="241" spans="1:4" x14ac:dyDescent="0.2">
      <c r="A241" t="s">
        <v>710</v>
      </c>
      <c r="B241" t="s">
        <v>239</v>
      </c>
      <c r="C241">
        <v>1.5</v>
      </c>
      <c r="D241">
        <v>27.9</v>
      </c>
    </row>
    <row r="242" spans="1:4" x14ac:dyDescent="0.2">
      <c r="A242" t="s">
        <v>711</v>
      </c>
      <c r="B242" t="s">
        <v>236</v>
      </c>
      <c r="C242">
        <v>4.5</v>
      </c>
      <c r="D242">
        <v>27.5</v>
      </c>
    </row>
    <row r="243" spans="1:4" x14ac:dyDescent="0.2">
      <c r="A243" t="s">
        <v>712</v>
      </c>
      <c r="B243" t="s">
        <v>236</v>
      </c>
      <c r="C243">
        <v>1.5</v>
      </c>
      <c r="D243">
        <v>26.8</v>
      </c>
    </row>
    <row r="244" spans="1:4" x14ac:dyDescent="0.2">
      <c r="A244" t="s">
        <v>713</v>
      </c>
      <c r="B244" t="s">
        <v>232</v>
      </c>
      <c r="C244">
        <v>7.5</v>
      </c>
      <c r="D244">
        <v>16.399999999999999</v>
      </c>
    </row>
    <row r="245" spans="1:4" x14ac:dyDescent="0.2">
      <c r="A245" t="s">
        <v>714</v>
      </c>
      <c r="B245" t="s">
        <v>232</v>
      </c>
      <c r="C245">
        <v>4.5</v>
      </c>
      <c r="D245">
        <v>16.399999999999999</v>
      </c>
    </row>
    <row r="246" spans="1:4" x14ac:dyDescent="0.2">
      <c r="A246" t="s">
        <v>715</v>
      </c>
      <c r="B246" t="s">
        <v>232</v>
      </c>
      <c r="C246">
        <v>1.5</v>
      </c>
      <c r="D246">
        <v>15.3</v>
      </c>
    </row>
    <row r="247" spans="1:4" x14ac:dyDescent="0.2">
      <c r="A247" t="s">
        <v>716</v>
      </c>
      <c r="B247" t="s">
        <v>229</v>
      </c>
      <c r="C247">
        <v>7.5</v>
      </c>
      <c r="D247">
        <v>16.399999999999999</v>
      </c>
    </row>
    <row r="248" spans="1:4" x14ac:dyDescent="0.2">
      <c r="A248" t="s">
        <v>717</v>
      </c>
      <c r="B248" t="s">
        <v>229</v>
      </c>
      <c r="C248">
        <v>4.5</v>
      </c>
      <c r="D248">
        <v>16.600000000000001</v>
      </c>
    </row>
    <row r="249" spans="1:4" x14ac:dyDescent="0.2">
      <c r="A249" t="s">
        <v>718</v>
      </c>
      <c r="B249" t="s">
        <v>229</v>
      </c>
      <c r="C249">
        <v>1.5</v>
      </c>
      <c r="D249">
        <v>15.8</v>
      </c>
    </row>
    <row r="250" spans="1:4" x14ac:dyDescent="0.2">
      <c r="A250" t="s">
        <v>719</v>
      </c>
      <c r="B250" t="s">
        <v>226</v>
      </c>
      <c r="C250">
        <v>7.5</v>
      </c>
      <c r="D250">
        <v>17</v>
      </c>
    </row>
    <row r="251" spans="1:4" x14ac:dyDescent="0.2">
      <c r="A251" t="s">
        <v>720</v>
      </c>
      <c r="B251" t="s">
        <v>226</v>
      </c>
      <c r="C251">
        <v>4.5</v>
      </c>
      <c r="D251">
        <v>16.8</v>
      </c>
    </row>
    <row r="252" spans="1:4" x14ac:dyDescent="0.2">
      <c r="A252" t="s">
        <v>721</v>
      </c>
      <c r="B252" t="s">
        <v>226</v>
      </c>
      <c r="C252">
        <v>1.5</v>
      </c>
      <c r="D252">
        <v>15.9</v>
      </c>
    </row>
    <row r="253" spans="1:4" x14ac:dyDescent="0.2">
      <c r="A253" t="s">
        <v>722</v>
      </c>
      <c r="B253" t="s">
        <v>723</v>
      </c>
      <c r="C253">
        <v>4.5</v>
      </c>
      <c r="D253">
        <v>14.1</v>
      </c>
    </row>
    <row r="254" spans="1:4" x14ac:dyDescent="0.2">
      <c r="A254" t="s">
        <v>724</v>
      </c>
      <c r="B254" t="s">
        <v>723</v>
      </c>
      <c r="C254">
        <v>1.5</v>
      </c>
      <c r="D254">
        <v>13.3</v>
      </c>
    </row>
    <row r="255" spans="1:4" x14ac:dyDescent="0.2">
      <c r="A255" t="s">
        <v>725</v>
      </c>
      <c r="B255" t="s">
        <v>222</v>
      </c>
      <c r="C255">
        <v>4.5</v>
      </c>
      <c r="D255">
        <v>12.8</v>
      </c>
    </row>
    <row r="256" spans="1:4" x14ac:dyDescent="0.2">
      <c r="A256" t="s">
        <v>726</v>
      </c>
      <c r="B256" t="s">
        <v>222</v>
      </c>
      <c r="C256">
        <v>1.5</v>
      </c>
      <c r="D256">
        <v>8.6999999999999993</v>
      </c>
    </row>
    <row r="257" spans="1:4" x14ac:dyDescent="0.2">
      <c r="A257" t="s">
        <v>727</v>
      </c>
      <c r="B257" t="s">
        <v>220</v>
      </c>
      <c r="C257">
        <v>4.5</v>
      </c>
      <c r="D257">
        <v>12.8</v>
      </c>
    </row>
    <row r="258" spans="1:4" x14ac:dyDescent="0.2">
      <c r="A258" t="s">
        <v>728</v>
      </c>
      <c r="B258" t="s">
        <v>220</v>
      </c>
      <c r="C258">
        <v>1.5</v>
      </c>
      <c r="D258">
        <v>12</v>
      </c>
    </row>
    <row r="259" spans="1:4" x14ac:dyDescent="0.2">
      <c r="A259" t="s">
        <v>729</v>
      </c>
      <c r="B259" t="s">
        <v>218</v>
      </c>
      <c r="C259">
        <v>4.5</v>
      </c>
      <c r="D259">
        <v>12.8</v>
      </c>
    </row>
    <row r="260" spans="1:4" x14ac:dyDescent="0.2">
      <c r="A260" t="s">
        <v>730</v>
      </c>
      <c r="B260" t="s">
        <v>218</v>
      </c>
      <c r="C260">
        <v>1.5</v>
      </c>
      <c r="D260">
        <v>12</v>
      </c>
    </row>
    <row r="261" spans="1:4" x14ac:dyDescent="0.2">
      <c r="A261" t="s">
        <v>731</v>
      </c>
      <c r="B261" t="s">
        <v>216</v>
      </c>
      <c r="C261">
        <v>4.5</v>
      </c>
      <c r="D261">
        <v>12.9</v>
      </c>
    </row>
    <row r="262" spans="1:4" x14ac:dyDescent="0.2">
      <c r="A262" t="s">
        <v>732</v>
      </c>
      <c r="B262" t="s">
        <v>216</v>
      </c>
      <c r="C262">
        <v>1.5</v>
      </c>
      <c r="D262">
        <v>11.4</v>
      </c>
    </row>
    <row r="263" spans="1:4" x14ac:dyDescent="0.2">
      <c r="A263" t="s">
        <v>733</v>
      </c>
      <c r="B263" t="s">
        <v>214</v>
      </c>
      <c r="C263">
        <v>4.5</v>
      </c>
      <c r="D263">
        <v>12.2</v>
      </c>
    </row>
    <row r="264" spans="1:4" x14ac:dyDescent="0.2">
      <c r="A264" t="s">
        <v>734</v>
      </c>
      <c r="B264" t="s">
        <v>214</v>
      </c>
      <c r="C264">
        <v>1.5</v>
      </c>
      <c r="D264">
        <v>11.1</v>
      </c>
    </row>
    <row r="265" spans="1:4" x14ac:dyDescent="0.2">
      <c r="A265" t="s">
        <v>735</v>
      </c>
      <c r="B265" t="s">
        <v>212</v>
      </c>
      <c r="C265">
        <v>4.5</v>
      </c>
      <c r="D265">
        <v>10.9</v>
      </c>
    </row>
    <row r="266" spans="1:4" x14ac:dyDescent="0.2">
      <c r="A266" t="s">
        <v>736</v>
      </c>
      <c r="B266" t="s">
        <v>212</v>
      </c>
      <c r="C266">
        <v>1.5</v>
      </c>
      <c r="D266">
        <v>8.8000000000000007</v>
      </c>
    </row>
    <row r="267" spans="1:4" x14ac:dyDescent="0.2">
      <c r="A267" t="s">
        <v>737</v>
      </c>
      <c r="B267" t="s">
        <v>210</v>
      </c>
      <c r="C267">
        <v>4.5</v>
      </c>
      <c r="D267">
        <v>12.3</v>
      </c>
    </row>
    <row r="268" spans="1:4" x14ac:dyDescent="0.2">
      <c r="A268" t="s">
        <v>738</v>
      </c>
      <c r="B268" t="s">
        <v>210</v>
      </c>
      <c r="C268">
        <v>1.5</v>
      </c>
      <c r="D268">
        <v>11.4</v>
      </c>
    </row>
    <row r="269" spans="1:4" x14ac:dyDescent="0.2">
      <c r="A269" t="s">
        <v>739</v>
      </c>
      <c r="B269" t="s">
        <v>208</v>
      </c>
      <c r="C269">
        <v>4.5</v>
      </c>
      <c r="D269">
        <v>15.5</v>
      </c>
    </row>
    <row r="270" spans="1:4" x14ac:dyDescent="0.2">
      <c r="A270" t="s">
        <v>740</v>
      </c>
      <c r="B270" t="s">
        <v>208</v>
      </c>
      <c r="C270">
        <v>1.5</v>
      </c>
      <c r="D270">
        <v>8.3000000000000007</v>
      </c>
    </row>
    <row r="271" spans="1:4" x14ac:dyDescent="0.2">
      <c r="A271" t="s">
        <v>741</v>
      </c>
      <c r="B271" t="s">
        <v>206</v>
      </c>
      <c r="C271">
        <v>4.5</v>
      </c>
      <c r="D271">
        <v>12.9</v>
      </c>
    </row>
    <row r="272" spans="1:4" x14ac:dyDescent="0.2">
      <c r="A272" t="s">
        <v>742</v>
      </c>
      <c r="B272" t="s">
        <v>206</v>
      </c>
      <c r="C272">
        <v>1.5</v>
      </c>
      <c r="D272">
        <v>12.1</v>
      </c>
    </row>
    <row r="273" spans="1:4" x14ac:dyDescent="0.2">
      <c r="A273" t="s">
        <v>743</v>
      </c>
      <c r="B273" t="s">
        <v>204</v>
      </c>
      <c r="C273">
        <v>4.5</v>
      </c>
      <c r="D273">
        <v>12.9</v>
      </c>
    </row>
    <row r="274" spans="1:4" x14ac:dyDescent="0.2">
      <c r="A274" t="s">
        <v>744</v>
      </c>
      <c r="B274" t="s">
        <v>204</v>
      </c>
      <c r="C274">
        <v>1.5</v>
      </c>
      <c r="D274">
        <v>12.2</v>
      </c>
    </row>
    <row r="275" spans="1:4" x14ac:dyDescent="0.2">
      <c r="A275" t="s">
        <v>745</v>
      </c>
      <c r="B275" t="s">
        <v>201</v>
      </c>
      <c r="C275">
        <v>7.5</v>
      </c>
      <c r="D275">
        <v>13.5</v>
      </c>
    </row>
    <row r="276" spans="1:4" x14ac:dyDescent="0.2">
      <c r="A276" t="s">
        <v>746</v>
      </c>
      <c r="B276" t="s">
        <v>201</v>
      </c>
      <c r="C276">
        <v>4.5</v>
      </c>
      <c r="D276">
        <v>13.9</v>
      </c>
    </row>
    <row r="277" spans="1:4" x14ac:dyDescent="0.2">
      <c r="A277" t="s">
        <v>747</v>
      </c>
      <c r="B277" t="s">
        <v>201</v>
      </c>
      <c r="C277">
        <v>1.5</v>
      </c>
      <c r="D277">
        <v>13.4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 t="s">
        <v>870</v>
      </c>
    </row>
    <row r="287" spans="1:4" x14ac:dyDescent="0.2">
      <c r="A287" t="s">
        <v>757</v>
      </c>
      <c r="B287" t="s">
        <v>191</v>
      </c>
      <c r="C287">
        <v>1.5</v>
      </c>
      <c r="D287" t="s">
        <v>870</v>
      </c>
    </row>
    <row r="288" spans="1:4" x14ac:dyDescent="0.2">
      <c r="A288" t="s">
        <v>758</v>
      </c>
      <c r="B288" t="s">
        <v>189</v>
      </c>
      <c r="C288">
        <v>4.5</v>
      </c>
      <c r="D288" t="s">
        <v>870</v>
      </c>
    </row>
    <row r="289" spans="1:4" x14ac:dyDescent="0.2">
      <c r="A289" t="s">
        <v>759</v>
      </c>
      <c r="B289" t="s">
        <v>189</v>
      </c>
      <c r="C289">
        <v>1.5</v>
      </c>
      <c r="D289" t="s">
        <v>870</v>
      </c>
    </row>
    <row r="290" spans="1:4" x14ac:dyDescent="0.2">
      <c r="A290" t="s">
        <v>760</v>
      </c>
      <c r="B290" t="s">
        <v>187</v>
      </c>
      <c r="C290">
        <v>4.5</v>
      </c>
      <c r="D290" t="s">
        <v>870</v>
      </c>
    </row>
    <row r="291" spans="1:4" x14ac:dyDescent="0.2">
      <c r="A291" t="s">
        <v>761</v>
      </c>
      <c r="B291" t="s">
        <v>187</v>
      </c>
      <c r="C291">
        <v>1.5</v>
      </c>
      <c r="D291" t="s">
        <v>870</v>
      </c>
    </row>
    <row r="292" spans="1:4" x14ac:dyDescent="0.2">
      <c r="A292" t="s">
        <v>762</v>
      </c>
      <c r="B292" t="s">
        <v>185</v>
      </c>
      <c r="C292">
        <v>4.5</v>
      </c>
      <c r="D292">
        <v>1.3</v>
      </c>
    </row>
    <row r="293" spans="1:4" x14ac:dyDescent="0.2">
      <c r="A293" t="s">
        <v>763</v>
      </c>
      <c r="B293" t="s">
        <v>185</v>
      </c>
      <c r="C293">
        <v>1.5</v>
      </c>
      <c r="D293">
        <v>-5</v>
      </c>
    </row>
    <row r="294" spans="1:4" x14ac:dyDescent="0.2">
      <c r="A294" t="s">
        <v>764</v>
      </c>
      <c r="B294" t="s">
        <v>183</v>
      </c>
      <c r="C294">
        <v>4.5</v>
      </c>
      <c r="D294" t="s">
        <v>870</v>
      </c>
    </row>
    <row r="295" spans="1:4" x14ac:dyDescent="0.2">
      <c r="A295" t="s">
        <v>765</v>
      </c>
      <c r="B295" t="s">
        <v>183</v>
      </c>
      <c r="C295">
        <v>1.5</v>
      </c>
      <c r="D295" t="s">
        <v>870</v>
      </c>
    </row>
    <row r="296" spans="1:4" x14ac:dyDescent="0.2">
      <c r="A296" t="s">
        <v>766</v>
      </c>
      <c r="B296" t="s">
        <v>181</v>
      </c>
      <c r="C296">
        <v>4.5</v>
      </c>
      <c r="D296">
        <v>7.7</v>
      </c>
    </row>
    <row r="297" spans="1:4" x14ac:dyDescent="0.2">
      <c r="A297" t="s">
        <v>767</v>
      </c>
      <c r="B297" t="s">
        <v>181</v>
      </c>
      <c r="C297">
        <v>1.5</v>
      </c>
      <c r="D297">
        <v>6.9</v>
      </c>
    </row>
    <row r="298" spans="1:4" x14ac:dyDescent="0.2">
      <c r="A298" t="s">
        <v>768</v>
      </c>
      <c r="B298" t="s">
        <v>178</v>
      </c>
      <c r="C298">
        <v>4.5</v>
      </c>
      <c r="D298">
        <v>8.4</v>
      </c>
    </row>
    <row r="299" spans="1:4" x14ac:dyDescent="0.2">
      <c r="A299" t="s">
        <v>769</v>
      </c>
      <c r="B299" t="s">
        <v>178</v>
      </c>
      <c r="C299">
        <v>1.5</v>
      </c>
      <c r="D299">
        <v>7.8</v>
      </c>
    </row>
    <row r="300" spans="1:4" x14ac:dyDescent="0.2">
      <c r="A300" t="s">
        <v>770</v>
      </c>
      <c r="B300" t="s">
        <v>176</v>
      </c>
      <c r="C300">
        <v>1.5</v>
      </c>
      <c r="D300">
        <v>7.8</v>
      </c>
    </row>
    <row r="301" spans="1:4" x14ac:dyDescent="0.2">
      <c r="A301" t="s">
        <v>771</v>
      </c>
      <c r="B301" t="s">
        <v>174</v>
      </c>
      <c r="C301">
        <v>1.5</v>
      </c>
      <c r="D301">
        <v>8.1999999999999993</v>
      </c>
    </row>
    <row r="302" spans="1:4" x14ac:dyDescent="0.2">
      <c r="A302" t="s">
        <v>772</v>
      </c>
      <c r="B302" t="s">
        <v>172</v>
      </c>
      <c r="C302">
        <v>4.5</v>
      </c>
      <c r="D302">
        <v>9.6999999999999993</v>
      </c>
    </row>
    <row r="303" spans="1:4" x14ac:dyDescent="0.2">
      <c r="A303" t="s">
        <v>773</v>
      </c>
      <c r="B303" t="s">
        <v>172</v>
      </c>
      <c r="C303">
        <v>1.5</v>
      </c>
      <c r="D303">
        <v>8.8000000000000007</v>
      </c>
    </row>
    <row r="304" spans="1:4" x14ac:dyDescent="0.2">
      <c r="A304" t="s">
        <v>774</v>
      </c>
      <c r="B304" t="s">
        <v>170</v>
      </c>
      <c r="C304">
        <v>1.5</v>
      </c>
      <c r="D304">
        <v>9.4</v>
      </c>
    </row>
    <row r="305" spans="1:4" x14ac:dyDescent="0.2">
      <c r="A305" t="s">
        <v>775</v>
      </c>
      <c r="B305" t="s">
        <v>167</v>
      </c>
      <c r="C305">
        <v>4.5</v>
      </c>
      <c r="D305">
        <v>8.8000000000000007</v>
      </c>
    </row>
    <row r="306" spans="1:4" x14ac:dyDescent="0.2">
      <c r="A306" t="s">
        <v>776</v>
      </c>
      <c r="B306" t="s">
        <v>167</v>
      </c>
      <c r="C306">
        <v>1.5</v>
      </c>
      <c r="D306">
        <v>8.6999999999999993</v>
      </c>
    </row>
    <row r="307" spans="1:4" x14ac:dyDescent="0.2">
      <c r="A307" t="s">
        <v>777</v>
      </c>
      <c r="B307" t="s">
        <v>165</v>
      </c>
      <c r="C307">
        <v>4.5</v>
      </c>
      <c r="D307">
        <v>9.5</v>
      </c>
    </row>
    <row r="308" spans="1:4" x14ac:dyDescent="0.2">
      <c r="A308" t="s">
        <v>778</v>
      </c>
      <c r="B308" t="s">
        <v>165</v>
      </c>
      <c r="C308">
        <v>1.5</v>
      </c>
      <c r="D308">
        <v>8.9</v>
      </c>
    </row>
    <row r="309" spans="1:4" x14ac:dyDescent="0.2">
      <c r="A309" t="s">
        <v>779</v>
      </c>
      <c r="B309" t="s">
        <v>162</v>
      </c>
      <c r="C309">
        <v>7.5</v>
      </c>
      <c r="D309">
        <v>9.6999999999999993</v>
      </c>
    </row>
    <row r="310" spans="1:4" x14ac:dyDescent="0.2">
      <c r="A310" t="s">
        <v>780</v>
      </c>
      <c r="B310" t="s">
        <v>162</v>
      </c>
      <c r="C310">
        <v>4.5</v>
      </c>
      <c r="D310">
        <v>9.5</v>
      </c>
    </row>
    <row r="311" spans="1:4" x14ac:dyDescent="0.2">
      <c r="A311" t="s">
        <v>781</v>
      </c>
      <c r="B311" t="s">
        <v>162</v>
      </c>
      <c r="C311">
        <v>1.5</v>
      </c>
      <c r="D311">
        <v>8.6</v>
      </c>
    </row>
    <row r="312" spans="1:4" x14ac:dyDescent="0.2">
      <c r="A312" t="s">
        <v>782</v>
      </c>
      <c r="B312" t="s">
        <v>160</v>
      </c>
      <c r="C312">
        <v>1.5</v>
      </c>
      <c r="D312">
        <v>10.5</v>
      </c>
    </row>
    <row r="313" spans="1:4" x14ac:dyDescent="0.2">
      <c r="A313" t="s">
        <v>783</v>
      </c>
      <c r="B313" t="s">
        <v>158</v>
      </c>
      <c r="C313">
        <v>7.5</v>
      </c>
      <c r="D313">
        <v>11.5</v>
      </c>
    </row>
    <row r="314" spans="1:4" x14ac:dyDescent="0.2">
      <c r="A314" t="s">
        <v>784</v>
      </c>
      <c r="B314" t="s">
        <v>158</v>
      </c>
      <c r="C314">
        <v>4.5</v>
      </c>
      <c r="D314">
        <v>5.9</v>
      </c>
    </row>
    <row r="315" spans="1:4" x14ac:dyDescent="0.2">
      <c r="A315" t="s">
        <v>785</v>
      </c>
      <c r="B315" t="s">
        <v>158</v>
      </c>
      <c r="C315">
        <v>1.5</v>
      </c>
      <c r="D315">
        <v>-0.5</v>
      </c>
    </row>
    <row r="316" spans="1:4" x14ac:dyDescent="0.2">
      <c r="A316" t="s">
        <v>786</v>
      </c>
      <c r="B316" t="s">
        <v>156</v>
      </c>
      <c r="C316">
        <v>4.5</v>
      </c>
      <c r="D316">
        <v>8.9</v>
      </c>
    </row>
    <row r="317" spans="1:4" x14ac:dyDescent="0.2">
      <c r="A317" t="s">
        <v>787</v>
      </c>
      <c r="B317" t="s">
        <v>156</v>
      </c>
      <c r="C317">
        <v>1.5</v>
      </c>
      <c r="D317">
        <v>6.2</v>
      </c>
    </row>
    <row r="318" spans="1:4" x14ac:dyDescent="0.2">
      <c r="A318" t="s">
        <v>788</v>
      </c>
      <c r="B318" t="s">
        <v>154</v>
      </c>
      <c r="C318">
        <v>4.5</v>
      </c>
      <c r="D318">
        <v>11.5</v>
      </c>
    </row>
    <row r="319" spans="1:4" x14ac:dyDescent="0.2">
      <c r="A319" t="s">
        <v>789</v>
      </c>
      <c r="B319" t="s">
        <v>154</v>
      </c>
      <c r="C319">
        <v>1.5</v>
      </c>
      <c r="D319">
        <v>11.1</v>
      </c>
    </row>
    <row r="320" spans="1:4" x14ac:dyDescent="0.2">
      <c r="A320" t="s">
        <v>790</v>
      </c>
      <c r="B320" t="s">
        <v>152</v>
      </c>
      <c r="C320">
        <v>4.5</v>
      </c>
      <c r="D320">
        <v>11.5</v>
      </c>
    </row>
    <row r="321" spans="1:4" x14ac:dyDescent="0.2">
      <c r="A321" t="s">
        <v>791</v>
      </c>
      <c r="B321" t="s">
        <v>152</v>
      </c>
      <c r="C321">
        <v>1.5</v>
      </c>
      <c r="D321">
        <v>11</v>
      </c>
    </row>
    <row r="322" spans="1:4" x14ac:dyDescent="0.2">
      <c r="A322" t="s">
        <v>792</v>
      </c>
      <c r="B322" t="s">
        <v>150</v>
      </c>
      <c r="C322">
        <v>4.5</v>
      </c>
      <c r="D322">
        <v>11.6</v>
      </c>
    </row>
    <row r="323" spans="1:4" x14ac:dyDescent="0.2">
      <c r="A323" t="s">
        <v>793</v>
      </c>
      <c r="B323" t="s">
        <v>150</v>
      </c>
      <c r="C323">
        <v>1.5</v>
      </c>
      <c r="D323">
        <v>11.1</v>
      </c>
    </row>
    <row r="324" spans="1:4" x14ac:dyDescent="0.2">
      <c r="A324" t="s">
        <v>794</v>
      </c>
      <c r="B324" t="s">
        <v>147</v>
      </c>
      <c r="C324">
        <v>4.5</v>
      </c>
      <c r="D324">
        <v>11.7</v>
      </c>
    </row>
    <row r="325" spans="1:4" x14ac:dyDescent="0.2">
      <c r="A325" t="s">
        <v>795</v>
      </c>
      <c r="B325" t="s">
        <v>147</v>
      </c>
      <c r="C325">
        <v>1.5</v>
      </c>
      <c r="D325">
        <v>11.2</v>
      </c>
    </row>
    <row r="326" spans="1:4" x14ac:dyDescent="0.2">
      <c r="A326" t="s">
        <v>796</v>
      </c>
      <c r="B326" t="s">
        <v>145</v>
      </c>
      <c r="C326">
        <v>1.5</v>
      </c>
      <c r="D326">
        <v>10.7</v>
      </c>
    </row>
    <row r="327" spans="1:4" x14ac:dyDescent="0.2">
      <c r="A327" t="s">
        <v>797</v>
      </c>
      <c r="B327" t="s">
        <v>143</v>
      </c>
      <c r="C327">
        <v>1.5</v>
      </c>
      <c r="D327">
        <v>10.5</v>
      </c>
    </row>
    <row r="328" spans="1:4" x14ac:dyDescent="0.2">
      <c r="A328" t="s">
        <v>798</v>
      </c>
      <c r="B328" t="s">
        <v>141</v>
      </c>
      <c r="C328">
        <v>4.5</v>
      </c>
      <c r="D328">
        <v>18.399999999999999</v>
      </c>
    </row>
    <row r="329" spans="1:4" x14ac:dyDescent="0.2">
      <c r="A329" t="s">
        <v>799</v>
      </c>
      <c r="B329" t="s">
        <v>141</v>
      </c>
      <c r="C329">
        <v>1.5</v>
      </c>
      <c r="D329">
        <v>16.5</v>
      </c>
    </row>
    <row r="330" spans="1:4" x14ac:dyDescent="0.2">
      <c r="A330" t="s">
        <v>800</v>
      </c>
      <c r="B330" t="s">
        <v>138</v>
      </c>
      <c r="C330">
        <v>4.5</v>
      </c>
      <c r="D330">
        <v>7</v>
      </c>
    </row>
    <row r="331" spans="1:4" x14ac:dyDescent="0.2">
      <c r="A331" t="s">
        <v>801</v>
      </c>
      <c r="B331" t="s">
        <v>138</v>
      </c>
      <c r="C331">
        <v>1.5</v>
      </c>
      <c r="D331">
        <v>5.4</v>
      </c>
    </row>
    <row r="332" spans="1:4" x14ac:dyDescent="0.2">
      <c r="A332" t="s">
        <v>802</v>
      </c>
      <c r="B332" t="s">
        <v>136</v>
      </c>
      <c r="C332">
        <v>4.5</v>
      </c>
      <c r="D332">
        <v>9.6999999999999993</v>
      </c>
    </row>
    <row r="333" spans="1:4" x14ac:dyDescent="0.2">
      <c r="A333" t="s">
        <v>803</v>
      </c>
      <c r="B333" t="s">
        <v>136</v>
      </c>
      <c r="C333">
        <v>1.5</v>
      </c>
      <c r="D333">
        <v>8</v>
      </c>
    </row>
    <row r="334" spans="1:4" x14ac:dyDescent="0.2">
      <c r="A334" t="s">
        <v>804</v>
      </c>
      <c r="B334" t="s">
        <v>135</v>
      </c>
      <c r="C334">
        <v>4.5</v>
      </c>
      <c r="D334">
        <v>16.100000000000001</v>
      </c>
    </row>
    <row r="335" spans="1:4" x14ac:dyDescent="0.2">
      <c r="A335" t="s">
        <v>805</v>
      </c>
      <c r="B335" t="s">
        <v>135</v>
      </c>
      <c r="C335">
        <v>1.5</v>
      </c>
      <c r="D335">
        <v>15.7</v>
      </c>
    </row>
    <row r="336" spans="1:4" x14ac:dyDescent="0.2">
      <c r="A336" t="s">
        <v>806</v>
      </c>
      <c r="B336" t="s">
        <v>134</v>
      </c>
      <c r="C336">
        <v>4.5</v>
      </c>
      <c r="D336">
        <v>14.7</v>
      </c>
    </row>
    <row r="337" spans="1:4" x14ac:dyDescent="0.2">
      <c r="A337" t="s">
        <v>807</v>
      </c>
      <c r="B337" t="s">
        <v>134</v>
      </c>
      <c r="C337">
        <v>1.5</v>
      </c>
      <c r="D337">
        <v>14.3</v>
      </c>
    </row>
    <row r="338" spans="1:4" x14ac:dyDescent="0.2">
      <c r="A338" t="s">
        <v>808</v>
      </c>
      <c r="B338" t="s">
        <v>133</v>
      </c>
      <c r="C338">
        <v>4.5</v>
      </c>
      <c r="D338">
        <v>13.6</v>
      </c>
    </row>
    <row r="339" spans="1:4" x14ac:dyDescent="0.2">
      <c r="A339" t="s">
        <v>809</v>
      </c>
      <c r="B339" t="s">
        <v>133</v>
      </c>
      <c r="C339">
        <v>1.5</v>
      </c>
      <c r="D339">
        <v>13.2</v>
      </c>
    </row>
    <row r="340" spans="1:4" x14ac:dyDescent="0.2">
      <c r="A340" t="s">
        <v>810</v>
      </c>
      <c r="B340" t="s">
        <v>129</v>
      </c>
      <c r="C340">
        <v>4.5</v>
      </c>
      <c r="D340">
        <v>13</v>
      </c>
    </row>
    <row r="341" spans="1:4" x14ac:dyDescent="0.2">
      <c r="A341" t="s">
        <v>811</v>
      </c>
      <c r="B341" t="s">
        <v>129</v>
      </c>
      <c r="C341">
        <v>1.5</v>
      </c>
      <c r="D341">
        <v>12.1</v>
      </c>
    </row>
    <row r="342" spans="1:4" x14ac:dyDescent="0.2">
      <c r="A342" t="s">
        <v>812</v>
      </c>
      <c r="B342" t="s">
        <v>128</v>
      </c>
      <c r="C342">
        <v>4.5</v>
      </c>
      <c r="D342">
        <v>16.3</v>
      </c>
    </row>
    <row r="343" spans="1:4" x14ac:dyDescent="0.2">
      <c r="A343" t="s">
        <v>813</v>
      </c>
      <c r="B343" t="s">
        <v>128</v>
      </c>
      <c r="C343">
        <v>1.5</v>
      </c>
      <c r="D343">
        <v>15.9</v>
      </c>
    </row>
    <row r="344" spans="1:4" x14ac:dyDescent="0.2">
      <c r="A344" t="s">
        <v>814</v>
      </c>
      <c r="B344" t="s">
        <v>127</v>
      </c>
      <c r="C344">
        <v>4.5</v>
      </c>
      <c r="D344">
        <v>15.3</v>
      </c>
    </row>
    <row r="345" spans="1:4" x14ac:dyDescent="0.2">
      <c r="A345" t="s">
        <v>815</v>
      </c>
      <c r="B345" t="s">
        <v>127</v>
      </c>
      <c r="C345">
        <v>1.5</v>
      </c>
      <c r="D345">
        <v>14.7</v>
      </c>
    </row>
    <row r="346" spans="1:4" x14ac:dyDescent="0.2">
      <c r="A346" t="s">
        <v>816</v>
      </c>
      <c r="B346" t="s">
        <v>126</v>
      </c>
      <c r="C346">
        <v>4.5</v>
      </c>
      <c r="D346">
        <v>12.9</v>
      </c>
    </row>
    <row r="347" spans="1:4" x14ac:dyDescent="0.2">
      <c r="A347" t="s">
        <v>817</v>
      </c>
      <c r="B347" t="s">
        <v>126</v>
      </c>
      <c r="C347">
        <v>1.5</v>
      </c>
      <c r="D347">
        <v>12.1</v>
      </c>
    </row>
    <row r="348" spans="1:4" x14ac:dyDescent="0.2">
      <c r="A348" t="s">
        <v>818</v>
      </c>
      <c r="B348" t="s">
        <v>123</v>
      </c>
      <c r="C348">
        <v>4.5</v>
      </c>
      <c r="D348">
        <v>10.7</v>
      </c>
    </row>
    <row r="349" spans="1:4" x14ac:dyDescent="0.2">
      <c r="A349" t="s">
        <v>819</v>
      </c>
      <c r="B349" t="s">
        <v>123</v>
      </c>
      <c r="C349">
        <v>1.5</v>
      </c>
      <c r="D349">
        <v>9.9</v>
      </c>
    </row>
    <row r="350" spans="1:4" x14ac:dyDescent="0.2">
      <c r="A350" t="s">
        <v>820</v>
      </c>
      <c r="B350" t="s">
        <v>119</v>
      </c>
      <c r="C350">
        <v>4.5</v>
      </c>
      <c r="D350" t="s">
        <v>870</v>
      </c>
    </row>
    <row r="351" spans="1:4" x14ac:dyDescent="0.2">
      <c r="A351" t="s">
        <v>821</v>
      </c>
      <c r="B351" t="s">
        <v>119</v>
      </c>
      <c r="C351">
        <v>1.5</v>
      </c>
      <c r="D351">
        <v>3.3</v>
      </c>
    </row>
    <row r="352" spans="1:4" x14ac:dyDescent="0.2">
      <c r="A352" t="s">
        <v>822</v>
      </c>
      <c r="B352" t="s">
        <v>115</v>
      </c>
      <c r="C352">
        <v>1.5</v>
      </c>
      <c r="D352" t="s">
        <v>870</v>
      </c>
    </row>
    <row r="353" spans="1:4" x14ac:dyDescent="0.2">
      <c r="A353" t="s">
        <v>823</v>
      </c>
      <c r="B353" t="s">
        <v>112</v>
      </c>
      <c r="C353">
        <v>7.5</v>
      </c>
      <c r="D353">
        <v>11.5</v>
      </c>
    </row>
    <row r="354" spans="1:4" x14ac:dyDescent="0.2">
      <c r="A354" t="s">
        <v>824</v>
      </c>
      <c r="B354" t="s">
        <v>112</v>
      </c>
      <c r="C354">
        <v>4.5</v>
      </c>
      <c r="D354">
        <v>6.3</v>
      </c>
    </row>
    <row r="355" spans="1:4" x14ac:dyDescent="0.2">
      <c r="A355" t="s">
        <v>825</v>
      </c>
      <c r="B355" t="s">
        <v>112</v>
      </c>
      <c r="C355">
        <v>1.5</v>
      </c>
      <c r="D355">
        <v>1.6</v>
      </c>
    </row>
    <row r="356" spans="1:4" x14ac:dyDescent="0.2">
      <c r="A356" t="s">
        <v>826</v>
      </c>
      <c r="B356" t="s">
        <v>827</v>
      </c>
      <c r="C356">
        <v>4.5</v>
      </c>
      <c r="D356">
        <v>15</v>
      </c>
    </row>
    <row r="357" spans="1:4" x14ac:dyDescent="0.2">
      <c r="A357" t="s">
        <v>828</v>
      </c>
      <c r="B357" t="s">
        <v>827</v>
      </c>
      <c r="C357">
        <v>1.5</v>
      </c>
      <c r="D357">
        <v>12.5</v>
      </c>
    </row>
    <row r="358" spans="1:4" x14ac:dyDescent="0.2">
      <c r="A358" t="s">
        <v>829</v>
      </c>
      <c r="B358" t="s">
        <v>108</v>
      </c>
      <c r="C358">
        <v>4.5</v>
      </c>
      <c r="D358" t="s">
        <v>870</v>
      </c>
    </row>
    <row r="359" spans="1:4" x14ac:dyDescent="0.2">
      <c r="A359" t="s">
        <v>830</v>
      </c>
      <c r="B359" t="s">
        <v>108</v>
      </c>
      <c r="C359">
        <v>1.5</v>
      </c>
      <c r="D359">
        <v>-5.9</v>
      </c>
    </row>
    <row r="360" spans="1:4" x14ac:dyDescent="0.2">
      <c r="A360" t="s">
        <v>831</v>
      </c>
      <c r="B360" t="s">
        <v>106</v>
      </c>
      <c r="C360">
        <v>4.5</v>
      </c>
      <c r="D360">
        <v>5.5</v>
      </c>
    </row>
    <row r="361" spans="1:4" x14ac:dyDescent="0.2">
      <c r="A361" t="s">
        <v>832</v>
      </c>
      <c r="B361" t="s">
        <v>106</v>
      </c>
      <c r="C361">
        <v>1.5</v>
      </c>
      <c r="D361">
        <v>3.9</v>
      </c>
    </row>
    <row r="362" spans="1:4" x14ac:dyDescent="0.2">
      <c r="A362" t="s">
        <v>833</v>
      </c>
      <c r="B362" t="s">
        <v>104</v>
      </c>
      <c r="C362">
        <v>4.5</v>
      </c>
      <c r="D362">
        <v>5.5</v>
      </c>
    </row>
    <row r="363" spans="1:4" x14ac:dyDescent="0.2">
      <c r="A363" t="s">
        <v>834</v>
      </c>
      <c r="B363" t="s">
        <v>104</v>
      </c>
      <c r="C363">
        <v>1.5</v>
      </c>
      <c r="D363">
        <v>2.4</v>
      </c>
    </row>
    <row r="364" spans="1:4" x14ac:dyDescent="0.2">
      <c r="A364" t="s">
        <v>835</v>
      </c>
      <c r="B364" t="s">
        <v>101</v>
      </c>
      <c r="C364">
        <v>4.5</v>
      </c>
      <c r="D364">
        <v>3.8</v>
      </c>
    </row>
    <row r="365" spans="1:4" x14ac:dyDescent="0.2">
      <c r="A365" t="s">
        <v>836</v>
      </c>
      <c r="B365" t="s">
        <v>101</v>
      </c>
      <c r="C365">
        <v>1.5</v>
      </c>
      <c r="D365">
        <v>2.8</v>
      </c>
    </row>
    <row r="366" spans="1:4" x14ac:dyDescent="0.2">
      <c r="A366" t="s">
        <v>837</v>
      </c>
      <c r="B366" t="s">
        <v>99</v>
      </c>
      <c r="C366">
        <v>4.5</v>
      </c>
      <c r="D366">
        <v>9.5</v>
      </c>
    </row>
    <row r="367" spans="1:4" x14ac:dyDescent="0.2">
      <c r="A367" t="s">
        <v>838</v>
      </c>
      <c r="B367" t="s">
        <v>99</v>
      </c>
      <c r="C367">
        <v>1.5</v>
      </c>
      <c r="D367">
        <v>7.3</v>
      </c>
    </row>
    <row r="368" spans="1:4" x14ac:dyDescent="0.2">
      <c r="A368" t="s">
        <v>839</v>
      </c>
      <c r="B368" t="s">
        <v>97</v>
      </c>
      <c r="C368">
        <v>4.5</v>
      </c>
      <c r="D368">
        <v>7.2</v>
      </c>
    </row>
    <row r="369" spans="1:4" x14ac:dyDescent="0.2">
      <c r="A369" t="s">
        <v>840</v>
      </c>
      <c r="B369" t="s">
        <v>97</v>
      </c>
      <c r="C369">
        <v>1.5</v>
      </c>
      <c r="D369">
        <v>5.8</v>
      </c>
    </row>
    <row r="370" spans="1:4" x14ac:dyDescent="0.2">
      <c r="A370" t="s">
        <v>841</v>
      </c>
      <c r="B370" t="s">
        <v>95</v>
      </c>
      <c r="C370">
        <v>4.5</v>
      </c>
      <c r="D370">
        <v>7.2</v>
      </c>
    </row>
    <row r="371" spans="1:4" x14ac:dyDescent="0.2">
      <c r="A371" t="s">
        <v>842</v>
      </c>
      <c r="B371" t="s">
        <v>95</v>
      </c>
      <c r="C371">
        <v>1.5</v>
      </c>
      <c r="D371">
        <v>5.3</v>
      </c>
    </row>
    <row r="372" spans="1:4" x14ac:dyDescent="0.2">
      <c r="A372" t="s">
        <v>843</v>
      </c>
      <c r="B372" t="s">
        <v>93</v>
      </c>
      <c r="C372">
        <v>4.5</v>
      </c>
      <c r="D372">
        <v>9.1</v>
      </c>
    </row>
    <row r="373" spans="1:4" x14ac:dyDescent="0.2">
      <c r="A373" t="s">
        <v>844</v>
      </c>
      <c r="B373" t="s">
        <v>93</v>
      </c>
      <c r="C373">
        <v>1.5</v>
      </c>
      <c r="D373">
        <v>7.6</v>
      </c>
    </row>
    <row r="374" spans="1:4" x14ac:dyDescent="0.2">
      <c r="A374" t="s">
        <v>845</v>
      </c>
      <c r="B374" t="s">
        <v>91</v>
      </c>
      <c r="C374">
        <v>4.5</v>
      </c>
      <c r="D374">
        <v>28.6</v>
      </c>
    </row>
    <row r="375" spans="1:4" x14ac:dyDescent="0.2">
      <c r="A375" t="s">
        <v>846</v>
      </c>
      <c r="B375" t="s">
        <v>91</v>
      </c>
      <c r="C375">
        <v>1.5</v>
      </c>
      <c r="D375">
        <v>25.4</v>
      </c>
    </row>
    <row r="376" spans="1:4" x14ac:dyDescent="0.2">
      <c r="A376" t="s">
        <v>847</v>
      </c>
      <c r="B376" t="s">
        <v>88</v>
      </c>
      <c r="C376">
        <v>4.5</v>
      </c>
      <c r="D376">
        <v>26.9</v>
      </c>
    </row>
    <row r="377" spans="1:4" x14ac:dyDescent="0.2">
      <c r="A377" t="s">
        <v>848</v>
      </c>
      <c r="B377" t="s">
        <v>88</v>
      </c>
      <c r="C377">
        <v>1.5</v>
      </c>
      <c r="D377">
        <v>23</v>
      </c>
    </row>
    <row r="378" spans="1:4" x14ac:dyDescent="0.2">
      <c r="A378" t="s">
        <v>849</v>
      </c>
      <c r="B378" t="s">
        <v>86</v>
      </c>
      <c r="C378">
        <v>1.5</v>
      </c>
      <c r="D378">
        <v>23.5</v>
      </c>
    </row>
    <row r="379" spans="1:4" x14ac:dyDescent="0.2">
      <c r="A379" t="s">
        <v>850</v>
      </c>
      <c r="B379" t="s">
        <v>83</v>
      </c>
      <c r="C379">
        <v>4.5</v>
      </c>
      <c r="D379">
        <v>19.399999999999999</v>
      </c>
    </row>
    <row r="380" spans="1:4" x14ac:dyDescent="0.2">
      <c r="A380" t="s">
        <v>851</v>
      </c>
      <c r="B380" t="s">
        <v>83</v>
      </c>
      <c r="C380">
        <v>1.5</v>
      </c>
      <c r="D380">
        <v>18.399999999999999</v>
      </c>
    </row>
    <row r="381" spans="1:4" x14ac:dyDescent="0.2">
      <c r="A381" t="s">
        <v>852</v>
      </c>
      <c r="B381" t="s">
        <v>131</v>
      </c>
      <c r="C381">
        <v>10.5</v>
      </c>
      <c r="D381" t="s">
        <v>870</v>
      </c>
    </row>
    <row r="382" spans="1:4" x14ac:dyDescent="0.2">
      <c r="A382" t="s">
        <v>853</v>
      </c>
      <c r="B382" t="s">
        <v>131</v>
      </c>
      <c r="C382">
        <v>7.5</v>
      </c>
      <c r="D382" t="s">
        <v>870</v>
      </c>
    </row>
    <row r="383" spans="1:4" x14ac:dyDescent="0.2">
      <c r="A383" t="s">
        <v>854</v>
      </c>
      <c r="B383" t="s">
        <v>131</v>
      </c>
      <c r="C383">
        <v>4.5</v>
      </c>
      <c r="D383" t="s">
        <v>870</v>
      </c>
    </row>
    <row r="384" spans="1:4" x14ac:dyDescent="0.2">
      <c r="A384" t="s">
        <v>855</v>
      </c>
      <c r="B384" t="s">
        <v>131</v>
      </c>
      <c r="C384">
        <v>1.5</v>
      </c>
      <c r="D384" t="s">
        <v>870</v>
      </c>
    </row>
    <row r="385" spans="1:4" x14ac:dyDescent="0.2">
      <c r="A385" t="s">
        <v>856</v>
      </c>
      <c r="B385" t="s">
        <v>121</v>
      </c>
      <c r="C385">
        <v>10.5</v>
      </c>
      <c r="D385" t="s">
        <v>870</v>
      </c>
    </row>
    <row r="386" spans="1:4" x14ac:dyDescent="0.2">
      <c r="A386" t="s">
        <v>857</v>
      </c>
      <c r="B386" t="s">
        <v>121</v>
      </c>
      <c r="C386">
        <v>7.5</v>
      </c>
      <c r="D386" t="s">
        <v>870</v>
      </c>
    </row>
    <row r="387" spans="1:4" x14ac:dyDescent="0.2">
      <c r="A387" t="s">
        <v>858</v>
      </c>
      <c r="B387" t="s">
        <v>121</v>
      </c>
      <c r="C387">
        <v>4.5</v>
      </c>
      <c r="D387" t="s">
        <v>870</v>
      </c>
    </row>
    <row r="388" spans="1:4" x14ac:dyDescent="0.2">
      <c r="A388" t="s">
        <v>859</v>
      </c>
      <c r="B388" t="s">
        <v>121</v>
      </c>
      <c r="C388">
        <v>1.5</v>
      </c>
      <c r="D388" t="s">
        <v>870</v>
      </c>
    </row>
    <row r="389" spans="1:4" x14ac:dyDescent="0.2">
      <c r="A389" t="s">
        <v>860</v>
      </c>
      <c r="B389" t="s">
        <v>117</v>
      </c>
      <c r="C389">
        <v>4.5</v>
      </c>
      <c r="D389" t="s">
        <v>870</v>
      </c>
    </row>
    <row r="390" spans="1:4" x14ac:dyDescent="0.2">
      <c r="A390" t="s">
        <v>861</v>
      </c>
      <c r="B390" t="s">
        <v>117</v>
      </c>
      <c r="C390">
        <v>1.5</v>
      </c>
      <c r="D390" t="s">
        <v>870</v>
      </c>
    </row>
    <row r="391" spans="1:4" x14ac:dyDescent="0.2">
      <c r="A391" t="s">
        <v>862</v>
      </c>
      <c r="B391" t="s">
        <v>80</v>
      </c>
      <c r="C391">
        <v>4.5</v>
      </c>
      <c r="D391">
        <v>11.4</v>
      </c>
    </row>
    <row r="392" spans="1:4" x14ac:dyDescent="0.2">
      <c r="A392" t="s">
        <v>863</v>
      </c>
      <c r="B392" t="s">
        <v>80</v>
      </c>
      <c r="C392">
        <v>1.5</v>
      </c>
      <c r="D392">
        <v>9</v>
      </c>
    </row>
    <row r="393" spans="1:4" x14ac:dyDescent="0.2">
      <c r="A393" t="s">
        <v>864</v>
      </c>
      <c r="B393" t="s">
        <v>78</v>
      </c>
      <c r="C393">
        <v>4.5</v>
      </c>
      <c r="D393">
        <v>17</v>
      </c>
    </row>
    <row r="394" spans="1:4" x14ac:dyDescent="0.2">
      <c r="A394" t="s">
        <v>865</v>
      </c>
      <c r="B394" t="s">
        <v>78</v>
      </c>
      <c r="C394">
        <v>1.5</v>
      </c>
      <c r="D394">
        <v>14</v>
      </c>
    </row>
    <row r="395" spans="1:4" x14ac:dyDescent="0.2">
      <c r="A395" t="s">
        <v>866</v>
      </c>
      <c r="B395" t="s">
        <v>867</v>
      </c>
      <c r="C395">
        <v>4.5</v>
      </c>
      <c r="D395">
        <v>9.1</v>
      </c>
    </row>
    <row r="396" spans="1:4" x14ac:dyDescent="0.2">
      <c r="A396" t="s">
        <v>866</v>
      </c>
      <c r="B396" t="s">
        <v>75</v>
      </c>
      <c r="C396">
        <v>4.5</v>
      </c>
      <c r="D396">
        <v>15.7</v>
      </c>
    </row>
    <row r="397" spans="1:4" x14ac:dyDescent="0.2">
      <c r="A397" t="s">
        <v>868</v>
      </c>
      <c r="B397" t="s">
        <v>867</v>
      </c>
      <c r="C397">
        <v>1.5</v>
      </c>
      <c r="D397">
        <v>9.6</v>
      </c>
    </row>
    <row r="398" spans="1:4" x14ac:dyDescent="0.2">
      <c r="A398" t="s">
        <v>868</v>
      </c>
      <c r="B398" t="s">
        <v>75</v>
      </c>
      <c r="C398">
        <v>1.5</v>
      </c>
      <c r="D398">
        <v>13.1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E33D-8AB7-44D7-AE0E-44F0532818A9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20.6</v>
      </c>
    </row>
    <row r="5" spans="1:4" x14ac:dyDescent="0.2">
      <c r="A5" t="s">
        <v>470</v>
      </c>
      <c r="B5" t="s">
        <v>415</v>
      </c>
      <c r="C5">
        <v>4.5</v>
      </c>
      <c r="D5">
        <v>19.7</v>
      </c>
    </row>
    <row r="6" spans="1:4" x14ac:dyDescent="0.2">
      <c r="A6" t="s">
        <v>471</v>
      </c>
      <c r="B6" t="s">
        <v>415</v>
      </c>
      <c r="C6">
        <v>1.5</v>
      </c>
      <c r="D6">
        <v>17.899999999999999</v>
      </c>
    </row>
    <row r="7" spans="1:4" x14ac:dyDescent="0.2">
      <c r="A7" t="s">
        <v>472</v>
      </c>
      <c r="B7" t="s">
        <v>434</v>
      </c>
      <c r="C7">
        <v>4.5</v>
      </c>
      <c r="D7">
        <v>27.4</v>
      </c>
    </row>
    <row r="8" spans="1:4" x14ac:dyDescent="0.2">
      <c r="A8" t="s">
        <v>473</v>
      </c>
      <c r="B8" t="s">
        <v>434</v>
      </c>
      <c r="C8">
        <v>1.5</v>
      </c>
      <c r="D8">
        <v>27.1</v>
      </c>
    </row>
    <row r="9" spans="1:4" x14ac:dyDescent="0.2">
      <c r="A9" t="s">
        <v>474</v>
      </c>
      <c r="B9" t="s">
        <v>432</v>
      </c>
      <c r="C9">
        <v>4.5</v>
      </c>
      <c r="D9">
        <v>27.7</v>
      </c>
    </row>
    <row r="10" spans="1:4" x14ac:dyDescent="0.2">
      <c r="A10" t="s">
        <v>475</v>
      </c>
      <c r="B10" t="s">
        <v>432</v>
      </c>
      <c r="C10">
        <v>1.5</v>
      </c>
      <c r="D10">
        <v>27</v>
      </c>
    </row>
    <row r="11" spans="1:4" x14ac:dyDescent="0.2">
      <c r="A11" t="s">
        <v>476</v>
      </c>
      <c r="B11" t="s">
        <v>430</v>
      </c>
      <c r="C11">
        <v>4.5</v>
      </c>
      <c r="D11">
        <v>27.6</v>
      </c>
    </row>
    <row r="12" spans="1:4" x14ac:dyDescent="0.2">
      <c r="A12" t="s">
        <v>477</v>
      </c>
      <c r="B12" t="s">
        <v>430</v>
      </c>
      <c r="C12">
        <v>1.5</v>
      </c>
      <c r="D12">
        <v>27.3</v>
      </c>
    </row>
    <row r="13" spans="1:4" x14ac:dyDescent="0.2">
      <c r="A13" t="s">
        <v>478</v>
      </c>
      <c r="B13" t="s">
        <v>479</v>
      </c>
      <c r="C13">
        <v>7.5</v>
      </c>
      <c r="D13">
        <v>27.3</v>
      </c>
    </row>
    <row r="14" spans="1:4" x14ac:dyDescent="0.2">
      <c r="A14" t="s">
        <v>480</v>
      </c>
      <c r="B14" t="s">
        <v>479</v>
      </c>
      <c r="C14">
        <v>4.5</v>
      </c>
      <c r="D14">
        <v>27.2</v>
      </c>
    </row>
    <row r="15" spans="1:4" x14ac:dyDescent="0.2">
      <c r="A15" t="s">
        <v>481</v>
      </c>
      <c r="B15" t="s">
        <v>479</v>
      </c>
      <c r="C15">
        <v>1.5</v>
      </c>
      <c r="D15">
        <v>27.1</v>
      </c>
    </row>
    <row r="16" spans="1:4" x14ac:dyDescent="0.2">
      <c r="A16" t="s">
        <v>482</v>
      </c>
      <c r="B16" t="s">
        <v>483</v>
      </c>
      <c r="C16">
        <v>7.5</v>
      </c>
      <c r="D16">
        <v>27</v>
      </c>
    </row>
    <row r="17" spans="1:4" x14ac:dyDescent="0.2">
      <c r="A17" t="s">
        <v>484</v>
      </c>
      <c r="B17" t="s">
        <v>483</v>
      </c>
      <c r="C17">
        <v>4.5</v>
      </c>
      <c r="D17">
        <v>27.2</v>
      </c>
    </row>
    <row r="18" spans="1:4" x14ac:dyDescent="0.2">
      <c r="A18" t="s">
        <v>485</v>
      </c>
      <c r="B18" t="s">
        <v>483</v>
      </c>
      <c r="C18">
        <v>1.5</v>
      </c>
      <c r="D18">
        <v>27</v>
      </c>
    </row>
    <row r="19" spans="1:4" x14ac:dyDescent="0.2">
      <c r="A19" t="s">
        <v>486</v>
      </c>
      <c r="B19" t="s">
        <v>487</v>
      </c>
      <c r="C19">
        <v>7.5</v>
      </c>
      <c r="D19">
        <v>27</v>
      </c>
    </row>
    <row r="20" spans="1:4" x14ac:dyDescent="0.2">
      <c r="A20" t="s">
        <v>488</v>
      </c>
      <c r="B20" t="s">
        <v>487</v>
      </c>
      <c r="C20">
        <v>4.5</v>
      </c>
      <c r="D20">
        <v>27.2</v>
      </c>
    </row>
    <row r="21" spans="1:4" x14ac:dyDescent="0.2">
      <c r="A21" t="s">
        <v>489</v>
      </c>
      <c r="B21" t="s">
        <v>487</v>
      </c>
      <c r="C21">
        <v>1.5</v>
      </c>
      <c r="D21">
        <v>27.1</v>
      </c>
    </row>
    <row r="22" spans="1:4" x14ac:dyDescent="0.2">
      <c r="A22" t="s">
        <v>490</v>
      </c>
      <c r="B22" t="s">
        <v>491</v>
      </c>
      <c r="C22">
        <v>7.5</v>
      </c>
      <c r="D22">
        <v>26.5</v>
      </c>
    </row>
    <row r="23" spans="1:4" x14ac:dyDescent="0.2">
      <c r="A23" t="s">
        <v>492</v>
      </c>
      <c r="B23" t="s">
        <v>491</v>
      </c>
      <c r="C23">
        <v>4.5</v>
      </c>
      <c r="D23">
        <v>27.2</v>
      </c>
    </row>
    <row r="24" spans="1:4" x14ac:dyDescent="0.2">
      <c r="A24" t="s">
        <v>493</v>
      </c>
      <c r="B24" t="s">
        <v>491</v>
      </c>
      <c r="C24">
        <v>1.5</v>
      </c>
      <c r="D24">
        <v>27.1</v>
      </c>
    </row>
    <row r="25" spans="1:4" x14ac:dyDescent="0.2">
      <c r="A25" t="s">
        <v>494</v>
      </c>
      <c r="B25" t="s">
        <v>495</v>
      </c>
      <c r="C25">
        <v>7.5</v>
      </c>
      <c r="D25">
        <v>26.7</v>
      </c>
    </row>
    <row r="26" spans="1:4" x14ac:dyDescent="0.2">
      <c r="A26" t="s">
        <v>496</v>
      </c>
      <c r="B26" t="s">
        <v>495</v>
      </c>
      <c r="C26">
        <v>4.5</v>
      </c>
      <c r="D26">
        <v>26.8</v>
      </c>
    </row>
    <row r="27" spans="1:4" x14ac:dyDescent="0.2">
      <c r="A27" t="s">
        <v>497</v>
      </c>
      <c r="B27" t="s">
        <v>495</v>
      </c>
      <c r="C27">
        <v>1.5</v>
      </c>
      <c r="D27">
        <v>26.7</v>
      </c>
    </row>
    <row r="28" spans="1:4" x14ac:dyDescent="0.2">
      <c r="A28" t="s">
        <v>498</v>
      </c>
      <c r="B28" t="s">
        <v>499</v>
      </c>
      <c r="C28">
        <v>7.5</v>
      </c>
      <c r="D28">
        <v>26.7</v>
      </c>
    </row>
    <row r="29" spans="1:4" x14ac:dyDescent="0.2">
      <c r="A29" t="s">
        <v>500</v>
      </c>
      <c r="B29" t="s">
        <v>499</v>
      </c>
      <c r="C29">
        <v>4.5</v>
      </c>
      <c r="D29">
        <v>26.7</v>
      </c>
    </row>
    <row r="30" spans="1:4" x14ac:dyDescent="0.2">
      <c r="A30" t="s">
        <v>501</v>
      </c>
      <c r="B30" t="s">
        <v>499</v>
      </c>
      <c r="C30">
        <v>1.5</v>
      </c>
      <c r="D30">
        <v>26.7</v>
      </c>
    </row>
    <row r="31" spans="1:4" x14ac:dyDescent="0.2">
      <c r="A31" t="s">
        <v>502</v>
      </c>
      <c r="B31" t="s">
        <v>403</v>
      </c>
      <c r="C31">
        <v>7.5</v>
      </c>
      <c r="D31">
        <v>20.7</v>
      </c>
    </row>
    <row r="32" spans="1:4" x14ac:dyDescent="0.2">
      <c r="A32" t="s">
        <v>503</v>
      </c>
      <c r="B32" t="s">
        <v>403</v>
      </c>
      <c r="C32">
        <v>4.5</v>
      </c>
      <c r="D32">
        <v>19.899999999999999</v>
      </c>
    </row>
    <row r="33" spans="1:4" x14ac:dyDescent="0.2">
      <c r="A33" t="s">
        <v>504</v>
      </c>
      <c r="B33" t="s">
        <v>403</v>
      </c>
      <c r="C33">
        <v>1.5</v>
      </c>
      <c r="D33">
        <v>18.2</v>
      </c>
    </row>
    <row r="34" spans="1:4" x14ac:dyDescent="0.2">
      <c r="A34" t="s">
        <v>505</v>
      </c>
      <c r="B34" t="s">
        <v>413</v>
      </c>
      <c r="C34">
        <v>7.5</v>
      </c>
      <c r="D34">
        <v>26.1</v>
      </c>
    </row>
    <row r="35" spans="1:4" x14ac:dyDescent="0.2">
      <c r="A35" t="s">
        <v>506</v>
      </c>
      <c r="B35" t="s">
        <v>413</v>
      </c>
      <c r="C35">
        <v>4.5</v>
      </c>
      <c r="D35">
        <v>26.2</v>
      </c>
    </row>
    <row r="36" spans="1:4" x14ac:dyDescent="0.2">
      <c r="A36" t="s">
        <v>507</v>
      </c>
      <c r="B36" t="s">
        <v>413</v>
      </c>
      <c r="C36">
        <v>1.5</v>
      </c>
      <c r="D36">
        <v>25.6</v>
      </c>
    </row>
    <row r="37" spans="1:4" x14ac:dyDescent="0.2">
      <c r="A37" t="s">
        <v>508</v>
      </c>
      <c r="B37" t="s">
        <v>411</v>
      </c>
      <c r="C37">
        <v>7.5</v>
      </c>
      <c r="D37">
        <v>26</v>
      </c>
    </row>
    <row r="38" spans="1:4" x14ac:dyDescent="0.2">
      <c r="A38" t="s">
        <v>509</v>
      </c>
      <c r="B38" t="s">
        <v>411</v>
      </c>
      <c r="C38">
        <v>4.5</v>
      </c>
      <c r="D38">
        <v>26.1</v>
      </c>
    </row>
    <row r="39" spans="1:4" x14ac:dyDescent="0.2">
      <c r="A39" t="s">
        <v>510</v>
      </c>
      <c r="B39" t="s">
        <v>411</v>
      </c>
      <c r="C39">
        <v>1.5</v>
      </c>
      <c r="D39">
        <v>25.5</v>
      </c>
    </row>
    <row r="40" spans="1:4" x14ac:dyDescent="0.2">
      <c r="A40" t="s">
        <v>511</v>
      </c>
      <c r="B40" t="s">
        <v>409</v>
      </c>
      <c r="C40">
        <v>7.5</v>
      </c>
      <c r="D40">
        <v>25.8</v>
      </c>
    </row>
    <row r="41" spans="1:4" x14ac:dyDescent="0.2">
      <c r="A41" t="s">
        <v>512</v>
      </c>
      <c r="B41" t="s">
        <v>409</v>
      </c>
      <c r="C41">
        <v>4.5</v>
      </c>
      <c r="D41">
        <v>25.9</v>
      </c>
    </row>
    <row r="42" spans="1:4" x14ac:dyDescent="0.2">
      <c r="A42" t="s">
        <v>513</v>
      </c>
      <c r="B42" t="s">
        <v>409</v>
      </c>
      <c r="C42">
        <v>1.5</v>
      </c>
      <c r="D42">
        <v>25.3</v>
      </c>
    </row>
    <row r="43" spans="1:4" x14ac:dyDescent="0.2">
      <c r="A43" t="s">
        <v>514</v>
      </c>
      <c r="B43" t="s">
        <v>407</v>
      </c>
      <c r="C43">
        <v>4.5</v>
      </c>
      <c r="D43">
        <v>25.8</v>
      </c>
    </row>
    <row r="44" spans="1:4" x14ac:dyDescent="0.2">
      <c r="A44" t="s">
        <v>515</v>
      </c>
      <c r="B44" t="s">
        <v>407</v>
      </c>
      <c r="C44">
        <v>1.5</v>
      </c>
      <c r="D44">
        <v>25.3</v>
      </c>
    </row>
    <row r="45" spans="1:4" x14ac:dyDescent="0.2">
      <c r="A45" t="s">
        <v>516</v>
      </c>
      <c r="B45" t="s">
        <v>405</v>
      </c>
      <c r="C45">
        <v>4.5</v>
      </c>
      <c r="D45">
        <v>26.3</v>
      </c>
    </row>
    <row r="46" spans="1:4" x14ac:dyDescent="0.2">
      <c r="A46" t="s">
        <v>517</v>
      </c>
      <c r="B46" t="s">
        <v>405</v>
      </c>
      <c r="C46">
        <v>1.5</v>
      </c>
      <c r="D46">
        <v>25.8</v>
      </c>
    </row>
    <row r="47" spans="1:4" x14ac:dyDescent="0.2">
      <c r="A47" t="s">
        <v>518</v>
      </c>
      <c r="B47" t="s">
        <v>401</v>
      </c>
      <c r="C47">
        <v>4.5</v>
      </c>
      <c r="D47">
        <v>26.3</v>
      </c>
    </row>
    <row r="48" spans="1:4" x14ac:dyDescent="0.2">
      <c r="A48" t="s">
        <v>519</v>
      </c>
      <c r="B48" t="s">
        <v>401</v>
      </c>
      <c r="C48">
        <v>1.5</v>
      </c>
      <c r="D48">
        <v>25.8</v>
      </c>
    </row>
    <row r="49" spans="1:4" x14ac:dyDescent="0.2">
      <c r="A49" t="s">
        <v>520</v>
      </c>
      <c r="B49" t="s">
        <v>399</v>
      </c>
      <c r="C49">
        <v>4.5</v>
      </c>
      <c r="D49">
        <v>26.1</v>
      </c>
    </row>
    <row r="50" spans="1:4" x14ac:dyDescent="0.2">
      <c r="A50" t="s">
        <v>521</v>
      </c>
      <c r="B50" t="s">
        <v>399</v>
      </c>
      <c r="C50">
        <v>1.5</v>
      </c>
      <c r="D50">
        <v>25.5</v>
      </c>
    </row>
    <row r="51" spans="1:4" x14ac:dyDescent="0.2">
      <c r="A51" t="s">
        <v>522</v>
      </c>
      <c r="B51" t="s">
        <v>396</v>
      </c>
      <c r="C51">
        <v>4.5</v>
      </c>
      <c r="D51">
        <v>25.9</v>
      </c>
    </row>
    <row r="52" spans="1:4" x14ac:dyDescent="0.2">
      <c r="A52" t="s">
        <v>523</v>
      </c>
      <c r="B52" t="s">
        <v>396</v>
      </c>
      <c r="C52">
        <v>1.5</v>
      </c>
      <c r="D52">
        <v>25.8</v>
      </c>
    </row>
    <row r="53" spans="1:4" x14ac:dyDescent="0.2">
      <c r="A53" t="s">
        <v>524</v>
      </c>
      <c r="B53" t="s">
        <v>394</v>
      </c>
      <c r="C53">
        <v>7.5</v>
      </c>
      <c r="D53">
        <v>25.2</v>
      </c>
    </row>
    <row r="54" spans="1:4" x14ac:dyDescent="0.2">
      <c r="A54" t="s">
        <v>525</v>
      </c>
      <c r="B54" t="s">
        <v>394</v>
      </c>
      <c r="C54">
        <v>4.5</v>
      </c>
      <c r="D54">
        <v>25.2</v>
      </c>
    </row>
    <row r="55" spans="1:4" x14ac:dyDescent="0.2">
      <c r="A55" t="s">
        <v>526</v>
      </c>
      <c r="B55" t="s">
        <v>394</v>
      </c>
      <c r="C55">
        <v>1.5</v>
      </c>
      <c r="D55">
        <v>24.3</v>
      </c>
    </row>
    <row r="56" spans="1:4" x14ac:dyDescent="0.2">
      <c r="A56" t="s">
        <v>527</v>
      </c>
      <c r="B56" t="s">
        <v>392</v>
      </c>
      <c r="C56">
        <v>7.5</v>
      </c>
      <c r="D56">
        <v>25.2</v>
      </c>
    </row>
    <row r="57" spans="1:4" x14ac:dyDescent="0.2">
      <c r="A57" t="s">
        <v>528</v>
      </c>
      <c r="B57" t="s">
        <v>392</v>
      </c>
      <c r="C57">
        <v>4.5</v>
      </c>
      <c r="D57">
        <v>25.4</v>
      </c>
    </row>
    <row r="58" spans="1:4" x14ac:dyDescent="0.2">
      <c r="A58" t="s">
        <v>529</v>
      </c>
      <c r="B58" t="s">
        <v>392</v>
      </c>
      <c r="C58">
        <v>1.5</v>
      </c>
      <c r="D58">
        <v>24.4</v>
      </c>
    </row>
    <row r="59" spans="1:4" x14ac:dyDescent="0.2">
      <c r="A59" t="s">
        <v>530</v>
      </c>
      <c r="B59" t="s">
        <v>390</v>
      </c>
      <c r="C59">
        <v>7.5</v>
      </c>
      <c r="D59">
        <v>25.1</v>
      </c>
    </row>
    <row r="60" spans="1:4" x14ac:dyDescent="0.2">
      <c r="A60" t="s">
        <v>531</v>
      </c>
      <c r="B60" t="s">
        <v>390</v>
      </c>
      <c r="C60">
        <v>4.5</v>
      </c>
      <c r="D60">
        <v>25.2</v>
      </c>
    </row>
    <row r="61" spans="1:4" x14ac:dyDescent="0.2">
      <c r="A61" t="s">
        <v>532</v>
      </c>
      <c r="B61" t="s">
        <v>390</v>
      </c>
      <c r="C61">
        <v>1.5</v>
      </c>
      <c r="D61">
        <v>24.1</v>
      </c>
    </row>
    <row r="62" spans="1:4" x14ac:dyDescent="0.2">
      <c r="A62" t="s">
        <v>533</v>
      </c>
      <c r="B62" t="s">
        <v>388</v>
      </c>
      <c r="C62">
        <v>7.5</v>
      </c>
      <c r="D62">
        <v>24.1</v>
      </c>
    </row>
    <row r="63" spans="1:4" x14ac:dyDescent="0.2">
      <c r="A63" t="s">
        <v>534</v>
      </c>
      <c r="B63" t="s">
        <v>388</v>
      </c>
      <c r="C63">
        <v>4.5</v>
      </c>
      <c r="D63">
        <v>24.4</v>
      </c>
    </row>
    <row r="64" spans="1:4" x14ac:dyDescent="0.2">
      <c r="A64" t="s">
        <v>535</v>
      </c>
      <c r="B64" t="s">
        <v>388</v>
      </c>
      <c r="C64">
        <v>1.5</v>
      </c>
      <c r="D64">
        <v>23.5</v>
      </c>
    </row>
    <row r="65" spans="1:4" x14ac:dyDescent="0.2">
      <c r="A65" t="s">
        <v>536</v>
      </c>
      <c r="B65" t="s">
        <v>386</v>
      </c>
      <c r="C65">
        <v>7.5</v>
      </c>
      <c r="D65">
        <v>25.1</v>
      </c>
    </row>
    <row r="66" spans="1:4" x14ac:dyDescent="0.2">
      <c r="A66" t="s">
        <v>537</v>
      </c>
      <c r="B66" t="s">
        <v>386</v>
      </c>
      <c r="C66">
        <v>4.5</v>
      </c>
      <c r="D66">
        <v>25.6</v>
      </c>
    </row>
    <row r="67" spans="1:4" x14ac:dyDescent="0.2">
      <c r="A67" t="s">
        <v>538</v>
      </c>
      <c r="B67" t="s">
        <v>386</v>
      </c>
      <c r="C67">
        <v>1.5</v>
      </c>
      <c r="D67">
        <v>24.6</v>
      </c>
    </row>
    <row r="68" spans="1:4" x14ac:dyDescent="0.2">
      <c r="A68" t="s">
        <v>539</v>
      </c>
      <c r="B68" t="s">
        <v>384</v>
      </c>
      <c r="C68">
        <v>7.5</v>
      </c>
      <c r="D68">
        <v>24.9</v>
      </c>
    </row>
    <row r="69" spans="1:4" x14ac:dyDescent="0.2">
      <c r="A69" t="s">
        <v>540</v>
      </c>
      <c r="B69" t="s">
        <v>384</v>
      </c>
      <c r="C69">
        <v>4.5</v>
      </c>
      <c r="D69">
        <v>25.7</v>
      </c>
    </row>
    <row r="70" spans="1:4" x14ac:dyDescent="0.2">
      <c r="A70" t="s">
        <v>541</v>
      </c>
      <c r="B70" t="s">
        <v>384</v>
      </c>
      <c r="C70">
        <v>1.5</v>
      </c>
      <c r="D70">
        <v>24.9</v>
      </c>
    </row>
    <row r="71" spans="1:4" x14ac:dyDescent="0.2">
      <c r="A71" t="s">
        <v>542</v>
      </c>
      <c r="B71" t="s">
        <v>382</v>
      </c>
      <c r="C71">
        <v>7.5</v>
      </c>
      <c r="D71">
        <v>24.9</v>
      </c>
    </row>
    <row r="72" spans="1:4" x14ac:dyDescent="0.2">
      <c r="A72" t="s">
        <v>543</v>
      </c>
      <c r="B72" t="s">
        <v>382</v>
      </c>
      <c r="C72">
        <v>4.5</v>
      </c>
      <c r="D72">
        <v>25.6</v>
      </c>
    </row>
    <row r="73" spans="1:4" x14ac:dyDescent="0.2">
      <c r="A73" t="s">
        <v>544</v>
      </c>
      <c r="B73" t="s">
        <v>382</v>
      </c>
      <c r="C73">
        <v>1.5</v>
      </c>
      <c r="D73">
        <v>24.7</v>
      </c>
    </row>
    <row r="74" spans="1:4" x14ac:dyDescent="0.2">
      <c r="A74" t="s">
        <v>545</v>
      </c>
      <c r="B74" t="s">
        <v>380</v>
      </c>
      <c r="C74">
        <v>4.5</v>
      </c>
      <c r="D74">
        <v>26.1</v>
      </c>
    </row>
    <row r="75" spans="1:4" x14ac:dyDescent="0.2">
      <c r="A75" t="s">
        <v>546</v>
      </c>
      <c r="B75" t="s">
        <v>380</v>
      </c>
      <c r="C75">
        <v>1.5</v>
      </c>
      <c r="D75">
        <v>25.3</v>
      </c>
    </row>
    <row r="76" spans="1:4" x14ac:dyDescent="0.2">
      <c r="A76" t="s">
        <v>547</v>
      </c>
      <c r="B76" t="s">
        <v>378</v>
      </c>
      <c r="C76">
        <v>7.5</v>
      </c>
      <c r="D76">
        <v>23.6</v>
      </c>
    </row>
    <row r="77" spans="1:4" x14ac:dyDescent="0.2">
      <c r="A77" t="s">
        <v>548</v>
      </c>
      <c r="B77" t="s">
        <v>378</v>
      </c>
      <c r="C77">
        <v>4.5</v>
      </c>
      <c r="D77">
        <v>24</v>
      </c>
    </row>
    <row r="78" spans="1:4" x14ac:dyDescent="0.2">
      <c r="A78" t="s">
        <v>549</v>
      </c>
      <c r="B78" t="s">
        <v>378</v>
      </c>
      <c r="C78">
        <v>1.5</v>
      </c>
      <c r="D78">
        <v>22.7</v>
      </c>
    </row>
    <row r="79" spans="1:4" x14ac:dyDescent="0.2">
      <c r="A79" t="s">
        <v>550</v>
      </c>
      <c r="B79" t="s">
        <v>376</v>
      </c>
      <c r="C79">
        <v>7.5</v>
      </c>
      <c r="D79">
        <v>23.8</v>
      </c>
    </row>
    <row r="80" spans="1:4" x14ac:dyDescent="0.2">
      <c r="A80" t="s">
        <v>551</v>
      </c>
      <c r="B80" t="s">
        <v>376</v>
      </c>
      <c r="C80">
        <v>4.5</v>
      </c>
      <c r="D80">
        <v>24.2</v>
      </c>
    </row>
    <row r="81" spans="1:4" x14ac:dyDescent="0.2">
      <c r="A81" t="s">
        <v>552</v>
      </c>
      <c r="B81" t="s">
        <v>376</v>
      </c>
      <c r="C81">
        <v>1.5</v>
      </c>
      <c r="D81">
        <v>23</v>
      </c>
    </row>
    <row r="82" spans="1:4" x14ac:dyDescent="0.2">
      <c r="A82" t="s">
        <v>553</v>
      </c>
      <c r="B82" t="s">
        <v>374</v>
      </c>
      <c r="C82">
        <v>4.5</v>
      </c>
      <c r="D82">
        <v>24.1</v>
      </c>
    </row>
    <row r="83" spans="1:4" x14ac:dyDescent="0.2">
      <c r="A83" t="s">
        <v>554</v>
      </c>
      <c r="B83" t="s">
        <v>374</v>
      </c>
      <c r="C83">
        <v>1.5</v>
      </c>
      <c r="D83">
        <v>23</v>
      </c>
    </row>
    <row r="84" spans="1:4" x14ac:dyDescent="0.2">
      <c r="A84" t="s">
        <v>555</v>
      </c>
      <c r="B84" t="s">
        <v>372</v>
      </c>
      <c r="C84">
        <v>4.5</v>
      </c>
      <c r="D84">
        <v>24.1</v>
      </c>
    </row>
    <row r="85" spans="1:4" x14ac:dyDescent="0.2">
      <c r="A85" t="s">
        <v>556</v>
      </c>
      <c r="B85" t="s">
        <v>372</v>
      </c>
      <c r="C85">
        <v>1.5</v>
      </c>
      <c r="D85">
        <v>22.9</v>
      </c>
    </row>
    <row r="86" spans="1:4" x14ac:dyDescent="0.2">
      <c r="A86" t="s">
        <v>557</v>
      </c>
      <c r="B86" t="s">
        <v>370</v>
      </c>
      <c r="C86">
        <v>4.5</v>
      </c>
      <c r="D86">
        <v>24</v>
      </c>
    </row>
    <row r="87" spans="1:4" x14ac:dyDescent="0.2">
      <c r="A87" t="s">
        <v>558</v>
      </c>
      <c r="B87" t="s">
        <v>370</v>
      </c>
      <c r="C87">
        <v>1.5</v>
      </c>
      <c r="D87">
        <v>22.8</v>
      </c>
    </row>
    <row r="88" spans="1:4" x14ac:dyDescent="0.2">
      <c r="A88" t="s">
        <v>559</v>
      </c>
      <c r="B88" t="s">
        <v>368</v>
      </c>
      <c r="C88">
        <v>4.5</v>
      </c>
      <c r="D88">
        <v>24.1</v>
      </c>
    </row>
    <row r="89" spans="1:4" x14ac:dyDescent="0.2">
      <c r="A89" t="s">
        <v>560</v>
      </c>
      <c r="B89" t="s">
        <v>368</v>
      </c>
      <c r="C89">
        <v>1.5</v>
      </c>
      <c r="D89">
        <v>22.6</v>
      </c>
    </row>
    <row r="90" spans="1:4" x14ac:dyDescent="0.2">
      <c r="A90" t="s">
        <v>561</v>
      </c>
      <c r="B90" t="s">
        <v>366</v>
      </c>
      <c r="C90">
        <v>4.5</v>
      </c>
      <c r="D90">
        <v>19.5</v>
      </c>
    </row>
    <row r="91" spans="1:4" x14ac:dyDescent="0.2">
      <c r="A91" t="s">
        <v>562</v>
      </c>
      <c r="B91" t="s">
        <v>366</v>
      </c>
      <c r="C91">
        <v>1.5</v>
      </c>
      <c r="D91">
        <v>15.9</v>
      </c>
    </row>
    <row r="92" spans="1:4" x14ac:dyDescent="0.2">
      <c r="A92" t="s">
        <v>563</v>
      </c>
      <c r="B92" t="s">
        <v>363</v>
      </c>
      <c r="C92">
        <v>4.5</v>
      </c>
      <c r="D92">
        <v>23.1</v>
      </c>
    </row>
    <row r="93" spans="1:4" x14ac:dyDescent="0.2">
      <c r="A93" t="s">
        <v>564</v>
      </c>
      <c r="B93" t="s">
        <v>363</v>
      </c>
      <c r="C93">
        <v>1.5</v>
      </c>
      <c r="D93">
        <v>20.2</v>
      </c>
    </row>
    <row r="94" spans="1:4" x14ac:dyDescent="0.2">
      <c r="A94" t="s">
        <v>565</v>
      </c>
      <c r="B94" t="s">
        <v>361</v>
      </c>
      <c r="C94">
        <v>7.5</v>
      </c>
      <c r="D94">
        <v>23.8</v>
      </c>
    </row>
    <row r="95" spans="1:4" x14ac:dyDescent="0.2">
      <c r="A95" t="s">
        <v>566</v>
      </c>
      <c r="B95" t="s">
        <v>361</v>
      </c>
      <c r="C95">
        <v>4.5</v>
      </c>
      <c r="D95">
        <v>23.1</v>
      </c>
    </row>
    <row r="96" spans="1:4" x14ac:dyDescent="0.2">
      <c r="A96" t="s">
        <v>567</v>
      </c>
      <c r="B96" t="s">
        <v>361</v>
      </c>
      <c r="C96">
        <v>1.5</v>
      </c>
      <c r="D96">
        <v>21.1</v>
      </c>
    </row>
    <row r="97" spans="1:4" x14ac:dyDescent="0.2">
      <c r="A97" t="s">
        <v>568</v>
      </c>
      <c r="B97" t="s">
        <v>359</v>
      </c>
      <c r="C97">
        <v>7.5</v>
      </c>
      <c r="D97">
        <v>23.1</v>
      </c>
    </row>
    <row r="98" spans="1:4" x14ac:dyDescent="0.2">
      <c r="A98" t="s">
        <v>569</v>
      </c>
      <c r="B98" t="s">
        <v>359</v>
      </c>
      <c r="C98">
        <v>4.5</v>
      </c>
      <c r="D98">
        <v>22.6</v>
      </c>
    </row>
    <row r="99" spans="1:4" x14ac:dyDescent="0.2">
      <c r="A99" t="s">
        <v>570</v>
      </c>
      <c r="B99" t="s">
        <v>359</v>
      </c>
      <c r="C99">
        <v>1.5</v>
      </c>
      <c r="D99">
        <v>20.6</v>
      </c>
    </row>
    <row r="100" spans="1:4" x14ac:dyDescent="0.2">
      <c r="A100" t="s">
        <v>571</v>
      </c>
      <c r="B100" t="s">
        <v>357</v>
      </c>
      <c r="C100">
        <v>7.5</v>
      </c>
      <c r="D100">
        <v>23.4</v>
      </c>
    </row>
    <row r="101" spans="1:4" x14ac:dyDescent="0.2">
      <c r="A101" t="s">
        <v>572</v>
      </c>
      <c r="B101" t="s">
        <v>357</v>
      </c>
      <c r="C101">
        <v>4.5</v>
      </c>
      <c r="D101">
        <v>23</v>
      </c>
    </row>
    <row r="102" spans="1:4" x14ac:dyDescent="0.2">
      <c r="A102" t="s">
        <v>573</v>
      </c>
      <c r="B102" t="s">
        <v>357</v>
      </c>
      <c r="C102">
        <v>1.5</v>
      </c>
      <c r="D102">
        <v>21.2</v>
      </c>
    </row>
    <row r="103" spans="1:4" x14ac:dyDescent="0.2">
      <c r="A103" t="s">
        <v>574</v>
      </c>
      <c r="B103" t="s">
        <v>355</v>
      </c>
      <c r="C103">
        <v>7.5</v>
      </c>
      <c r="D103">
        <v>23.1</v>
      </c>
    </row>
    <row r="104" spans="1:4" x14ac:dyDescent="0.2">
      <c r="A104" t="s">
        <v>575</v>
      </c>
      <c r="B104" t="s">
        <v>355</v>
      </c>
      <c r="C104">
        <v>4.5</v>
      </c>
      <c r="D104">
        <v>22.9</v>
      </c>
    </row>
    <row r="105" spans="1:4" x14ac:dyDescent="0.2">
      <c r="A105" t="s">
        <v>576</v>
      </c>
      <c r="B105" t="s">
        <v>355</v>
      </c>
      <c r="C105">
        <v>1.5</v>
      </c>
      <c r="D105">
        <v>21.1</v>
      </c>
    </row>
    <row r="106" spans="1:4" x14ac:dyDescent="0.2">
      <c r="A106" t="s">
        <v>577</v>
      </c>
      <c r="B106" t="s">
        <v>353</v>
      </c>
      <c r="C106">
        <v>7.5</v>
      </c>
      <c r="D106">
        <v>23.4</v>
      </c>
    </row>
    <row r="107" spans="1:4" x14ac:dyDescent="0.2">
      <c r="A107" t="s">
        <v>578</v>
      </c>
      <c r="B107" t="s">
        <v>353</v>
      </c>
      <c r="C107">
        <v>4.5</v>
      </c>
      <c r="D107">
        <v>23</v>
      </c>
    </row>
    <row r="108" spans="1:4" x14ac:dyDescent="0.2">
      <c r="A108" t="s">
        <v>579</v>
      </c>
      <c r="B108" t="s">
        <v>353</v>
      </c>
      <c r="C108">
        <v>1.5</v>
      </c>
      <c r="D108">
        <v>21.3</v>
      </c>
    </row>
    <row r="109" spans="1:4" x14ac:dyDescent="0.2">
      <c r="A109" t="s">
        <v>580</v>
      </c>
      <c r="B109" t="s">
        <v>330</v>
      </c>
      <c r="C109">
        <v>7.5</v>
      </c>
      <c r="D109">
        <v>20</v>
      </c>
    </row>
    <row r="110" spans="1:4" x14ac:dyDescent="0.2">
      <c r="A110" t="s">
        <v>581</v>
      </c>
      <c r="B110" t="s">
        <v>330</v>
      </c>
      <c r="C110">
        <v>4.5</v>
      </c>
      <c r="D110">
        <v>21.2</v>
      </c>
    </row>
    <row r="111" spans="1:4" x14ac:dyDescent="0.2">
      <c r="A111" t="s">
        <v>582</v>
      </c>
      <c r="B111" t="s">
        <v>330</v>
      </c>
      <c r="C111">
        <v>1.5</v>
      </c>
      <c r="D111">
        <v>19.399999999999999</v>
      </c>
    </row>
    <row r="112" spans="1:4" x14ac:dyDescent="0.2">
      <c r="A112" t="s">
        <v>583</v>
      </c>
      <c r="B112" t="s">
        <v>351</v>
      </c>
      <c r="C112">
        <v>7.5</v>
      </c>
      <c r="D112">
        <v>23.3</v>
      </c>
    </row>
    <row r="113" spans="1:4" x14ac:dyDescent="0.2">
      <c r="A113" t="s">
        <v>584</v>
      </c>
      <c r="B113" t="s">
        <v>351</v>
      </c>
      <c r="C113">
        <v>4.5</v>
      </c>
      <c r="D113">
        <v>22.9</v>
      </c>
    </row>
    <row r="114" spans="1:4" x14ac:dyDescent="0.2">
      <c r="A114" t="s">
        <v>585</v>
      </c>
      <c r="B114" t="s">
        <v>351</v>
      </c>
      <c r="C114">
        <v>1.5</v>
      </c>
      <c r="D114">
        <v>21.1</v>
      </c>
    </row>
    <row r="115" spans="1:4" x14ac:dyDescent="0.2">
      <c r="A115" t="s">
        <v>586</v>
      </c>
      <c r="B115" t="s">
        <v>349</v>
      </c>
      <c r="C115">
        <v>7.5</v>
      </c>
      <c r="D115">
        <v>23.1</v>
      </c>
    </row>
    <row r="116" spans="1:4" x14ac:dyDescent="0.2">
      <c r="A116" t="s">
        <v>587</v>
      </c>
      <c r="B116" t="s">
        <v>349</v>
      </c>
      <c r="C116">
        <v>4.5</v>
      </c>
      <c r="D116">
        <v>22.6</v>
      </c>
    </row>
    <row r="117" spans="1:4" x14ac:dyDescent="0.2">
      <c r="A117" t="s">
        <v>588</v>
      </c>
      <c r="B117" t="s">
        <v>349</v>
      </c>
      <c r="C117">
        <v>1.5</v>
      </c>
      <c r="D117">
        <v>21</v>
      </c>
    </row>
    <row r="118" spans="1:4" x14ac:dyDescent="0.2">
      <c r="A118" t="s">
        <v>589</v>
      </c>
      <c r="B118" t="s">
        <v>347</v>
      </c>
      <c r="C118">
        <v>7.5</v>
      </c>
      <c r="D118">
        <v>22.9</v>
      </c>
    </row>
    <row r="119" spans="1:4" x14ac:dyDescent="0.2">
      <c r="A119" t="s">
        <v>590</v>
      </c>
      <c r="B119" t="s">
        <v>347</v>
      </c>
      <c r="C119">
        <v>4.5</v>
      </c>
      <c r="D119">
        <v>22.4</v>
      </c>
    </row>
    <row r="120" spans="1:4" x14ac:dyDescent="0.2">
      <c r="A120" t="s">
        <v>591</v>
      </c>
      <c r="B120" t="s">
        <v>347</v>
      </c>
      <c r="C120">
        <v>1.5</v>
      </c>
      <c r="D120">
        <v>21</v>
      </c>
    </row>
    <row r="121" spans="1:4" x14ac:dyDescent="0.2">
      <c r="A121" t="s">
        <v>592</v>
      </c>
      <c r="B121" t="s">
        <v>345</v>
      </c>
      <c r="C121">
        <v>4.5</v>
      </c>
      <c r="D121">
        <v>21.8</v>
      </c>
    </row>
    <row r="122" spans="1:4" x14ac:dyDescent="0.2">
      <c r="A122" t="s">
        <v>593</v>
      </c>
      <c r="B122" t="s">
        <v>345</v>
      </c>
      <c r="C122">
        <v>1.5</v>
      </c>
      <c r="D122">
        <v>21</v>
      </c>
    </row>
    <row r="123" spans="1:4" x14ac:dyDescent="0.2">
      <c r="A123" t="s">
        <v>594</v>
      </c>
      <c r="B123" t="s">
        <v>343</v>
      </c>
      <c r="C123">
        <v>4.5</v>
      </c>
      <c r="D123">
        <v>21.5</v>
      </c>
    </row>
    <row r="124" spans="1:4" x14ac:dyDescent="0.2">
      <c r="A124" t="s">
        <v>595</v>
      </c>
      <c r="B124" t="s">
        <v>343</v>
      </c>
      <c r="C124">
        <v>1.5</v>
      </c>
      <c r="D124">
        <v>20.7</v>
      </c>
    </row>
    <row r="125" spans="1:4" x14ac:dyDescent="0.2">
      <c r="A125" t="s">
        <v>596</v>
      </c>
      <c r="B125" t="s">
        <v>341</v>
      </c>
      <c r="C125">
        <v>4.5</v>
      </c>
      <c r="D125">
        <v>20.6</v>
      </c>
    </row>
    <row r="126" spans="1:4" x14ac:dyDescent="0.2">
      <c r="A126" t="s">
        <v>597</v>
      </c>
      <c r="B126" t="s">
        <v>341</v>
      </c>
      <c r="C126">
        <v>1.5</v>
      </c>
      <c r="D126">
        <v>19.8</v>
      </c>
    </row>
    <row r="127" spans="1:4" x14ac:dyDescent="0.2">
      <c r="A127" t="s">
        <v>598</v>
      </c>
      <c r="B127" t="s">
        <v>339</v>
      </c>
      <c r="C127">
        <v>4.5</v>
      </c>
      <c r="D127">
        <v>20</v>
      </c>
    </row>
    <row r="128" spans="1:4" x14ac:dyDescent="0.2">
      <c r="A128" t="s">
        <v>599</v>
      </c>
      <c r="B128" t="s">
        <v>339</v>
      </c>
      <c r="C128">
        <v>1.5</v>
      </c>
      <c r="D128">
        <v>19.2</v>
      </c>
    </row>
    <row r="129" spans="1:4" x14ac:dyDescent="0.2">
      <c r="A129" t="s">
        <v>600</v>
      </c>
      <c r="B129" t="s">
        <v>337</v>
      </c>
      <c r="C129">
        <v>7.5</v>
      </c>
      <c r="D129">
        <v>20.6</v>
      </c>
    </row>
    <row r="130" spans="1:4" x14ac:dyDescent="0.2">
      <c r="A130" t="s">
        <v>601</v>
      </c>
      <c r="B130" t="s">
        <v>337</v>
      </c>
      <c r="C130">
        <v>4.5</v>
      </c>
      <c r="D130">
        <v>17.899999999999999</v>
      </c>
    </row>
    <row r="131" spans="1:4" x14ac:dyDescent="0.2">
      <c r="A131" t="s">
        <v>602</v>
      </c>
      <c r="B131" t="s">
        <v>337</v>
      </c>
      <c r="C131">
        <v>1.5</v>
      </c>
      <c r="D131">
        <v>15.8</v>
      </c>
    </row>
    <row r="132" spans="1:4" x14ac:dyDescent="0.2">
      <c r="A132" t="s">
        <v>603</v>
      </c>
      <c r="B132" t="s">
        <v>335</v>
      </c>
      <c r="C132">
        <v>7.5</v>
      </c>
      <c r="D132">
        <v>20.5</v>
      </c>
    </row>
    <row r="133" spans="1:4" x14ac:dyDescent="0.2">
      <c r="A133" t="s">
        <v>604</v>
      </c>
      <c r="B133" t="s">
        <v>335</v>
      </c>
      <c r="C133">
        <v>4.5</v>
      </c>
      <c r="D133">
        <v>19.3</v>
      </c>
    </row>
    <row r="134" spans="1:4" x14ac:dyDescent="0.2">
      <c r="A134" t="s">
        <v>605</v>
      </c>
      <c r="B134" t="s">
        <v>335</v>
      </c>
      <c r="C134">
        <v>1.5</v>
      </c>
      <c r="D134">
        <v>18.100000000000001</v>
      </c>
    </row>
    <row r="135" spans="1:4" x14ac:dyDescent="0.2">
      <c r="A135" t="s">
        <v>606</v>
      </c>
      <c r="B135" t="s">
        <v>333</v>
      </c>
      <c r="C135">
        <v>7.5</v>
      </c>
      <c r="D135">
        <v>20.100000000000001</v>
      </c>
    </row>
    <row r="136" spans="1:4" x14ac:dyDescent="0.2">
      <c r="A136" t="s">
        <v>607</v>
      </c>
      <c r="B136" t="s">
        <v>333</v>
      </c>
      <c r="C136">
        <v>4.5</v>
      </c>
      <c r="D136">
        <v>18.8</v>
      </c>
    </row>
    <row r="137" spans="1:4" x14ac:dyDescent="0.2">
      <c r="A137" t="s">
        <v>608</v>
      </c>
      <c r="B137" t="s">
        <v>333</v>
      </c>
      <c r="C137">
        <v>1.5</v>
      </c>
      <c r="D137">
        <v>17.5</v>
      </c>
    </row>
    <row r="138" spans="1:4" x14ac:dyDescent="0.2">
      <c r="A138" t="s">
        <v>609</v>
      </c>
      <c r="B138" t="s">
        <v>288</v>
      </c>
      <c r="C138">
        <v>7.5</v>
      </c>
      <c r="D138">
        <v>20.5</v>
      </c>
    </row>
    <row r="139" spans="1:4" x14ac:dyDescent="0.2">
      <c r="A139" t="s">
        <v>610</v>
      </c>
      <c r="B139" t="s">
        <v>288</v>
      </c>
      <c r="C139">
        <v>4.5</v>
      </c>
      <c r="D139">
        <v>22.4</v>
      </c>
    </row>
    <row r="140" spans="1:4" x14ac:dyDescent="0.2">
      <c r="A140" t="s">
        <v>611</v>
      </c>
      <c r="B140" t="s">
        <v>288</v>
      </c>
      <c r="C140">
        <v>1.5</v>
      </c>
      <c r="D140">
        <v>20.2</v>
      </c>
    </row>
    <row r="141" spans="1:4" x14ac:dyDescent="0.2">
      <c r="A141" t="s">
        <v>612</v>
      </c>
      <c r="B141" t="s">
        <v>328</v>
      </c>
      <c r="C141">
        <v>7.5</v>
      </c>
      <c r="D141">
        <v>21</v>
      </c>
    </row>
    <row r="142" spans="1:4" x14ac:dyDescent="0.2">
      <c r="A142" t="s">
        <v>613</v>
      </c>
      <c r="B142" t="s">
        <v>328</v>
      </c>
      <c r="C142">
        <v>4.5</v>
      </c>
      <c r="D142">
        <v>19.600000000000001</v>
      </c>
    </row>
    <row r="143" spans="1:4" x14ac:dyDescent="0.2">
      <c r="A143" t="s">
        <v>614</v>
      </c>
      <c r="B143" t="s">
        <v>328</v>
      </c>
      <c r="C143">
        <v>1.5</v>
      </c>
      <c r="D143">
        <v>18.5</v>
      </c>
    </row>
    <row r="144" spans="1:4" x14ac:dyDescent="0.2">
      <c r="A144" t="s">
        <v>615</v>
      </c>
      <c r="B144" t="s">
        <v>326</v>
      </c>
      <c r="C144">
        <v>7.5</v>
      </c>
      <c r="D144">
        <v>20.8</v>
      </c>
    </row>
    <row r="145" spans="1:4" x14ac:dyDescent="0.2">
      <c r="A145" t="s">
        <v>616</v>
      </c>
      <c r="B145" t="s">
        <v>326</v>
      </c>
      <c r="C145">
        <v>4.5</v>
      </c>
      <c r="D145">
        <v>19.2</v>
      </c>
    </row>
    <row r="146" spans="1:4" x14ac:dyDescent="0.2">
      <c r="A146" t="s">
        <v>617</v>
      </c>
      <c r="B146" t="s">
        <v>326</v>
      </c>
      <c r="C146">
        <v>1.5</v>
      </c>
      <c r="D146">
        <v>17.8</v>
      </c>
    </row>
    <row r="147" spans="1:4" x14ac:dyDescent="0.2">
      <c r="A147" t="s">
        <v>618</v>
      </c>
      <c r="B147" t="s">
        <v>324</v>
      </c>
      <c r="C147">
        <v>4.5</v>
      </c>
      <c r="D147">
        <v>36.1</v>
      </c>
    </row>
    <row r="148" spans="1:4" x14ac:dyDescent="0.2">
      <c r="A148" t="s">
        <v>619</v>
      </c>
      <c r="B148" t="s">
        <v>324</v>
      </c>
      <c r="C148">
        <v>1.5</v>
      </c>
      <c r="D148">
        <v>35.5</v>
      </c>
    </row>
    <row r="149" spans="1:4" x14ac:dyDescent="0.2">
      <c r="A149" t="s">
        <v>620</v>
      </c>
      <c r="B149" t="s">
        <v>314</v>
      </c>
      <c r="C149">
        <v>4.5</v>
      </c>
      <c r="D149">
        <v>19.100000000000001</v>
      </c>
    </row>
    <row r="150" spans="1:4" x14ac:dyDescent="0.2">
      <c r="A150" t="s">
        <v>621</v>
      </c>
      <c r="B150" t="s">
        <v>314</v>
      </c>
      <c r="C150">
        <v>1.5</v>
      </c>
      <c r="D150">
        <v>18.100000000000001</v>
      </c>
    </row>
    <row r="151" spans="1:4" x14ac:dyDescent="0.2">
      <c r="A151" t="s">
        <v>622</v>
      </c>
      <c r="B151" t="s">
        <v>322</v>
      </c>
      <c r="C151">
        <v>4.5</v>
      </c>
      <c r="D151">
        <v>36.4</v>
      </c>
    </row>
    <row r="152" spans="1:4" x14ac:dyDescent="0.2">
      <c r="A152" t="s">
        <v>623</v>
      </c>
      <c r="B152" t="s">
        <v>322</v>
      </c>
      <c r="C152">
        <v>1.5</v>
      </c>
      <c r="D152">
        <v>36</v>
      </c>
    </row>
    <row r="153" spans="1:4" x14ac:dyDescent="0.2">
      <c r="A153" t="s">
        <v>624</v>
      </c>
      <c r="B153" t="s">
        <v>320</v>
      </c>
      <c r="C153">
        <v>4.5</v>
      </c>
      <c r="D153">
        <v>35.799999999999997</v>
      </c>
    </row>
    <row r="154" spans="1:4" x14ac:dyDescent="0.2">
      <c r="A154" t="s">
        <v>625</v>
      </c>
      <c r="B154" t="s">
        <v>320</v>
      </c>
      <c r="C154">
        <v>1.5</v>
      </c>
      <c r="D154">
        <v>35.200000000000003</v>
      </c>
    </row>
    <row r="155" spans="1:4" x14ac:dyDescent="0.2">
      <c r="A155" t="s">
        <v>626</v>
      </c>
      <c r="B155" t="s">
        <v>627</v>
      </c>
      <c r="C155">
        <v>4.5</v>
      </c>
      <c r="D155">
        <v>35.299999999999997</v>
      </c>
    </row>
    <row r="156" spans="1:4" x14ac:dyDescent="0.2">
      <c r="A156" t="s">
        <v>626</v>
      </c>
      <c r="B156" t="s">
        <v>318</v>
      </c>
      <c r="C156">
        <v>4.5</v>
      </c>
      <c r="D156">
        <v>35.700000000000003</v>
      </c>
    </row>
    <row r="157" spans="1:4" x14ac:dyDescent="0.2">
      <c r="A157" t="s">
        <v>628</v>
      </c>
      <c r="B157" t="s">
        <v>627</v>
      </c>
      <c r="C157">
        <v>1.5</v>
      </c>
      <c r="D157">
        <v>33.9</v>
      </c>
    </row>
    <row r="158" spans="1:4" x14ac:dyDescent="0.2">
      <c r="A158" t="s">
        <v>628</v>
      </c>
      <c r="B158" t="s">
        <v>318</v>
      </c>
      <c r="C158">
        <v>1.5</v>
      </c>
      <c r="D158">
        <v>34.799999999999997</v>
      </c>
    </row>
    <row r="159" spans="1:4" x14ac:dyDescent="0.2">
      <c r="A159" t="s">
        <v>629</v>
      </c>
      <c r="B159" t="s">
        <v>316</v>
      </c>
      <c r="C159">
        <v>4.5</v>
      </c>
      <c r="D159">
        <v>35.9</v>
      </c>
    </row>
    <row r="160" spans="1:4" x14ac:dyDescent="0.2">
      <c r="A160" t="s">
        <v>630</v>
      </c>
      <c r="B160" t="s">
        <v>316</v>
      </c>
      <c r="C160">
        <v>1.5</v>
      </c>
      <c r="D160">
        <v>35</v>
      </c>
    </row>
    <row r="161" spans="1:4" x14ac:dyDescent="0.2">
      <c r="A161" t="s">
        <v>631</v>
      </c>
      <c r="B161" t="s">
        <v>299</v>
      </c>
      <c r="C161">
        <v>4.5</v>
      </c>
      <c r="D161">
        <v>18.600000000000001</v>
      </c>
    </row>
    <row r="162" spans="1:4" x14ac:dyDescent="0.2">
      <c r="A162" t="s">
        <v>632</v>
      </c>
      <c r="B162" t="s">
        <v>299</v>
      </c>
      <c r="C162">
        <v>1.5</v>
      </c>
      <c r="D162">
        <v>16.8</v>
      </c>
    </row>
    <row r="163" spans="1:4" x14ac:dyDescent="0.2">
      <c r="A163" t="s">
        <v>633</v>
      </c>
      <c r="B163" t="s">
        <v>312</v>
      </c>
      <c r="C163">
        <v>4.5</v>
      </c>
      <c r="D163">
        <v>35.700000000000003</v>
      </c>
    </row>
    <row r="164" spans="1:4" x14ac:dyDescent="0.2">
      <c r="A164" t="s">
        <v>634</v>
      </c>
      <c r="B164" t="s">
        <v>312</v>
      </c>
      <c r="C164">
        <v>1.5</v>
      </c>
      <c r="D164">
        <v>34.799999999999997</v>
      </c>
    </row>
    <row r="165" spans="1:4" x14ac:dyDescent="0.2">
      <c r="A165" t="s">
        <v>635</v>
      </c>
      <c r="B165" t="s">
        <v>310</v>
      </c>
      <c r="C165">
        <v>4.5</v>
      </c>
      <c r="D165">
        <v>35.5</v>
      </c>
    </row>
    <row r="166" spans="1:4" x14ac:dyDescent="0.2">
      <c r="A166" t="s">
        <v>636</v>
      </c>
      <c r="B166" t="s">
        <v>310</v>
      </c>
      <c r="C166">
        <v>1.5</v>
      </c>
      <c r="D166">
        <v>34.299999999999997</v>
      </c>
    </row>
    <row r="167" spans="1:4" x14ac:dyDescent="0.2">
      <c r="A167" t="s">
        <v>637</v>
      </c>
      <c r="B167" t="s">
        <v>308</v>
      </c>
      <c r="C167">
        <v>7.5</v>
      </c>
      <c r="D167">
        <v>34.6</v>
      </c>
    </row>
    <row r="168" spans="1:4" x14ac:dyDescent="0.2">
      <c r="A168" t="s">
        <v>638</v>
      </c>
      <c r="B168" t="s">
        <v>308</v>
      </c>
      <c r="C168">
        <v>4.5</v>
      </c>
      <c r="D168">
        <v>34.1</v>
      </c>
    </row>
    <row r="169" spans="1:4" x14ac:dyDescent="0.2">
      <c r="A169" t="s">
        <v>639</v>
      </c>
      <c r="B169" t="s">
        <v>308</v>
      </c>
      <c r="C169">
        <v>1.5</v>
      </c>
      <c r="D169">
        <v>32.200000000000003</v>
      </c>
    </row>
    <row r="170" spans="1:4" x14ac:dyDescent="0.2">
      <c r="A170" t="s">
        <v>640</v>
      </c>
      <c r="B170" t="s">
        <v>306</v>
      </c>
      <c r="C170">
        <v>7.5</v>
      </c>
      <c r="D170">
        <v>34.6</v>
      </c>
    </row>
    <row r="171" spans="1:4" x14ac:dyDescent="0.2">
      <c r="A171" t="s">
        <v>641</v>
      </c>
      <c r="B171" t="s">
        <v>306</v>
      </c>
      <c r="C171">
        <v>4.5</v>
      </c>
      <c r="D171">
        <v>35</v>
      </c>
    </row>
    <row r="172" spans="1:4" x14ac:dyDescent="0.2">
      <c r="A172" t="s">
        <v>642</v>
      </c>
      <c r="B172" t="s">
        <v>306</v>
      </c>
      <c r="C172">
        <v>1.5</v>
      </c>
      <c r="D172">
        <v>33.700000000000003</v>
      </c>
    </row>
    <row r="173" spans="1:4" x14ac:dyDescent="0.2">
      <c r="A173" t="s">
        <v>643</v>
      </c>
      <c r="B173" t="s">
        <v>304</v>
      </c>
      <c r="C173">
        <v>4.5</v>
      </c>
      <c r="D173">
        <v>34.9</v>
      </c>
    </row>
    <row r="174" spans="1:4" x14ac:dyDescent="0.2">
      <c r="A174" t="s">
        <v>644</v>
      </c>
      <c r="B174" t="s">
        <v>304</v>
      </c>
      <c r="C174">
        <v>1.5</v>
      </c>
      <c r="D174">
        <v>34.5</v>
      </c>
    </row>
    <row r="175" spans="1:4" x14ac:dyDescent="0.2">
      <c r="A175" t="s">
        <v>645</v>
      </c>
      <c r="B175" t="s">
        <v>302</v>
      </c>
      <c r="C175">
        <v>4.5</v>
      </c>
      <c r="D175">
        <v>34.6</v>
      </c>
    </row>
    <row r="176" spans="1:4" x14ac:dyDescent="0.2">
      <c r="A176" t="s">
        <v>646</v>
      </c>
      <c r="B176" t="s">
        <v>302</v>
      </c>
      <c r="C176">
        <v>1.5</v>
      </c>
      <c r="D176">
        <v>33.9</v>
      </c>
    </row>
    <row r="177" spans="1:4" x14ac:dyDescent="0.2">
      <c r="A177" t="s">
        <v>647</v>
      </c>
      <c r="B177" t="s">
        <v>296</v>
      </c>
      <c r="C177">
        <v>4.5</v>
      </c>
      <c r="D177">
        <v>34.6</v>
      </c>
    </row>
    <row r="178" spans="1:4" x14ac:dyDescent="0.2">
      <c r="A178" t="s">
        <v>648</v>
      </c>
      <c r="B178" t="s">
        <v>296</v>
      </c>
      <c r="C178">
        <v>1.5</v>
      </c>
      <c r="D178">
        <v>33.799999999999997</v>
      </c>
    </row>
    <row r="179" spans="1:4" x14ac:dyDescent="0.2">
      <c r="A179" t="s">
        <v>649</v>
      </c>
      <c r="B179" t="s">
        <v>294</v>
      </c>
      <c r="C179">
        <v>4.5</v>
      </c>
      <c r="D179">
        <v>34.4</v>
      </c>
    </row>
    <row r="180" spans="1:4" x14ac:dyDescent="0.2">
      <c r="A180" t="s">
        <v>650</v>
      </c>
      <c r="B180" t="s">
        <v>294</v>
      </c>
      <c r="C180">
        <v>1.5</v>
      </c>
      <c r="D180">
        <v>33.799999999999997</v>
      </c>
    </row>
    <row r="181" spans="1:4" x14ac:dyDescent="0.2">
      <c r="A181" t="s">
        <v>651</v>
      </c>
      <c r="B181" t="s">
        <v>291</v>
      </c>
      <c r="C181">
        <v>4.5</v>
      </c>
      <c r="D181">
        <v>34.4</v>
      </c>
    </row>
    <row r="182" spans="1:4" x14ac:dyDescent="0.2">
      <c r="A182" t="s">
        <v>652</v>
      </c>
      <c r="B182" t="s">
        <v>291</v>
      </c>
      <c r="C182">
        <v>1.5</v>
      </c>
      <c r="D182">
        <v>33.9</v>
      </c>
    </row>
    <row r="183" spans="1:4" x14ac:dyDescent="0.2">
      <c r="A183" t="s">
        <v>653</v>
      </c>
      <c r="B183" t="s">
        <v>286</v>
      </c>
      <c r="C183">
        <v>4.5</v>
      </c>
      <c r="D183">
        <v>33.5</v>
      </c>
    </row>
    <row r="184" spans="1:4" x14ac:dyDescent="0.2">
      <c r="A184" t="s">
        <v>654</v>
      </c>
      <c r="B184" t="s">
        <v>286</v>
      </c>
      <c r="C184">
        <v>1.5</v>
      </c>
      <c r="D184">
        <v>32.4</v>
      </c>
    </row>
    <row r="185" spans="1:4" x14ac:dyDescent="0.2">
      <c r="A185" t="s">
        <v>655</v>
      </c>
      <c r="B185" t="s">
        <v>284</v>
      </c>
      <c r="C185">
        <v>4.5</v>
      </c>
      <c r="D185">
        <v>33.700000000000003</v>
      </c>
    </row>
    <row r="186" spans="1:4" x14ac:dyDescent="0.2">
      <c r="A186" t="s">
        <v>656</v>
      </c>
      <c r="B186" t="s">
        <v>284</v>
      </c>
      <c r="C186">
        <v>1.5</v>
      </c>
      <c r="D186">
        <v>32.5</v>
      </c>
    </row>
    <row r="187" spans="1:4" x14ac:dyDescent="0.2">
      <c r="A187" t="s">
        <v>657</v>
      </c>
      <c r="B187" t="s">
        <v>282</v>
      </c>
      <c r="C187">
        <v>4.5</v>
      </c>
      <c r="D187">
        <v>32.9</v>
      </c>
    </row>
    <row r="188" spans="1:4" x14ac:dyDescent="0.2">
      <c r="A188" t="s">
        <v>658</v>
      </c>
      <c r="B188" t="s">
        <v>282</v>
      </c>
      <c r="C188">
        <v>1.5</v>
      </c>
      <c r="D188">
        <v>31.9</v>
      </c>
    </row>
    <row r="189" spans="1:4" x14ac:dyDescent="0.2">
      <c r="A189" t="s">
        <v>659</v>
      </c>
      <c r="B189" t="s">
        <v>280</v>
      </c>
      <c r="C189">
        <v>4.5</v>
      </c>
      <c r="D189">
        <v>33.1</v>
      </c>
    </row>
    <row r="190" spans="1:4" x14ac:dyDescent="0.2">
      <c r="A190" t="s">
        <v>660</v>
      </c>
      <c r="B190" t="s">
        <v>280</v>
      </c>
      <c r="C190">
        <v>1.5</v>
      </c>
      <c r="D190">
        <v>32.1</v>
      </c>
    </row>
    <row r="191" spans="1:4" x14ac:dyDescent="0.2">
      <c r="A191" t="s">
        <v>661</v>
      </c>
      <c r="B191" t="s">
        <v>278</v>
      </c>
      <c r="C191">
        <v>4.5</v>
      </c>
      <c r="D191">
        <v>32.799999999999997</v>
      </c>
    </row>
    <row r="192" spans="1:4" x14ac:dyDescent="0.2">
      <c r="A192" t="s">
        <v>662</v>
      </c>
      <c r="B192" t="s">
        <v>278</v>
      </c>
      <c r="C192">
        <v>1.5</v>
      </c>
      <c r="D192">
        <v>31.6</v>
      </c>
    </row>
    <row r="193" spans="1:4" x14ac:dyDescent="0.2">
      <c r="A193" t="s">
        <v>663</v>
      </c>
      <c r="B193" t="s">
        <v>276</v>
      </c>
      <c r="C193">
        <v>4.5</v>
      </c>
      <c r="D193">
        <v>33.299999999999997</v>
      </c>
    </row>
    <row r="194" spans="1:4" x14ac:dyDescent="0.2">
      <c r="A194" t="s">
        <v>664</v>
      </c>
      <c r="B194" t="s">
        <v>276</v>
      </c>
      <c r="C194">
        <v>1.5</v>
      </c>
      <c r="D194">
        <v>32.4</v>
      </c>
    </row>
    <row r="195" spans="1:4" x14ac:dyDescent="0.2">
      <c r="A195" t="s">
        <v>665</v>
      </c>
      <c r="B195" t="s">
        <v>266</v>
      </c>
      <c r="C195">
        <v>7.5</v>
      </c>
      <c r="D195">
        <v>20.399999999999999</v>
      </c>
    </row>
    <row r="196" spans="1:4" x14ac:dyDescent="0.2">
      <c r="A196" t="s">
        <v>666</v>
      </c>
      <c r="B196" t="s">
        <v>266</v>
      </c>
      <c r="C196">
        <v>4.5</v>
      </c>
      <c r="D196">
        <v>19.3</v>
      </c>
    </row>
    <row r="197" spans="1:4" x14ac:dyDescent="0.2">
      <c r="A197" t="s">
        <v>667</v>
      </c>
      <c r="B197" t="s">
        <v>266</v>
      </c>
      <c r="C197">
        <v>1.5</v>
      </c>
      <c r="D197">
        <v>17</v>
      </c>
    </row>
    <row r="198" spans="1:4" x14ac:dyDescent="0.2">
      <c r="A198" t="s">
        <v>668</v>
      </c>
      <c r="B198" t="s">
        <v>274</v>
      </c>
      <c r="C198">
        <v>4.5</v>
      </c>
      <c r="D198">
        <v>33.4</v>
      </c>
    </row>
    <row r="199" spans="1:4" x14ac:dyDescent="0.2">
      <c r="A199" t="s">
        <v>669</v>
      </c>
      <c r="B199" t="s">
        <v>274</v>
      </c>
      <c r="C199">
        <v>1.5</v>
      </c>
      <c r="D199">
        <v>31.6</v>
      </c>
    </row>
    <row r="200" spans="1:4" x14ac:dyDescent="0.2">
      <c r="A200" t="s">
        <v>670</v>
      </c>
      <c r="B200" t="s">
        <v>272</v>
      </c>
      <c r="C200">
        <v>4.5</v>
      </c>
      <c r="D200">
        <v>33.1</v>
      </c>
    </row>
    <row r="201" spans="1:4" x14ac:dyDescent="0.2">
      <c r="A201" t="s">
        <v>671</v>
      </c>
      <c r="B201" t="s">
        <v>272</v>
      </c>
      <c r="C201">
        <v>1.5</v>
      </c>
      <c r="D201">
        <v>32.299999999999997</v>
      </c>
    </row>
    <row r="202" spans="1:4" x14ac:dyDescent="0.2">
      <c r="A202" t="s">
        <v>672</v>
      </c>
      <c r="B202" t="s">
        <v>268</v>
      </c>
      <c r="C202">
        <v>4.5</v>
      </c>
      <c r="D202">
        <v>32.6</v>
      </c>
    </row>
    <row r="203" spans="1:4" x14ac:dyDescent="0.2">
      <c r="A203" t="s">
        <v>673</v>
      </c>
      <c r="B203" t="s">
        <v>268</v>
      </c>
      <c r="C203">
        <v>1.5</v>
      </c>
      <c r="D203">
        <v>31.8</v>
      </c>
    </row>
    <row r="204" spans="1:4" x14ac:dyDescent="0.2">
      <c r="A204" t="s">
        <v>674</v>
      </c>
      <c r="B204" t="s">
        <v>264</v>
      </c>
      <c r="C204">
        <v>4.5</v>
      </c>
      <c r="D204">
        <v>31.3</v>
      </c>
    </row>
    <row r="205" spans="1:4" x14ac:dyDescent="0.2">
      <c r="A205" t="s">
        <v>675</v>
      </c>
      <c r="B205" t="s">
        <v>264</v>
      </c>
      <c r="C205">
        <v>1.5</v>
      </c>
      <c r="D205">
        <v>31</v>
      </c>
    </row>
    <row r="206" spans="1:4" x14ac:dyDescent="0.2">
      <c r="A206" t="s">
        <v>676</v>
      </c>
      <c r="B206" t="s">
        <v>262</v>
      </c>
      <c r="C206">
        <v>4.5</v>
      </c>
      <c r="D206">
        <v>31.2</v>
      </c>
    </row>
    <row r="207" spans="1:4" x14ac:dyDescent="0.2">
      <c r="A207" t="s">
        <v>677</v>
      </c>
      <c r="B207" t="s">
        <v>262</v>
      </c>
      <c r="C207">
        <v>1.5</v>
      </c>
      <c r="D207">
        <v>30.7</v>
      </c>
    </row>
    <row r="208" spans="1:4" x14ac:dyDescent="0.2">
      <c r="A208" t="s">
        <v>678</v>
      </c>
      <c r="B208" t="s">
        <v>260</v>
      </c>
      <c r="C208">
        <v>4.5</v>
      </c>
      <c r="D208">
        <v>30.4</v>
      </c>
    </row>
    <row r="209" spans="1:4" x14ac:dyDescent="0.2">
      <c r="A209" t="s">
        <v>679</v>
      </c>
      <c r="B209" t="s">
        <v>260</v>
      </c>
      <c r="C209">
        <v>1.5</v>
      </c>
      <c r="D209">
        <v>29.4</v>
      </c>
    </row>
    <row r="210" spans="1:4" x14ac:dyDescent="0.2">
      <c r="A210" t="s">
        <v>680</v>
      </c>
      <c r="B210" t="s">
        <v>681</v>
      </c>
      <c r="C210">
        <v>7.5</v>
      </c>
      <c r="D210">
        <v>20</v>
      </c>
    </row>
    <row r="211" spans="1:4" x14ac:dyDescent="0.2">
      <c r="A211" t="s">
        <v>682</v>
      </c>
      <c r="B211" t="s">
        <v>681</v>
      </c>
      <c r="C211">
        <v>4.5</v>
      </c>
      <c r="D211">
        <v>18.600000000000001</v>
      </c>
    </row>
    <row r="212" spans="1:4" x14ac:dyDescent="0.2">
      <c r="A212" t="s">
        <v>683</v>
      </c>
      <c r="B212" t="s">
        <v>681</v>
      </c>
      <c r="C212">
        <v>1.5</v>
      </c>
      <c r="D212">
        <v>15</v>
      </c>
    </row>
    <row r="213" spans="1:4" x14ac:dyDescent="0.2">
      <c r="A213" t="s">
        <v>684</v>
      </c>
      <c r="B213" t="s">
        <v>258</v>
      </c>
      <c r="C213">
        <v>4.5</v>
      </c>
      <c r="D213">
        <v>30.1</v>
      </c>
    </row>
    <row r="214" spans="1:4" x14ac:dyDescent="0.2">
      <c r="A214" t="s">
        <v>685</v>
      </c>
      <c r="B214" t="s">
        <v>258</v>
      </c>
      <c r="C214">
        <v>1.5</v>
      </c>
      <c r="D214">
        <v>28.8</v>
      </c>
    </row>
    <row r="215" spans="1:4" x14ac:dyDescent="0.2">
      <c r="A215" t="s">
        <v>686</v>
      </c>
      <c r="B215" t="s">
        <v>256</v>
      </c>
      <c r="C215">
        <v>4.5</v>
      </c>
      <c r="D215">
        <v>31.7</v>
      </c>
    </row>
    <row r="216" spans="1:4" x14ac:dyDescent="0.2">
      <c r="A216" t="s">
        <v>687</v>
      </c>
      <c r="B216" t="s">
        <v>256</v>
      </c>
      <c r="C216">
        <v>1.5</v>
      </c>
      <c r="D216">
        <v>30.5</v>
      </c>
    </row>
    <row r="217" spans="1:4" x14ac:dyDescent="0.2">
      <c r="A217" t="s">
        <v>688</v>
      </c>
      <c r="B217" t="s">
        <v>253</v>
      </c>
      <c r="C217">
        <v>4.5</v>
      </c>
      <c r="D217">
        <v>32</v>
      </c>
    </row>
    <row r="218" spans="1:4" x14ac:dyDescent="0.2">
      <c r="A218" t="s">
        <v>689</v>
      </c>
      <c r="B218" t="s">
        <v>253</v>
      </c>
      <c r="C218">
        <v>1.5</v>
      </c>
      <c r="D218">
        <v>30.5</v>
      </c>
    </row>
    <row r="219" spans="1:4" x14ac:dyDescent="0.2">
      <c r="A219" t="s">
        <v>690</v>
      </c>
      <c r="B219" t="s">
        <v>251</v>
      </c>
      <c r="C219">
        <v>4.5</v>
      </c>
      <c r="D219">
        <v>31.7</v>
      </c>
    </row>
    <row r="220" spans="1:4" x14ac:dyDescent="0.2">
      <c r="A220" t="s">
        <v>691</v>
      </c>
      <c r="B220" t="s">
        <v>251</v>
      </c>
      <c r="C220">
        <v>1.5</v>
      </c>
      <c r="D220">
        <v>30.5</v>
      </c>
    </row>
    <row r="221" spans="1:4" x14ac:dyDescent="0.2">
      <c r="A221" t="s">
        <v>692</v>
      </c>
      <c r="B221" t="s">
        <v>249</v>
      </c>
      <c r="C221">
        <v>4.5</v>
      </c>
      <c r="D221">
        <v>31.7</v>
      </c>
    </row>
    <row r="222" spans="1:4" x14ac:dyDescent="0.2">
      <c r="A222" t="s">
        <v>693</v>
      </c>
      <c r="B222" t="s">
        <v>249</v>
      </c>
      <c r="C222">
        <v>1.5</v>
      </c>
      <c r="D222">
        <v>30.2</v>
      </c>
    </row>
    <row r="223" spans="1:4" x14ac:dyDescent="0.2">
      <c r="A223" t="s">
        <v>694</v>
      </c>
      <c r="B223" t="s">
        <v>246</v>
      </c>
      <c r="C223">
        <v>4.5</v>
      </c>
      <c r="D223">
        <v>31.4</v>
      </c>
    </row>
    <row r="224" spans="1:4" x14ac:dyDescent="0.2">
      <c r="A224" t="s">
        <v>695</v>
      </c>
      <c r="B224" t="s">
        <v>246</v>
      </c>
      <c r="C224">
        <v>1.5</v>
      </c>
      <c r="D224">
        <v>29.1</v>
      </c>
    </row>
    <row r="225" spans="1:4" x14ac:dyDescent="0.2">
      <c r="A225" t="s">
        <v>696</v>
      </c>
      <c r="B225" t="s">
        <v>697</v>
      </c>
      <c r="C225">
        <v>7.5</v>
      </c>
      <c r="D225">
        <v>30.4</v>
      </c>
    </row>
    <row r="226" spans="1:4" x14ac:dyDescent="0.2">
      <c r="A226" t="s">
        <v>698</v>
      </c>
      <c r="B226" t="s">
        <v>697</v>
      </c>
      <c r="C226">
        <v>4.5</v>
      </c>
      <c r="D226">
        <v>31.4</v>
      </c>
    </row>
    <row r="227" spans="1:4" x14ac:dyDescent="0.2">
      <c r="A227" t="s">
        <v>698</v>
      </c>
      <c r="B227" t="s">
        <v>244</v>
      </c>
      <c r="C227">
        <v>4.5</v>
      </c>
      <c r="D227">
        <v>31.3</v>
      </c>
    </row>
    <row r="228" spans="1:4" x14ac:dyDescent="0.2">
      <c r="A228" t="s">
        <v>699</v>
      </c>
      <c r="B228" t="s">
        <v>697</v>
      </c>
      <c r="C228">
        <v>1.5</v>
      </c>
      <c r="D228">
        <v>30.6</v>
      </c>
    </row>
    <row r="229" spans="1:4" x14ac:dyDescent="0.2">
      <c r="A229" t="s">
        <v>699</v>
      </c>
      <c r="B229" t="s">
        <v>244</v>
      </c>
      <c r="C229">
        <v>1.5</v>
      </c>
      <c r="D229">
        <v>30.7</v>
      </c>
    </row>
    <row r="230" spans="1:4" x14ac:dyDescent="0.2">
      <c r="A230" t="s">
        <v>700</v>
      </c>
      <c r="B230" t="s">
        <v>701</v>
      </c>
      <c r="C230">
        <v>7.5</v>
      </c>
      <c r="D230">
        <v>24.5</v>
      </c>
    </row>
    <row r="231" spans="1:4" x14ac:dyDescent="0.2">
      <c r="A231" t="s">
        <v>702</v>
      </c>
      <c r="B231" t="s">
        <v>701</v>
      </c>
      <c r="C231">
        <v>4.5</v>
      </c>
      <c r="D231">
        <v>26.2</v>
      </c>
    </row>
    <row r="232" spans="1:4" x14ac:dyDescent="0.2">
      <c r="A232" t="s">
        <v>702</v>
      </c>
      <c r="B232" t="s">
        <v>242</v>
      </c>
      <c r="C232">
        <v>4.5</v>
      </c>
      <c r="D232">
        <v>31.4</v>
      </c>
    </row>
    <row r="233" spans="1:4" x14ac:dyDescent="0.2">
      <c r="A233" t="s">
        <v>703</v>
      </c>
      <c r="B233" t="s">
        <v>701</v>
      </c>
      <c r="C233">
        <v>1.5</v>
      </c>
      <c r="D233">
        <v>25.2</v>
      </c>
    </row>
    <row r="234" spans="1:4" x14ac:dyDescent="0.2">
      <c r="A234" t="s">
        <v>703</v>
      </c>
      <c r="B234" t="s">
        <v>242</v>
      </c>
      <c r="C234">
        <v>1.5</v>
      </c>
      <c r="D234">
        <v>30.8</v>
      </c>
    </row>
    <row r="235" spans="1:4" x14ac:dyDescent="0.2">
      <c r="A235" t="s">
        <v>704</v>
      </c>
      <c r="B235" t="s">
        <v>240</v>
      </c>
      <c r="C235">
        <v>4.5</v>
      </c>
      <c r="D235">
        <v>31</v>
      </c>
    </row>
    <row r="236" spans="1:4" x14ac:dyDescent="0.2">
      <c r="A236" t="s">
        <v>705</v>
      </c>
      <c r="B236" t="s">
        <v>240</v>
      </c>
      <c r="C236">
        <v>1.5</v>
      </c>
      <c r="D236">
        <v>30.4</v>
      </c>
    </row>
    <row r="237" spans="1:4" x14ac:dyDescent="0.2">
      <c r="A237" t="s">
        <v>706</v>
      </c>
      <c r="B237" t="s">
        <v>234</v>
      </c>
      <c r="C237">
        <v>7.5</v>
      </c>
      <c r="D237">
        <v>21.7</v>
      </c>
    </row>
    <row r="238" spans="1:4" x14ac:dyDescent="0.2">
      <c r="A238" t="s">
        <v>707</v>
      </c>
      <c r="B238" t="s">
        <v>234</v>
      </c>
      <c r="C238">
        <v>4.5</v>
      </c>
      <c r="D238">
        <v>20.5</v>
      </c>
    </row>
    <row r="239" spans="1:4" x14ac:dyDescent="0.2">
      <c r="A239" t="s">
        <v>708</v>
      </c>
      <c r="B239" t="s">
        <v>234</v>
      </c>
      <c r="C239">
        <v>1.5</v>
      </c>
      <c r="D239">
        <v>17</v>
      </c>
    </row>
    <row r="240" spans="1:4" x14ac:dyDescent="0.2">
      <c r="A240" t="s">
        <v>709</v>
      </c>
      <c r="B240" t="s">
        <v>239</v>
      </c>
      <c r="C240">
        <v>4.5</v>
      </c>
      <c r="D240">
        <v>31.2</v>
      </c>
    </row>
    <row r="241" spans="1:4" x14ac:dyDescent="0.2">
      <c r="A241" t="s">
        <v>710</v>
      </c>
      <c r="B241" t="s">
        <v>239</v>
      </c>
      <c r="C241">
        <v>1.5</v>
      </c>
      <c r="D241">
        <v>30.2</v>
      </c>
    </row>
    <row r="242" spans="1:4" x14ac:dyDescent="0.2">
      <c r="A242" t="s">
        <v>711</v>
      </c>
      <c r="B242" t="s">
        <v>236</v>
      </c>
      <c r="C242">
        <v>4.5</v>
      </c>
      <c r="D242">
        <v>31</v>
      </c>
    </row>
    <row r="243" spans="1:4" x14ac:dyDescent="0.2">
      <c r="A243" t="s">
        <v>712</v>
      </c>
      <c r="B243" t="s">
        <v>236</v>
      </c>
      <c r="C243">
        <v>1.5</v>
      </c>
      <c r="D243">
        <v>30</v>
      </c>
    </row>
    <row r="244" spans="1:4" x14ac:dyDescent="0.2">
      <c r="A244" t="s">
        <v>713</v>
      </c>
      <c r="B244" t="s">
        <v>232</v>
      </c>
      <c r="C244">
        <v>7.5</v>
      </c>
      <c r="D244">
        <v>21.5</v>
      </c>
    </row>
    <row r="245" spans="1:4" x14ac:dyDescent="0.2">
      <c r="A245" t="s">
        <v>714</v>
      </c>
      <c r="B245" t="s">
        <v>232</v>
      </c>
      <c r="C245">
        <v>4.5</v>
      </c>
      <c r="D245">
        <v>20.399999999999999</v>
      </c>
    </row>
    <row r="246" spans="1:4" x14ac:dyDescent="0.2">
      <c r="A246" t="s">
        <v>715</v>
      </c>
      <c r="B246" t="s">
        <v>232</v>
      </c>
      <c r="C246">
        <v>1.5</v>
      </c>
      <c r="D246">
        <v>18.3</v>
      </c>
    </row>
    <row r="247" spans="1:4" x14ac:dyDescent="0.2">
      <c r="A247" t="s">
        <v>716</v>
      </c>
      <c r="B247" t="s">
        <v>229</v>
      </c>
      <c r="C247">
        <v>7.5</v>
      </c>
      <c r="D247">
        <v>21.2</v>
      </c>
    </row>
    <row r="248" spans="1:4" x14ac:dyDescent="0.2">
      <c r="A248" t="s">
        <v>717</v>
      </c>
      <c r="B248" t="s">
        <v>229</v>
      </c>
      <c r="C248">
        <v>4.5</v>
      </c>
      <c r="D248">
        <v>20</v>
      </c>
    </row>
    <row r="249" spans="1:4" x14ac:dyDescent="0.2">
      <c r="A249" t="s">
        <v>718</v>
      </c>
      <c r="B249" t="s">
        <v>229</v>
      </c>
      <c r="C249">
        <v>1.5</v>
      </c>
      <c r="D249">
        <v>18.100000000000001</v>
      </c>
    </row>
    <row r="250" spans="1:4" x14ac:dyDescent="0.2">
      <c r="A250" t="s">
        <v>719</v>
      </c>
      <c r="B250" t="s">
        <v>226</v>
      </c>
      <c r="C250">
        <v>7.5</v>
      </c>
      <c r="D250">
        <v>21.3</v>
      </c>
    </row>
    <row r="251" spans="1:4" x14ac:dyDescent="0.2">
      <c r="A251" t="s">
        <v>720</v>
      </c>
      <c r="B251" t="s">
        <v>226</v>
      </c>
      <c r="C251">
        <v>4.5</v>
      </c>
      <c r="D251">
        <v>20.100000000000001</v>
      </c>
    </row>
    <row r="252" spans="1:4" x14ac:dyDescent="0.2">
      <c r="A252" t="s">
        <v>721</v>
      </c>
      <c r="B252" t="s">
        <v>226</v>
      </c>
      <c r="C252">
        <v>1.5</v>
      </c>
      <c r="D252">
        <v>18.3</v>
      </c>
    </row>
    <row r="253" spans="1:4" x14ac:dyDescent="0.2">
      <c r="A253" t="s">
        <v>722</v>
      </c>
      <c r="B253" t="s">
        <v>723</v>
      </c>
      <c r="C253">
        <v>4.5</v>
      </c>
      <c r="D253">
        <v>18.899999999999999</v>
      </c>
    </row>
    <row r="254" spans="1:4" x14ac:dyDescent="0.2">
      <c r="A254" t="s">
        <v>724</v>
      </c>
      <c r="B254" t="s">
        <v>723</v>
      </c>
      <c r="C254">
        <v>1.5</v>
      </c>
      <c r="D254">
        <v>17.7</v>
      </c>
    </row>
    <row r="255" spans="1:4" x14ac:dyDescent="0.2">
      <c r="A255" t="s">
        <v>725</v>
      </c>
      <c r="B255" t="s">
        <v>222</v>
      </c>
      <c r="C255">
        <v>4.5</v>
      </c>
      <c r="D255">
        <v>17.2</v>
      </c>
    </row>
    <row r="256" spans="1:4" x14ac:dyDescent="0.2">
      <c r="A256" t="s">
        <v>726</v>
      </c>
      <c r="B256" t="s">
        <v>222</v>
      </c>
      <c r="C256">
        <v>1.5</v>
      </c>
      <c r="D256">
        <v>14.2</v>
      </c>
    </row>
    <row r="257" spans="1:4" x14ac:dyDescent="0.2">
      <c r="A257" t="s">
        <v>727</v>
      </c>
      <c r="B257" t="s">
        <v>220</v>
      </c>
      <c r="C257">
        <v>4.5</v>
      </c>
      <c r="D257">
        <v>17.399999999999999</v>
      </c>
    </row>
    <row r="258" spans="1:4" x14ac:dyDescent="0.2">
      <c r="A258" t="s">
        <v>728</v>
      </c>
      <c r="B258" t="s">
        <v>220</v>
      </c>
      <c r="C258">
        <v>1.5</v>
      </c>
      <c r="D258">
        <v>16.399999999999999</v>
      </c>
    </row>
    <row r="259" spans="1:4" x14ac:dyDescent="0.2">
      <c r="A259" t="s">
        <v>729</v>
      </c>
      <c r="B259" t="s">
        <v>218</v>
      </c>
      <c r="C259">
        <v>4.5</v>
      </c>
      <c r="D259">
        <v>17.5</v>
      </c>
    </row>
    <row r="260" spans="1:4" x14ac:dyDescent="0.2">
      <c r="A260" t="s">
        <v>730</v>
      </c>
      <c r="B260" t="s">
        <v>218</v>
      </c>
      <c r="C260">
        <v>1.5</v>
      </c>
      <c r="D260">
        <v>16.399999999999999</v>
      </c>
    </row>
    <row r="261" spans="1:4" x14ac:dyDescent="0.2">
      <c r="A261" t="s">
        <v>731</v>
      </c>
      <c r="B261" t="s">
        <v>216</v>
      </c>
      <c r="C261">
        <v>4.5</v>
      </c>
      <c r="D261">
        <v>17.600000000000001</v>
      </c>
    </row>
    <row r="262" spans="1:4" x14ac:dyDescent="0.2">
      <c r="A262" t="s">
        <v>732</v>
      </c>
      <c r="B262" t="s">
        <v>216</v>
      </c>
      <c r="C262">
        <v>1.5</v>
      </c>
      <c r="D262">
        <v>15.5</v>
      </c>
    </row>
    <row r="263" spans="1:4" x14ac:dyDescent="0.2">
      <c r="A263" t="s">
        <v>733</v>
      </c>
      <c r="B263" t="s">
        <v>214</v>
      </c>
      <c r="C263">
        <v>4.5</v>
      </c>
      <c r="D263">
        <v>17.5</v>
      </c>
    </row>
    <row r="264" spans="1:4" x14ac:dyDescent="0.2">
      <c r="A264" t="s">
        <v>734</v>
      </c>
      <c r="B264" t="s">
        <v>214</v>
      </c>
      <c r="C264">
        <v>1.5</v>
      </c>
      <c r="D264">
        <v>14.6</v>
      </c>
    </row>
    <row r="265" spans="1:4" x14ac:dyDescent="0.2">
      <c r="A265" t="s">
        <v>735</v>
      </c>
      <c r="B265" t="s">
        <v>212</v>
      </c>
      <c r="C265">
        <v>4.5</v>
      </c>
      <c r="D265">
        <v>16.600000000000001</v>
      </c>
    </row>
    <row r="266" spans="1:4" x14ac:dyDescent="0.2">
      <c r="A266" t="s">
        <v>736</v>
      </c>
      <c r="B266" t="s">
        <v>212</v>
      </c>
      <c r="C266">
        <v>1.5</v>
      </c>
      <c r="D266">
        <v>12.5</v>
      </c>
    </row>
    <row r="267" spans="1:4" x14ac:dyDescent="0.2">
      <c r="A267" t="s">
        <v>737</v>
      </c>
      <c r="B267" t="s">
        <v>210</v>
      </c>
      <c r="C267">
        <v>4.5</v>
      </c>
      <c r="D267">
        <v>17.8</v>
      </c>
    </row>
    <row r="268" spans="1:4" x14ac:dyDescent="0.2">
      <c r="A268" t="s">
        <v>738</v>
      </c>
      <c r="B268" t="s">
        <v>210</v>
      </c>
      <c r="C268">
        <v>1.5</v>
      </c>
      <c r="D268">
        <v>15.3</v>
      </c>
    </row>
    <row r="269" spans="1:4" x14ac:dyDescent="0.2">
      <c r="A269" t="s">
        <v>739</v>
      </c>
      <c r="B269" t="s">
        <v>208</v>
      </c>
      <c r="C269">
        <v>4.5</v>
      </c>
      <c r="D269">
        <v>16.899999999999999</v>
      </c>
    </row>
    <row r="270" spans="1:4" x14ac:dyDescent="0.2">
      <c r="A270" t="s">
        <v>740</v>
      </c>
      <c r="B270" t="s">
        <v>208</v>
      </c>
      <c r="C270">
        <v>1.5</v>
      </c>
      <c r="D270">
        <v>13.5</v>
      </c>
    </row>
    <row r="271" spans="1:4" x14ac:dyDescent="0.2">
      <c r="A271" t="s">
        <v>741</v>
      </c>
      <c r="B271" t="s">
        <v>206</v>
      </c>
      <c r="C271">
        <v>4.5</v>
      </c>
      <c r="D271">
        <v>18.3</v>
      </c>
    </row>
    <row r="272" spans="1:4" x14ac:dyDescent="0.2">
      <c r="A272" t="s">
        <v>742</v>
      </c>
      <c r="B272" t="s">
        <v>206</v>
      </c>
      <c r="C272">
        <v>1.5</v>
      </c>
      <c r="D272">
        <v>17.2</v>
      </c>
    </row>
    <row r="273" spans="1:4" x14ac:dyDescent="0.2">
      <c r="A273" t="s">
        <v>743</v>
      </c>
      <c r="B273" t="s">
        <v>204</v>
      </c>
      <c r="C273">
        <v>4.5</v>
      </c>
      <c r="D273">
        <v>18.3</v>
      </c>
    </row>
    <row r="274" spans="1:4" x14ac:dyDescent="0.2">
      <c r="A274" t="s">
        <v>744</v>
      </c>
      <c r="B274" t="s">
        <v>204</v>
      </c>
      <c r="C274">
        <v>1.5</v>
      </c>
      <c r="D274">
        <v>17.2</v>
      </c>
    </row>
    <row r="275" spans="1:4" x14ac:dyDescent="0.2">
      <c r="A275" t="s">
        <v>745</v>
      </c>
      <c r="B275" t="s">
        <v>201</v>
      </c>
      <c r="C275">
        <v>7.5</v>
      </c>
      <c r="D275">
        <v>18.399999999999999</v>
      </c>
    </row>
    <row r="276" spans="1:4" x14ac:dyDescent="0.2">
      <c r="A276" t="s">
        <v>746</v>
      </c>
      <c r="B276" t="s">
        <v>201</v>
      </c>
      <c r="C276">
        <v>4.5</v>
      </c>
      <c r="D276">
        <v>18.899999999999999</v>
      </c>
    </row>
    <row r="277" spans="1:4" x14ac:dyDescent="0.2">
      <c r="A277" t="s">
        <v>747</v>
      </c>
      <c r="B277" t="s">
        <v>201</v>
      </c>
      <c r="C277">
        <v>1.5</v>
      </c>
      <c r="D277">
        <v>18.399999999999999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>
        <v>-0.8</v>
      </c>
    </row>
    <row r="287" spans="1:4" x14ac:dyDescent="0.2">
      <c r="A287" t="s">
        <v>757</v>
      </c>
      <c r="B287" t="s">
        <v>191</v>
      </c>
      <c r="C287">
        <v>1.5</v>
      </c>
      <c r="D287">
        <v>-5.9</v>
      </c>
    </row>
    <row r="288" spans="1:4" x14ac:dyDescent="0.2">
      <c r="A288" t="s">
        <v>758</v>
      </c>
      <c r="B288" t="s">
        <v>189</v>
      </c>
      <c r="C288">
        <v>4.5</v>
      </c>
      <c r="D288">
        <v>-1.4</v>
      </c>
    </row>
    <row r="289" spans="1:4" x14ac:dyDescent="0.2">
      <c r="A289" t="s">
        <v>759</v>
      </c>
      <c r="B289" t="s">
        <v>189</v>
      </c>
      <c r="C289">
        <v>1.5</v>
      </c>
      <c r="D289">
        <v>-6.5</v>
      </c>
    </row>
    <row r="290" spans="1:4" x14ac:dyDescent="0.2">
      <c r="A290" t="s">
        <v>760</v>
      </c>
      <c r="B290" t="s">
        <v>187</v>
      </c>
      <c r="C290">
        <v>4.5</v>
      </c>
      <c r="D290">
        <v>13</v>
      </c>
    </row>
    <row r="291" spans="1:4" x14ac:dyDescent="0.2">
      <c r="A291" t="s">
        <v>761</v>
      </c>
      <c r="B291" t="s">
        <v>187</v>
      </c>
      <c r="C291">
        <v>1.5</v>
      </c>
      <c r="D291">
        <v>12.3</v>
      </c>
    </row>
    <row r="292" spans="1:4" x14ac:dyDescent="0.2">
      <c r="A292" t="s">
        <v>762</v>
      </c>
      <c r="B292" t="s">
        <v>185</v>
      </c>
      <c r="C292">
        <v>4.5</v>
      </c>
      <c r="D292">
        <v>12.3</v>
      </c>
    </row>
    <row r="293" spans="1:4" x14ac:dyDescent="0.2">
      <c r="A293" t="s">
        <v>763</v>
      </c>
      <c r="B293" t="s">
        <v>185</v>
      </c>
      <c r="C293">
        <v>1.5</v>
      </c>
      <c r="D293">
        <v>11.2</v>
      </c>
    </row>
    <row r="294" spans="1:4" x14ac:dyDescent="0.2">
      <c r="A294" t="s">
        <v>764</v>
      </c>
      <c r="B294" t="s">
        <v>183</v>
      </c>
      <c r="C294">
        <v>4.5</v>
      </c>
      <c r="D294">
        <v>3.2</v>
      </c>
    </row>
    <row r="295" spans="1:4" x14ac:dyDescent="0.2">
      <c r="A295" t="s">
        <v>765</v>
      </c>
      <c r="B295" t="s">
        <v>183</v>
      </c>
      <c r="C295">
        <v>1.5</v>
      </c>
      <c r="D295">
        <v>-2.7</v>
      </c>
    </row>
    <row r="296" spans="1:4" x14ac:dyDescent="0.2">
      <c r="A296" t="s">
        <v>766</v>
      </c>
      <c r="B296" t="s">
        <v>181</v>
      </c>
      <c r="C296">
        <v>4.5</v>
      </c>
      <c r="D296">
        <v>14.6</v>
      </c>
    </row>
    <row r="297" spans="1:4" x14ac:dyDescent="0.2">
      <c r="A297" t="s">
        <v>767</v>
      </c>
      <c r="B297" t="s">
        <v>181</v>
      </c>
      <c r="C297">
        <v>1.5</v>
      </c>
      <c r="D297">
        <v>13.6</v>
      </c>
    </row>
    <row r="298" spans="1:4" x14ac:dyDescent="0.2">
      <c r="A298" t="s">
        <v>768</v>
      </c>
      <c r="B298" t="s">
        <v>178</v>
      </c>
      <c r="C298">
        <v>4.5</v>
      </c>
      <c r="D298">
        <v>13.5</v>
      </c>
    </row>
    <row r="299" spans="1:4" x14ac:dyDescent="0.2">
      <c r="A299" t="s">
        <v>769</v>
      </c>
      <c r="B299" t="s">
        <v>178</v>
      </c>
      <c r="C299">
        <v>1.5</v>
      </c>
      <c r="D299">
        <v>12.9</v>
      </c>
    </row>
    <row r="300" spans="1:4" x14ac:dyDescent="0.2">
      <c r="A300" t="s">
        <v>770</v>
      </c>
      <c r="B300" t="s">
        <v>176</v>
      </c>
      <c r="C300">
        <v>1.5</v>
      </c>
      <c r="D300">
        <v>13.4</v>
      </c>
    </row>
    <row r="301" spans="1:4" x14ac:dyDescent="0.2">
      <c r="A301" t="s">
        <v>771</v>
      </c>
      <c r="B301" t="s">
        <v>174</v>
      </c>
      <c r="C301">
        <v>1.5</v>
      </c>
      <c r="D301">
        <v>14</v>
      </c>
    </row>
    <row r="302" spans="1:4" x14ac:dyDescent="0.2">
      <c r="A302" t="s">
        <v>772</v>
      </c>
      <c r="B302" t="s">
        <v>172</v>
      </c>
      <c r="C302">
        <v>4.5</v>
      </c>
      <c r="D302">
        <v>14.9</v>
      </c>
    </row>
    <row r="303" spans="1:4" x14ac:dyDescent="0.2">
      <c r="A303" t="s">
        <v>773</v>
      </c>
      <c r="B303" t="s">
        <v>172</v>
      </c>
      <c r="C303">
        <v>1.5</v>
      </c>
      <c r="D303">
        <v>14.1</v>
      </c>
    </row>
    <row r="304" spans="1:4" x14ac:dyDescent="0.2">
      <c r="A304" t="s">
        <v>774</v>
      </c>
      <c r="B304" t="s">
        <v>170</v>
      </c>
      <c r="C304">
        <v>1.5</v>
      </c>
      <c r="D304">
        <v>14.1</v>
      </c>
    </row>
    <row r="305" spans="1:4" x14ac:dyDescent="0.2">
      <c r="A305" t="s">
        <v>775</v>
      </c>
      <c r="B305" t="s">
        <v>167</v>
      </c>
      <c r="C305">
        <v>4.5</v>
      </c>
      <c r="D305">
        <v>14.5</v>
      </c>
    </row>
    <row r="306" spans="1:4" x14ac:dyDescent="0.2">
      <c r="A306" t="s">
        <v>776</v>
      </c>
      <c r="B306" t="s">
        <v>167</v>
      </c>
      <c r="C306">
        <v>1.5</v>
      </c>
      <c r="D306">
        <v>15.7</v>
      </c>
    </row>
    <row r="307" spans="1:4" x14ac:dyDescent="0.2">
      <c r="A307" t="s">
        <v>777</v>
      </c>
      <c r="B307" t="s">
        <v>165</v>
      </c>
      <c r="C307">
        <v>4.5</v>
      </c>
      <c r="D307">
        <v>15.3</v>
      </c>
    </row>
    <row r="308" spans="1:4" x14ac:dyDescent="0.2">
      <c r="A308" t="s">
        <v>778</v>
      </c>
      <c r="B308" t="s">
        <v>165</v>
      </c>
      <c r="C308">
        <v>1.5</v>
      </c>
      <c r="D308">
        <v>14.8</v>
      </c>
    </row>
    <row r="309" spans="1:4" x14ac:dyDescent="0.2">
      <c r="A309" t="s">
        <v>779</v>
      </c>
      <c r="B309" t="s">
        <v>162</v>
      </c>
      <c r="C309">
        <v>7.5</v>
      </c>
      <c r="D309">
        <v>14.8</v>
      </c>
    </row>
    <row r="310" spans="1:4" x14ac:dyDescent="0.2">
      <c r="A310" t="s">
        <v>780</v>
      </c>
      <c r="B310" t="s">
        <v>162</v>
      </c>
      <c r="C310">
        <v>4.5</v>
      </c>
      <c r="D310">
        <v>15.2</v>
      </c>
    </row>
    <row r="311" spans="1:4" x14ac:dyDescent="0.2">
      <c r="A311" t="s">
        <v>781</v>
      </c>
      <c r="B311" t="s">
        <v>162</v>
      </c>
      <c r="C311">
        <v>1.5</v>
      </c>
      <c r="D311">
        <v>14.7</v>
      </c>
    </row>
    <row r="312" spans="1:4" x14ac:dyDescent="0.2">
      <c r="A312" t="s">
        <v>782</v>
      </c>
      <c r="B312" t="s">
        <v>160</v>
      </c>
      <c r="C312">
        <v>1.5</v>
      </c>
      <c r="D312">
        <v>15.8</v>
      </c>
    </row>
    <row r="313" spans="1:4" x14ac:dyDescent="0.2">
      <c r="A313" t="s">
        <v>783</v>
      </c>
      <c r="B313" t="s">
        <v>158</v>
      </c>
      <c r="C313">
        <v>7.5</v>
      </c>
      <c r="D313">
        <v>16.399999999999999</v>
      </c>
    </row>
    <row r="314" spans="1:4" x14ac:dyDescent="0.2">
      <c r="A314" t="s">
        <v>784</v>
      </c>
      <c r="B314" t="s">
        <v>158</v>
      </c>
      <c r="C314">
        <v>4.5</v>
      </c>
      <c r="D314">
        <v>7.6</v>
      </c>
    </row>
    <row r="315" spans="1:4" x14ac:dyDescent="0.2">
      <c r="A315" t="s">
        <v>785</v>
      </c>
      <c r="B315" t="s">
        <v>158</v>
      </c>
      <c r="C315">
        <v>1.5</v>
      </c>
      <c r="D315">
        <v>1.6</v>
      </c>
    </row>
    <row r="316" spans="1:4" x14ac:dyDescent="0.2">
      <c r="A316" t="s">
        <v>786</v>
      </c>
      <c r="B316" t="s">
        <v>156</v>
      </c>
      <c r="C316">
        <v>4.5</v>
      </c>
      <c r="D316">
        <v>15.3</v>
      </c>
    </row>
    <row r="317" spans="1:4" x14ac:dyDescent="0.2">
      <c r="A317" t="s">
        <v>787</v>
      </c>
      <c r="B317" t="s">
        <v>156</v>
      </c>
      <c r="C317">
        <v>1.5</v>
      </c>
      <c r="D317">
        <v>14.3</v>
      </c>
    </row>
    <row r="318" spans="1:4" x14ac:dyDescent="0.2">
      <c r="A318" t="s">
        <v>788</v>
      </c>
      <c r="B318" t="s">
        <v>154</v>
      </c>
      <c r="C318">
        <v>4.5</v>
      </c>
      <c r="D318">
        <v>16.5</v>
      </c>
    </row>
    <row r="319" spans="1:4" x14ac:dyDescent="0.2">
      <c r="A319" t="s">
        <v>789</v>
      </c>
      <c r="B319" t="s">
        <v>154</v>
      </c>
      <c r="C319">
        <v>1.5</v>
      </c>
      <c r="D319">
        <v>15.9</v>
      </c>
    </row>
    <row r="320" spans="1:4" x14ac:dyDescent="0.2">
      <c r="A320" t="s">
        <v>790</v>
      </c>
      <c r="B320" t="s">
        <v>152</v>
      </c>
      <c r="C320">
        <v>4.5</v>
      </c>
      <c r="D320">
        <v>16.399999999999999</v>
      </c>
    </row>
    <row r="321" spans="1:4" x14ac:dyDescent="0.2">
      <c r="A321" t="s">
        <v>791</v>
      </c>
      <c r="B321" t="s">
        <v>152</v>
      </c>
      <c r="C321">
        <v>1.5</v>
      </c>
      <c r="D321">
        <v>15.7</v>
      </c>
    </row>
    <row r="322" spans="1:4" x14ac:dyDescent="0.2">
      <c r="A322" t="s">
        <v>792</v>
      </c>
      <c r="B322" t="s">
        <v>150</v>
      </c>
      <c r="C322">
        <v>4.5</v>
      </c>
      <c r="D322">
        <v>16.5</v>
      </c>
    </row>
    <row r="323" spans="1:4" x14ac:dyDescent="0.2">
      <c r="A323" t="s">
        <v>793</v>
      </c>
      <c r="B323" t="s">
        <v>150</v>
      </c>
      <c r="C323">
        <v>1.5</v>
      </c>
      <c r="D323">
        <v>15.8</v>
      </c>
    </row>
    <row r="324" spans="1:4" x14ac:dyDescent="0.2">
      <c r="A324" t="s">
        <v>794</v>
      </c>
      <c r="B324" t="s">
        <v>147</v>
      </c>
      <c r="C324">
        <v>4.5</v>
      </c>
      <c r="D324">
        <v>16.5</v>
      </c>
    </row>
    <row r="325" spans="1:4" x14ac:dyDescent="0.2">
      <c r="A325" t="s">
        <v>795</v>
      </c>
      <c r="B325" t="s">
        <v>147</v>
      </c>
      <c r="C325">
        <v>1.5</v>
      </c>
      <c r="D325">
        <v>15.7</v>
      </c>
    </row>
    <row r="326" spans="1:4" x14ac:dyDescent="0.2">
      <c r="A326" t="s">
        <v>796</v>
      </c>
      <c r="B326" t="s">
        <v>145</v>
      </c>
      <c r="C326">
        <v>1.5</v>
      </c>
      <c r="D326">
        <v>23.6</v>
      </c>
    </row>
    <row r="327" spans="1:4" x14ac:dyDescent="0.2">
      <c r="A327" t="s">
        <v>797</v>
      </c>
      <c r="B327" t="s">
        <v>143</v>
      </c>
      <c r="C327">
        <v>1.5</v>
      </c>
      <c r="D327">
        <v>23.1</v>
      </c>
    </row>
    <row r="328" spans="1:4" x14ac:dyDescent="0.2">
      <c r="A328" t="s">
        <v>798</v>
      </c>
      <c r="B328" t="s">
        <v>141</v>
      </c>
      <c r="C328">
        <v>4.5</v>
      </c>
      <c r="D328">
        <v>19.600000000000001</v>
      </c>
    </row>
    <row r="329" spans="1:4" x14ac:dyDescent="0.2">
      <c r="A329" t="s">
        <v>799</v>
      </c>
      <c r="B329" t="s">
        <v>141</v>
      </c>
      <c r="C329">
        <v>1.5</v>
      </c>
      <c r="D329">
        <v>17.600000000000001</v>
      </c>
    </row>
    <row r="330" spans="1:4" x14ac:dyDescent="0.2">
      <c r="A330" t="s">
        <v>800</v>
      </c>
      <c r="B330" t="s">
        <v>138</v>
      </c>
      <c r="C330">
        <v>4.5</v>
      </c>
      <c r="D330">
        <v>17</v>
      </c>
    </row>
    <row r="331" spans="1:4" x14ac:dyDescent="0.2">
      <c r="A331" t="s">
        <v>801</v>
      </c>
      <c r="B331" t="s">
        <v>138</v>
      </c>
      <c r="C331">
        <v>1.5</v>
      </c>
      <c r="D331">
        <v>15.2</v>
      </c>
    </row>
    <row r="332" spans="1:4" x14ac:dyDescent="0.2">
      <c r="A332" t="s">
        <v>802</v>
      </c>
      <c r="B332" t="s">
        <v>136</v>
      </c>
      <c r="C332">
        <v>4.5</v>
      </c>
      <c r="D332">
        <v>16.2</v>
      </c>
    </row>
    <row r="333" spans="1:4" x14ac:dyDescent="0.2">
      <c r="A333" t="s">
        <v>803</v>
      </c>
      <c r="B333" t="s">
        <v>136</v>
      </c>
      <c r="C333">
        <v>1.5</v>
      </c>
      <c r="D333">
        <v>14.3</v>
      </c>
    </row>
    <row r="334" spans="1:4" x14ac:dyDescent="0.2">
      <c r="A334" t="s">
        <v>804</v>
      </c>
      <c r="B334" t="s">
        <v>135</v>
      </c>
      <c r="C334">
        <v>4.5</v>
      </c>
      <c r="D334">
        <v>21.3</v>
      </c>
    </row>
    <row r="335" spans="1:4" x14ac:dyDescent="0.2">
      <c r="A335" t="s">
        <v>805</v>
      </c>
      <c r="B335" t="s">
        <v>135</v>
      </c>
      <c r="C335">
        <v>1.5</v>
      </c>
      <c r="D335">
        <v>19.7</v>
      </c>
    </row>
    <row r="336" spans="1:4" x14ac:dyDescent="0.2">
      <c r="A336" t="s">
        <v>806</v>
      </c>
      <c r="B336" t="s">
        <v>134</v>
      </c>
      <c r="C336">
        <v>4.5</v>
      </c>
      <c r="D336">
        <v>20.8</v>
      </c>
    </row>
    <row r="337" spans="1:4" x14ac:dyDescent="0.2">
      <c r="A337" t="s">
        <v>807</v>
      </c>
      <c r="B337" t="s">
        <v>134</v>
      </c>
      <c r="C337">
        <v>1.5</v>
      </c>
      <c r="D337">
        <v>19</v>
      </c>
    </row>
    <row r="338" spans="1:4" x14ac:dyDescent="0.2">
      <c r="A338" t="s">
        <v>808</v>
      </c>
      <c r="B338" t="s">
        <v>133</v>
      </c>
      <c r="C338">
        <v>4.5</v>
      </c>
      <c r="D338">
        <v>20.5</v>
      </c>
    </row>
    <row r="339" spans="1:4" x14ac:dyDescent="0.2">
      <c r="A339" t="s">
        <v>809</v>
      </c>
      <c r="B339" t="s">
        <v>133</v>
      </c>
      <c r="C339">
        <v>1.5</v>
      </c>
      <c r="D339">
        <v>18.8</v>
      </c>
    </row>
    <row r="340" spans="1:4" x14ac:dyDescent="0.2">
      <c r="A340" t="s">
        <v>810</v>
      </c>
      <c r="B340" t="s">
        <v>129</v>
      </c>
      <c r="C340">
        <v>4.5</v>
      </c>
      <c r="D340">
        <v>19.899999999999999</v>
      </c>
    </row>
    <row r="341" spans="1:4" x14ac:dyDescent="0.2">
      <c r="A341" t="s">
        <v>811</v>
      </c>
      <c r="B341" t="s">
        <v>129</v>
      </c>
      <c r="C341">
        <v>1.5</v>
      </c>
      <c r="D341">
        <v>18.2</v>
      </c>
    </row>
    <row r="342" spans="1:4" x14ac:dyDescent="0.2">
      <c r="A342" t="s">
        <v>812</v>
      </c>
      <c r="B342" t="s">
        <v>128</v>
      </c>
      <c r="C342">
        <v>4.5</v>
      </c>
      <c r="D342">
        <v>19.100000000000001</v>
      </c>
    </row>
    <row r="343" spans="1:4" x14ac:dyDescent="0.2">
      <c r="A343" t="s">
        <v>813</v>
      </c>
      <c r="B343" t="s">
        <v>128</v>
      </c>
      <c r="C343">
        <v>1.5</v>
      </c>
      <c r="D343">
        <v>18.3</v>
      </c>
    </row>
    <row r="344" spans="1:4" x14ac:dyDescent="0.2">
      <c r="A344" t="s">
        <v>814</v>
      </c>
      <c r="B344" t="s">
        <v>127</v>
      </c>
      <c r="C344">
        <v>4.5</v>
      </c>
      <c r="D344">
        <v>20.3</v>
      </c>
    </row>
    <row r="345" spans="1:4" x14ac:dyDescent="0.2">
      <c r="A345" t="s">
        <v>815</v>
      </c>
      <c r="B345" t="s">
        <v>127</v>
      </c>
      <c r="C345">
        <v>1.5</v>
      </c>
      <c r="D345">
        <v>19.399999999999999</v>
      </c>
    </row>
    <row r="346" spans="1:4" x14ac:dyDescent="0.2">
      <c r="A346" t="s">
        <v>816</v>
      </c>
      <c r="B346" t="s">
        <v>126</v>
      </c>
      <c r="C346">
        <v>4.5</v>
      </c>
      <c r="D346">
        <v>19.600000000000001</v>
      </c>
    </row>
    <row r="347" spans="1:4" x14ac:dyDescent="0.2">
      <c r="A347" t="s">
        <v>817</v>
      </c>
      <c r="B347" t="s">
        <v>126</v>
      </c>
      <c r="C347">
        <v>1.5</v>
      </c>
      <c r="D347">
        <v>18.899999999999999</v>
      </c>
    </row>
    <row r="348" spans="1:4" x14ac:dyDescent="0.2">
      <c r="A348" t="s">
        <v>818</v>
      </c>
      <c r="B348" t="s">
        <v>123</v>
      </c>
      <c r="C348">
        <v>4.5</v>
      </c>
      <c r="D348">
        <v>18.899999999999999</v>
      </c>
    </row>
    <row r="349" spans="1:4" x14ac:dyDescent="0.2">
      <c r="A349" t="s">
        <v>819</v>
      </c>
      <c r="B349" t="s">
        <v>123</v>
      </c>
      <c r="C349">
        <v>1.5</v>
      </c>
      <c r="D349">
        <v>18.3</v>
      </c>
    </row>
    <row r="350" spans="1:4" x14ac:dyDescent="0.2">
      <c r="A350" t="s">
        <v>820</v>
      </c>
      <c r="B350" t="s">
        <v>119</v>
      </c>
      <c r="C350">
        <v>4.5</v>
      </c>
      <c r="D350">
        <v>12.8</v>
      </c>
    </row>
    <row r="351" spans="1:4" x14ac:dyDescent="0.2">
      <c r="A351" t="s">
        <v>821</v>
      </c>
      <c r="B351" t="s">
        <v>119</v>
      </c>
      <c r="C351">
        <v>1.5</v>
      </c>
      <c r="D351">
        <v>12.7</v>
      </c>
    </row>
    <row r="352" spans="1:4" x14ac:dyDescent="0.2">
      <c r="A352" t="s">
        <v>822</v>
      </c>
      <c r="B352" t="s">
        <v>115</v>
      </c>
      <c r="C352">
        <v>1.5</v>
      </c>
      <c r="D352">
        <v>4.7</v>
      </c>
    </row>
    <row r="353" spans="1:4" x14ac:dyDescent="0.2">
      <c r="A353" t="s">
        <v>823</v>
      </c>
      <c r="B353" t="s">
        <v>112</v>
      </c>
      <c r="C353">
        <v>7.5</v>
      </c>
      <c r="D353">
        <v>15.8</v>
      </c>
    </row>
    <row r="354" spans="1:4" x14ac:dyDescent="0.2">
      <c r="A354" t="s">
        <v>824</v>
      </c>
      <c r="B354" t="s">
        <v>112</v>
      </c>
      <c r="C354">
        <v>4.5</v>
      </c>
      <c r="D354">
        <v>14.6</v>
      </c>
    </row>
    <row r="355" spans="1:4" x14ac:dyDescent="0.2">
      <c r="A355" t="s">
        <v>825</v>
      </c>
      <c r="B355" t="s">
        <v>112</v>
      </c>
      <c r="C355">
        <v>1.5</v>
      </c>
      <c r="D355">
        <v>11.7</v>
      </c>
    </row>
    <row r="356" spans="1:4" x14ac:dyDescent="0.2">
      <c r="A356" t="s">
        <v>826</v>
      </c>
      <c r="B356" t="s">
        <v>827</v>
      </c>
      <c r="C356">
        <v>4.5</v>
      </c>
      <c r="D356">
        <v>17.8</v>
      </c>
    </row>
    <row r="357" spans="1:4" x14ac:dyDescent="0.2">
      <c r="A357" t="s">
        <v>828</v>
      </c>
      <c r="B357" t="s">
        <v>827</v>
      </c>
      <c r="C357">
        <v>1.5</v>
      </c>
      <c r="D357">
        <v>16.3</v>
      </c>
    </row>
    <row r="358" spans="1:4" x14ac:dyDescent="0.2">
      <c r="A358" t="s">
        <v>829</v>
      </c>
      <c r="B358" t="s">
        <v>108</v>
      </c>
      <c r="C358">
        <v>4.5</v>
      </c>
      <c r="D358">
        <v>16</v>
      </c>
    </row>
    <row r="359" spans="1:4" x14ac:dyDescent="0.2">
      <c r="A359" t="s">
        <v>830</v>
      </c>
      <c r="B359" t="s">
        <v>108</v>
      </c>
      <c r="C359">
        <v>1.5</v>
      </c>
      <c r="D359">
        <v>12.9</v>
      </c>
    </row>
    <row r="360" spans="1:4" x14ac:dyDescent="0.2">
      <c r="A360" t="s">
        <v>831</v>
      </c>
      <c r="B360" t="s">
        <v>106</v>
      </c>
      <c r="C360">
        <v>4.5</v>
      </c>
      <c r="D360">
        <v>14.9</v>
      </c>
    </row>
    <row r="361" spans="1:4" x14ac:dyDescent="0.2">
      <c r="A361" t="s">
        <v>832</v>
      </c>
      <c r="B361" t="s">
        <v>106</v>
      </c>
      <c r="C361">
        <v>1.5</v>
      </c>
      <c r="D361">
        <v>12.5</v>
      </c>
    </row>
    <row r="362" spans="1:4" x14ac:dyDescent="0.2">
      <c r="A362" t="s">
        <v>833</v>
      </c>
      <c r="B362" t="s">
        <v>104</v>
      </c>
      <c r="C362">
        <v>4.5</v>
      </c>
      <c r="D362">
        <v>14.3</v>
      </c>
    </row>
    <row r="363" spans="1:4" x14ac:dyDescent="0.2">
      <c r="A363" t="s">
        <v>834</v>
      </c>
      <c r="B363" t="s">
        <v>104</v>
      </c>
      <c r="C363">
        <v>1.5</v>
      </c>
      <c r="D363">
        <v>10.8</v>
      </c>
    </row>
    <row r="364" spans="1:4" x14ac:dyDescent="0.2">
      <c r="A364" t="s">
        <v>835</v>
      </c>
      <c r="B364" t="s">
        <v>101</v>
      </c>
      <c r="C364">
        <v>4.5</v>
      </c>
      <c r="D364">
        <v>13.4</v>
      </c>
    </row>
    <row r="365" spans="1:4" x14ac:dyDescent="0.2">
      <c r="A365" t="s">
        <v>836</v>
      </c>
      <c r="B365" t="s">
        <v>101</v>
      </c>
      <c r="C365">
        <v>1.5</v>
      </c>
      <c r="D365">
        <v>12</v>
      </c>
    </row>
    <row r="366" spans="1:4" x14ac:dyDescent="0.2">
      <c r="A366" t="s">
        <v>837</v>
      </c>
      <c r="B366" t="s">
        <v>99</v>
      </c>
      <c r="C366">
        <v>4.5</v>
      </c>
      <c r="D366">
        <v>13.9</v>
      </c>
    </row>
    <row r="367" spans="1:4" x14ac:dyDescent="0.2">
      <c r="A367" t="s">
        <v>838</v>
      </c>
      <c r="B367" t="s">
        <v>99</v>
      </c>
      <c r="C367">
        <v>1.5</v>
      </c>
      <c r="D367">
        <v>11.2</v>
      </c>
    </row>
    <row r="368" spans="1:4" x14ac:dyDescent="0.2">
      <c r="A368" t="s">
        <v>839</v>
      </c>
      <c r="B368" t="s">
        <v>97</v>
      </c>
      <c r="C368">
        <v>4.5</v>
      </c>
      <c r="D368">
        <v>12.9</v>
      </c>
    </row>
    <row r="369" spans="1:4" x14ac:dyDescent="0.2">
      <c r="A369" t="s">
        <v>840</v>
      </c>
      <c r="B369" t="s">
        <v>97</v>
      </c>
      <c r="C369">
        <v>1.5</v>
      </c>
      <c r="D369">
        <v>9.4</v>
      </c>
    </row>
    <row r="370" spans="1:4" x14ac:dyDescent="0.2">
      <c r="A370" t="s">
        <v>841</v>
      </c>
      <c r="B370" t="s">
        <v>95</v>
      </c>
      <c r="C370">
        <v>4.5</v>
      </c>
      <c r="D370">
        <v>13</v>
      </c>
    </row>
    <row r="371" spans="1:4" x14ac:dyDescent="0.2">
      <c r="A371" t="s">
        <v>842</v>
      </c>
      <c r="B371" t="s">
        <v>95</v>
      </c>
      <c r="C371">
        <v>1.5</v>
      </c>
      <c r="D371">
        <v>10.1</v>
      </c>
    </row>
    <row r="372" spans="1:4" x14ac:dyDescent="0.2">
      <c r="A372" t="s">
        <v>843</v>
      </c>
      <c r="B372" t="s">
        <v>93</v>
      </c>
      <c r="C372">
        <v>4.5</v>
      </c>
      <c r="D372">
        <v>12.6</v>
      </c>
    </row>
    <row r="373" spans="1:4" x14ac:dyDescent="0.2">
      <c r="A373" t="s">
        <v>844</v>
      </c>
      <c r="B373" t="s">
        <v>93</v>
      </c>
      <c r="C373">
        <v>1.5</v>
      </c>
      <c r="D373">
        <v>9.6</v>
      </c>
    </row>
    <row r="374" spans="1:4" x14ac:dyDescent="0.2">
      <c r="A374" t="s">
        <v>845</v>
      </c>
      <c r="B374" t="s">
        <v>91</v>
      </c>
      <c r="C374">
        <v>4.5</v>
      </c>
      <c r="D374">
        <v>28.5</v>
      </c>
    </row>
    <row r="375" spans="1:4" x14ac:dyDescent="0.2">
      <c r="A375" t="s">
        <v>846</v>
      </c>
      <c r="B375" t="s">
        <v>91</v>
      </c>
      <c r="C375">
        <v>1.5</v>
      </c>
      <c r="D375">
        <v>26.6</v>
      </c>
    </row>
    <row r="376" spans="1:4" x14ac:dyDescent="0.2">
      <c r="A376" t="s">
        <v>847</v>
      </c>
      <c r="B376" t="s">
        <v>88</v>
      </c>
      <c r="C376">
        <v>4.5</v>
      </c>
      <c r="D376">
        <v>27.2</v>
      </c>
    </row>
    <row r="377" spans="1:4" x14ac:dyDescent="0.2">
      <c r="A377" t="s">
        <v>848</v>
      </c>
      <c r="B377" t="s">
        <v>88</v>
      </c>
      <c r="C377">
        <v>1.5</v>
      </c>
      <c r="D377">
        <v>24</v>
      </c>
    </row>
    <row r="378" spans="1:4" x14ac:dyDescent="0.2">
      <c r="A378" t="s">
        <v>849</v>
      </c>
      <c r="B378" t="s">
        <v>86</v>
      </c>
      <c r="C378">
        <v>1.5</v>
      </c>
      <c r="D378">
        <v>26.3</v>
      </c>
    </row>
    <row r="379" spans="1:4" x14ac:dyDescent="0.2">
      <c r="A379" t="s">
        <v>850</v>
      </c>
      <c r="B379" t="s">
        <v>83</v>
      </c>
      <c r="C379">
        <v>4.5</v>
      </c>
      <c r="D379">
        <v>24.1</v>
      </c>
    </row>
    <row r="380" spans="1:4" x14ac:dyDescent="0.2">
      <c r="A380" t="s">
        <v>851</v>
      </c>
      <c r="B380" t="s">
        <v>83</v>
      </c>
      <c r="C380">
        <v>1.5</v>
      </c>
      <c r="D380">
        <v>23</v>
      </c>
    </row>
    <row r="381" spans="1:4" x14ac:dyDescent="0.2">
      <c r="A381" t="s">
        <v>852</v>
      </c>
      <c r="B381" t="s">
        <v>131</v>
      </c>
      <c r="C381">
        <v>10.5</v>
      </c>
      <c r="D381">
        <v>4.7</v>
      </c>
    </row>
    <row r="382" spans="1:4" x14ac:dyDescent="0.2">
      <c r="A382" t="s">
        <v>853</v>
      </c>
      <c r="B382" t="s">
        <v>131</v>
      </c>
      <c r="C382">
        <v>7.5</v>
      </c>
      <c r="D382">
        <v>4.5</v>
      </c>
    </row>
    <row r="383" spans="1:4" x14ac:dyDescent="0.2">
      <c r="A383" t="s">
        <v>854</v>
      </c>
      <c r="B383" t="s">
        <v>131</v>
      </c>
      <c r="C383">
        <v>4.5</v>
      </c>
      <c r="D383">
        <v>10.5</v>
      </c>
    </row>
    <row r="384" spans="1:4" x14ac:dyDescent="0.2">
      <c r="A384" t="s">
        <v>855</v>
      </c>
      <c r="B384" t="s">
        <v>131</v>
      </c>
      <c r="C384">
        <v>1.5</v>
      </c>
      <c r="D384">
        <v>9.1</v>
      </c>
    </row>
    <row r="385" spans="1:4" x14ac:dyDescent="0.2">
      <c r="A385" t="s">
        <v>856</v>
      </c>
      <c r="B385" t="s">
        <v>121</v>
      </c>
      <c r="C385">
        <v>10.5</v>
      </c>
      <c r="D385">
        <v>4.5999999999999996</v>
      </c>
    </row>
    <row r="386" spans="1:4" x14ac:dyDescent="0.2">
      <c r="A386" t="s">
        <v>857</v>
      </c>
      <c r="B386" t="s">
        <v>121</v>
      </c>
      <c r="C386">
        <v>7.5</v>
      </c>
      <c r="D386">
        <v>4.4000000000000004</v>
      </c>
    </row>
    <row r="387" spans="1:4" x14ac:dyDescent="0.2">
      <c r="A387" t="s">
        <v>858</v>
      </c>
      <c r="B387" t="s">
        <v>121</v>
      </c>
      <c r="C387">
        <v>4.5</v>
      </c>
      <c r="D387">
        <v>10.9</v>
      </c>
    </row>
    <row r="388" spans="1:4" x14ac:dyDescent="0.2">
      <c r="A388" t="s">
        <v>859</v>
      </c>
      <c r="B388" t="s">
        <v>121</v>
      </c>
      <c r="C388">
        <v>1.5</v>
      </c>
      <c r="D388">
        <v>8.8000000000000007</v>
      </c>
    </row>
    <row r="389" spans="1:4" x14ac:dyDescent="0.2">
      <c r="A389" t="s">
        <v>860</v>
      </c>
      <c r="B389" t="s">
        <v>117</v>
      </c>
      <c r="C389">
        <v>4.5</v>
      </c>
      <c r="D389">
        <v>14.7</v>
      </c>
    </row>
    <row r="390" spans="1:4" x14ac:dyDescent="0.2">
      <c r="A390" t="s">
        <v>861</v>
      </c>
      <c r="B390" t="s">
        <v>117</v>
      </c>
      <c r="C390">
        <v>1.5</v>
      </c>
      <c r="D390">
        <v>13</v>
      </c>
    </row>
    <row r="391" spans="1:4" x14ac:dyDescent="0.2">
      <c r="A391" t="s">
        <v>862</v>
      </c>
      <c r="B391" t="s">
        <v>80</v>
      </c>
      <c r="C391">
        <v>4.5</v>
      </c>
      <c r="D391">
        <v>9</v>
      </c>
    </row>
    <row r="392" spans="1:4" x14ac:dyDescent="0.2">
      <c r="A392" t="s">
        <v>863</v>
      </c>
      <c r="B392" t="s">
        <v>80</v>
      </c>
      <c r="C392">
        <v>1.5</v>
      </c>
      <c r="D392">
        <v>8.1999999999999993</v>
      </c>
    </row>
    <row r="393" spans="1:4" x14ac:dyDescent="0.2">
      <c r="A393" t="s">
        <v>864</v>
      </c>
      <c r="B393" t="s">
        <v>78</v>
      </c>
      <c r="C393">
        <v>4.5</v>
      </c>
      <c r="D393">
        <v>19.2</v>
      </c>
    </row>
    <row r="394" spans="1:4" x14ac:dyDescent="0.2">
      <c r="A394" t="s">
        <v>865</v>
      </c>
      <c r="B394" t="s">
        <v>78</v>
      </c>
      <c r="C394">
        <v>1.5</v>
      </c>
      <c r="D394">
        <v>14.5</v>
      </c>
    </row>
    <row r="395" spans="1:4" x14ac:dyDescent="0.2">
      <c r="A395" t="s">
        <v>866</v>
      </c>
      <c r="B395" t="s">
        <v>867</v>
      </c>
      <c r="C395">
        <v>4.5</v>
      </c>
      <c r="D395">
        <v>13.4</v>
      </c>
    </row>
    <row r="396" spans="1:4" x14ac:dyDescent="0.2">
      <c r="A396" t="s">
        <v>866</v>
      </c>
      <c r="B396" t="s">
        <v>75</v>
      </c>
      <c r="C396">
        <v>4.5</v>
      </c>
      <c r="D396">
        <v>18</v>
      </c>
    </row>
    <row r="397" spans="1:4" x14ac:dyDescent="0.2">
      <c r="A397" t="s">
        <v>868</v>
      </c>
      <c r="B397" t="s">
        <v>867</v>
      </c>
      <c r="C397">
        <v>1.5</v>
      </c>
      <c r="D397">
        <v>13</v>
      </c>
    </row>
    <row r="398" spans="1:4" x14ac:dyDescent="0.2">
      <c r="A398" t="s">
        <v>868</v>
      </c>
      <c r="B398" t="s">
        <v>75</v>
      </c>
      <c r="C398">
        <v>1.5</v>
      </c>
      <c r="D398">
        <v>14.1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E2A1-32E1-44F0-813B-FA0E2A1B2D4A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38.299999999999997</v>
      </c>
    </row>
    <row r="5" spans="1:4" x14ac:dyDescent="0.2">
      <c r="A5" t="s">
        <v>470</v>
      </c>
      <c r="B5" t="s">
        <v>415</v>
      </c>
      <c r="C5">
        <v>4.5</v>
      </c>
      <c r="D5">
        <v>36.799999999999997</v>
      </c>
    </row>
    <row r="6" spans="1:4" x14ac:dyDescent="0.2">
      <c r="A6" t="s">
        <v>471</v>
      </c>
      <c r="B6" t="s">
        <v>415</v>
      </c>
      <c r="C6">
        <v>1.5</v>
      </c>
      <c r="D6">
        <v>33.6</v>
      </c>
    </row>
    <row r="7" spans="1:4" x14ac:dyDescent="0.2">
      <c r="A7" t="s">
        <v>472</v>
      </c>
      <c r="B7" t="s">
        <v>434</v>
      </c>
      <c r="C7">
        <v>4.5</v>
      </c>
      <c r="D7">
        <v>45</v>
      </c>
    </row>
    <row r="8" spans="1:4" x14ac:dyDescent="0.2">
      <c r="A8" t="s">
        <v>473</v>
      </c>
      <c r="B8" t="s">
        <v>434</v>
      </c>
      <c r="C8">
        <v>1.5</v>
      </c>
      <c r="D8">
        <v>44.7</v>
      </c>
    </row>
    <row r="9" spans="1:4" x14ac:dyDescent="0.2">
      <c r="A9" t="s">
        <v>474</v>
      </c>
      <c r="B9" t="s">
        <v>432</v>
      </c>
      <c r="C9">
        <v>4.5</v>
      </c>
      <c r="D9">
        <v>45.5</v>
      </c>
    </row>
    <row r="10" spans="1:4" x14ac:dyDescent="0.2">
      <c r="A10" t="s">
        <v>475</v>
      </c>
      <c r="B10" t="s">
        <v>432</v>
      </c>
      <c r="C10">
        <v>1.5</v>
      </c>
      <c r="D10">
        <v>45.1</v>
      </c>
    </row>
    <row r="11" spans="1:4" x14ac:dyDescent="0.2">
      <c r="A11" t="s">
        <v>476</v>
      </c>
      <c r="B11" t="s">
        <v>430</v>
      </c>
      <c r="C11">
        <v>4.5</v>
      </c>
      <c r="D11">
        <v>44.7</v>
      </c>
    </row>
    <row r="12" spans="1:4" x14ac:dyDescent="0.2">
      <c r="A12" t="s">
        <v>477</v>
      </c>
      <c r="B12" t="s">
        <v>430</v>
      </c>
      <c r="C12">
        <v>1.5</v>
      </c>
      <c r="D12">
        <v>44.4</v>
      </c>
    </row>
    <row r="13" spans="1:4" x14ac:dyDescent="0.2">
      <c r="A13" t="s">
        <v>478</v>
      </c>
      <c r="B13" t="s">
        <v>479</v>
      </c>
      <c r="C13">
        <v>7.5</v>
      </c>
      <c r="D13">
        <v>44.4</v>
      </c>
    </row>
    <row r="14" spans="1:4" x14ac:dyDescent="0.2">
      <c r="A14" t="s">
        <v>480</v>
      </c>
      <c r="B14" t="s">
        <v>479</v>
      </c>
      <c r="C14">
        <v>4.5</v>
      </c>
      <c r="D14">
        <v>43.7</v>
      </c>
    </row>
    <row r="15" spans="1:4" x14ac:dyDescent="0.2">
      <c r="A15" t="s">
        <v>481</v>
      </c>
      <c r="B15" t="s">
        <v>479</v>
      </c>
      <c r="C15">
        <v>1.5</v>
      </c>
      <c r="D15">
        <v>43.5</v>
      </c>
    </row>
    <row r="16" spans="1:4" x14ac:dyDescent="0.2">
      <c r="A16" t="s">
        <v>482</v>
      </c>
      <c r="B16" t="s">
        <v>483</v>
      </c>
      <c r="C16">
        <v>7.5</v>
      </c>
      <c r="D16">
        <v>44.3</v>
      </c>
    </row>
    <row r="17" spans="1:4" x14ac:dyDescent="0.2">
      <c r="A17" t="s">
        <v>484</v>
      </c>
      <c r="B17" t="s">
        <v>483</v>
      </c>
      <c r="C17">
        <v>4.5</v>
      </c>
      <c r="D17">
        <v>44</v>
      </c>
    </row>
    <row r="18" spans="1:4" x14ac:dyDescent="0.2">
      <c r="A18" t="s">
        <v>485</v>
      </c>
      <c r="B18" t="s">
        <v>483</v>
      </c>
      <c r="C18">
        <v>1.5</v>
      </c>
      <c r="D18">
        <v>43.7</v>
      </c>
    </row>
    <row r="19" spans="1:4" x14ac:dyDescent="0.2">
      <c r="A19" t="s">
        <v>486</v>
      </c>
      <c r="B19" t="s">
        <v>487</v>
      </c>
      <c r="C19">
        <v>7.5</v>
      </c>
      <c r="D19">
        <v>44.1</v>
      </c>
    </row>
    <row r="20" spans="1:4" x14ac:dyDescent="0.2">
      <c r="A20" t="s">
        <v>488</v>
      </c>
      <c r="B20" t="s">
        <v>487</v>
      </c>
      <c r="C20">
        <v>4.5</v>
      </c>
      <c r="D20">
        <v>44.1</v>
      </c>
    </row>
    <row r="21" spans="1:4" x14ac:dyDescent="0.2">
      <c r="A21" t="s">
        <v>489</v>
      </c>
      <c r="B21" t="s">
        <v>487</v>
      </c>
      <c r="C21">
        <v>1.5</v>
      </c>
      <c r="D21">
        <v>43.8</v>
      </c>
    </row>
    <row r="22" spans="1:4" x14ac:dyDescent="0.2">
      <c r="A22" t="s">
        <v>490</v>
      </c>
      <c r="B22" t="s">
        <v>491</v>
      </c>
      <c r="C22">
        <v>7.5</v>
      </c>
      <c r="D22">
        <v>44.1</v>
      </c>
    </row>
    <row r="23" spans="1:4" x14ac:dyDescent="0.2">
      <c r="A23" t="s">
        <v>492</v>
      </c>
      <c r="B23" t="s">
        <v>491</v>
      </c>
      <c r="C23">
        <v>4.5</v>
      </c>
      <c r="D23">
        <v>44.3</v>
      </c>
    </row>
    <row r="24" spans="1:4" x14ac:dyDescent="0.2">
      <c r="A24" t="s">
        <v>493</v>
      </c>
      <c r="B24" t="s">
        <v>491</v>
      </c>
      <c r="C24">
        <v>1.5</v>
      </c>
      <c r="D24">
        <v>44.1</v>
      </c>
    </row>
    <row r="25" spans="1:4" x14ac:dyDescent="0.2">
      <c r="A25" t="s">
        <v>494</v>
      </c>
      <c r="B25" t="s">
        <v>495</v>
      </c>
      <c r="C25">
        <v>7.5</v>
      </c>
      <c r="D25">
        <v>44.4</v>
      </c>
    </row>
    <row r="26" spans="1:4" x14ac:dyDescent="0.2">
      <c r="A26" t="s">
        <v>496</v>
      </c>
      <c r="B26" t="s">
        <v>495</v>
      </c>
      <c r="C26">
        <v>4.5</v>
      </c>
      <c r="D26">
        <v>44.7</v>
      </c>
    </row>
    <row r="27" spans="1:4" x14ac:dyDescent="0.2">
      <c r="A27" t="s">
        <v>497</v>
      </c>
      <c r="B27" t="s">
        <v>495</v>
      </c>
      <c r="C27">
        <v>1.5</v>
      </c>
      <c r="D27">
        <v>44.1</v>
      </c>
    </row>
    <row r="28" spans="1:4" x14ac:dyDescent="0.2">
      <c r="A28" t="s">
        <v>498</v>
      </c>
      <c r="B28" t="s">
        <v>499</v>
      </c>
      <c r="C28">
        <v>7.5</v>
      </c>
      <c r="D28">
        <v>44.4</v>
      </c>
    </row>
    <row r="29" spans="1:4" x14ac:dyDescent="0.2">
      <c r="A29" t="s">
        <v>500</v>
      </c>
      <c r="B29" t="s">
        <v>499</v>
      </c>
      <c r="C29">
        <v>4.5</v>
      </c>
      <c r="D29">
        <v>44.6</v>
      </c>
    </row>
    <row r="30" spans="1:4" x14ac:dyDescent="0.2">
      <c r="A30" t="s">
        <v>501</v>
      </c>
      <c r="B30" t="s">
        <v>499</v>
      </c>
      <c r="C30">
        <v>1.5</v>
      </c>
      <c r="D30">
        <v>44</v>
      </c>
    </row>
    <row r="31" spans="1:4" x14ac:dyDescent="0.2">
      <c r="A31" t="s">
        <v>502</v>
      </c>
      <c r="B31" t="s">
        <v>403</v>
      </c>
      <c r="C31">
        <v>7.5</v>
      </c>
      <c r="D31">
        <v>37.5</v>
      </c>
    </row>
    <row r="32" spans="1:4" x14ac:dyDescent="0.2">
      <c r="A32" t="s">
        <v>503</v>
      </c>
      <c r="B32" t="s">
        <v>403</v>
      </c>
      <c r="C32">
        <v>4.5</v>
      </c>
      <c r="D32">
        <v>36</v>
      </c>
    </row>
    <row r="33" spans="1:4" x14ac:dyDescent="0.2">
      <c r="A33" t="s">
        <v>504</v>
      </c>
      <c r="B33" t="s">
        <v>403</v>
      </c>
      <c r="C33">
        <v>1.5</v>
      </c>
      <c r="D33">
        <v>32.299999999999997</v>
      </c>
    </row>
    <row r="34" spans="1:4" x14ac:dyDescent="0.2">
      <c r="A34" t="s">
        <v>505</v>
      </c>
      <c r="B34" t="s">
        <v>413</v>
      </c>
      <c r="C34">
        <v>7.5</v>
      </c>
      <c r="D34">
        <v>44.5</v>
      </c>
    </row>
    <row r="35" spans="1:4" x14ac:dyDescent="0.2">
      <c r="A35" t="s">
        <v>506</v>
      </c>
      <c r="B35" t="s">
        <v>413</v>
      </c>
      <c r="C35">
        <v>4.5</v>
      </c>
      <c r="D35">
        <v>44.4</v>
      </c>
    </row>
    <row r="36" spans="1:4" x14ac:dyDescent="0.2">
      <c r="A36" t="s">
        <v>507</v>
      </c>
      <c r="B36" t="s">
        <v>413</v>
      </c>
      <c r="C36">
        <v>1.5</v>
      </c>
      <c r="D36">
        <v>43.4</v>
      </c>
    </row>
    <row r="37" spans="1:4" x14ac:dyDescent="0.2">
      <c r="A37" t="s">
        <v>508</v>
      </c>
      <c r="B37" t="s">
        <v>411</v>
      </c>
      <c r="C37">
        <v>7.5</v>
      </c>
      <c r="D37">
        <v>44.5</v>
      </c>
    </row>
    <row r="38" spans="1:4" x14ac:dyDescent="0.2">
      <c r="A38" t="s">
        <v>509</v>
      </c>
      <c r="B38" t="s">
        <v>411</v>
      </c>
      <c r="C38">
        <v>4.5</v>
      </c>
      <c r="D38">
        <v>44.3</v>
      </c>
    </row>
    <row r="39" spans="1:4" x14ac:dyDescent="0.2">
      <c r="A39" t="s">
        <v>510</v>
      </c>
      <c r="B39" t="s">
        <v>411</v>
      </c>
      <c r="C39">
        <v>1.5</v>
      </c>
      <c r="D39">
        <v>43.4</v>
      </c>
    </row>
    <row r="40" spans="1:4" x14ac:dyDescent="0.2">
      <c r="A40" t="s">
        <v>511</v>
      </c>
      <c r="B40" t="s">
        <v>409</v>
      </c>
      <c r="C40">
        <v>7.5</v>
      </c>
      <c r="D40">
        <v>44.5</v>
      </c>
    </row>
    <row r="41" spans="1:4" x14ac:dyDescent="0.2">
      <c r="A41" t="s">
        <v>512</v>
      </c>
      <c r="B41" t="s">
        <v>409</v>
      </c>
      <c r="C41">
        <v>4.5</v>
      </c>
      <c r="D41">
        <v>44.3</v>
      </c>
    </row>
    <row r="42" spans="1:4" x14ac:dyDescent="0.2">
      <c r="A42" t="s">
        <v>513</v>
      </c>
      <c r="B42" t="s">
        <v>409</v>
      </c>
      <c r="C42">
        <v>1.5</v>
      </c>
      <c r="D42">
        <v>43.4</v>
      </c>
    </row>
    <row r="43" spans="1:4" x14ac:dyDescent="0.2">
      <c r="A43" t="s">
        <v>514</v>
      </c>
      <c r="B43" t="s">
        <v>407</v>
      </c>
      <c r="C43">
        <v>4.5</v>
      </c>
      <c r="D43">
        <v>44.3</v>
      </c>
    </row>
    <row r="44" spans="1:4" x14ac:dyDescent="0.2">
      <c r="A44" t="s">
        <v>515</v>
      </c>
      <c r="B44" t="s">
        <v>407</v>
      </c>
      <c r="C44">
        <v>1.5</v>
      </c>
      <c r="D44">
        <v>43.5</v>
      </c>
    </row>
    <row r="45" spans="1:4" x14ac:dyDescent="0.2">
      <c r="A45" t="s">
        <v>516</v>
      </c>
      <c r="B45" t="s">
        <v>405</v>
      </c>
      <c r="C45">
        <v>4.5</v>
      </c>
      <c r="D45">
        <v>44.5</v>
      </c>
    </row>
    <row r="46" spans="1:4" x14ac:dyDescent="0.2">
      <c r="A46" t="s">
        <v>517</v>
      </c>
      <c r="B46" t="s">
        <v>405</v>
      </c>
      <c r="C46">
        <v>1.5</v>
      </c>
      <c r="D46">
        <v>43.6</v>
      </c>
    </row>
    <row r="47" spans="1:4" x14ac:dyDescent="0.2">
      <c r="A47" t="s">
        <v>518</v>
      </c>
      <c r="B47" t="s">
        <v>401</v>
      </c>
      <c r="C47">
        <v>4.5</v>
      </c>
      <c r="D47">
        <v>45.3</v>
      </c>
    </row>
    <row r="48" spans="1:4" x14ac:dyDescent="0.2">
      <c r="A48" t="s">
        <v>519</v>
      </c>
      <c r="B48" t="s">
        <v>401</v>
      </c>
      <c r="C48">
        <v>1.5</v>
      </c>
      <c r="D48">
        <v>44.5</v>
      </c>
    </row>
    <row r="49" spans="1:4" x14ac:dyDescent="0.2">
      <c r="A49" t="s">
        <v>520</v>
      </c>
      <c r="B49" t="s">
        <v>399</v>
      </c>
      <c r="C49">
        <v>4.5</v>
      </c>
      <c r="D49">
        <v>45.1</v>
      </c>
    </row>
    <row r="50" spans="1:4" x14ac:dyDescent="0.2">
      <c r="A50" t="s">
        <v>521</v>
      </c>
      <c r="B50" t="s">
        <v>399</v>
      </c>
      <c r="C50">
        <v>1.5</v>
      </c>
      <c r="D50">
        <v>44.4</v>
      </c>
    </row>
    <row r="51" spans="1:4" x14ac:dyDescent="0.2">
      <c r="A51" t="s">
        <v>522</v>
      </c>
      <c r="B51" t="s">
        <v>396</v>
      </c>
      <c r="C51">
        <v>4.5</v>
      </c>
      <c r="D51">
        <v>44.1</v>
      </c>
    </row>
    <row r="52" spans="1:4" x14ac:dyDescent="0.2">
      <c r="A52" t="s">
        <v>523</v>
      </c>
      <c r="B52" t="s">
        <v>396</v>
      </c>
      <c r="C52">
        <v>1.5</v>
      </c>
      <c r="D52">
        <v>43.3</v>
      </c>
    </row>
    <row r="53" spans="1:4" x14ac:dyDescent="0.2">
      <c r="A53" t="s">
        <v>524</v>
      </c>
      <c r="B53" t="s">
        <v>394</v>
      </c>
      <c r="C53">
        <v>7.5</v>
      </c>
      <c r="D53">
        <v>42.8</v>
      </c>
    </row>
    <row r="54" spans="1:4" x14ac:dyDescent="0.2">
      <c r="A54" t="s">
        <v>525</v>
      </c>
      <c r="B54" t="s">
        <v>394</v>
      </c>
      <c r="C54">
        <v>4.5</v>
      </c>
      <c r="D54">
        <v>42.9</v>
      </c>
    </row>
    <row r="55" spans="1:4" x14ac:dyDescent="0.2">
      <c r="A55" t="s">
        <v>526</v>
      </c>
      <c r="B55" t="s">
        <v>394</v>
      </c>
      <c r="C55">
        <v>1.5</v>
      </c>
      <c r="D55">
        <v>42</v>
      </c>
    </row>
    <row r="56" spans="1:4" x14ac:dyDescent="0.2">
      <c r="A56" t="s">
        <v>527</v>
      </c>
      <c r="B56" t="s">
        <v>392</v>
      </c>
      <c r="C56">
        <v>7.5</v>
      </c>
      <c r="D56">
        <v>43.1</v>
      </c>
    </row>
    <row r="57" spans="1:4" x14ac:dyDescent="0.2">
      <c r="A57" t="s">
        <v>528</v>
      </c>
      <c r="B57" t="s">
        <v>392</v>
      </c>
      <c r="C57">
        <v>4.5</v>
      </c>
      <c r="D57">
        <v>43.2</v>
      </c>
    </row>
    <row r="58" spans="1:4" x14ac:dyDescent="0.2">
      <c r="A58" t="s">
        <v>529</v>
      </c>
      <c r="B58" t="s">
        <v>392</v>
      </c>
      <c r="C58">
        <v>1.5</v>
      </c>
      <c r="D58">
        <v>42.1</v>
      </c>
    </row>
    <row r="59" spans="1:4" x14ac:dyDescent="0.2">
      <c r="A59" t="s">
        <v>530</v>
      </c>
      <c r="B59" t="s">
        <v>390</v>
      </c>
      <c r="C59">
        <v>7.5</v>
      </c>
      <c r="D59">
        <v>43.1</v>
      </c>
    </row>
    <row r="60" spans="1:4" x14ac:dyDescent="0.2">
      <c r="A60" t="s">
        <v>531</v>
      </c>
      <c r="B60" t="s">
        <v>390</v>
      </c>
      <c r="C60">
        <v>4.5</v>
      </c>
      <c r="D60">
        <v>43.2</v>
      </c>
    </row>
    <row r="61" spans="1:4" x14ac:dyDescent="0.2">
      <c r="A61" t="s">
        <v>532</v>
      </c>
      <c r="B61" t="s">
        <v>390</v>
      </c>
      <c r="C61">
        <v>1.5</v>
      </c>
      <c r="D61">
        <v>42.1</v>
      </c>
    </row>
    <row r="62" spans="1:4" x14ac:dyDescent="0.2">
      <c r="A62" t="s">
        <v>533</v>
      </c>
      <c r="B62" t="s">
        <v>388</v>
      </c>
      <c r="C62">
        <v>7.5</v>
      </c>
      <c r="D62">
        <v>41.6</v>
      </c>
    </row>
    <row r="63" spans="1:4" x14ac:dyDescent="0.2">
      <c r="A63" t="s">
        <v>534</v>
      </c>
      <c r="B63" t="s">
        <v>388</v>
      </c>
      <c r="C63">
        <v>4.5</v>
      </c>
      <c r="D63">
        <v>42</v>
      </c>
    </row>
    <row r="64" spans="1:4" x14ac:dyDescent="0.2">
      <c r="A64" t="s">
        <v>535</v>
      </c>
      <c r="B64" t="s">
        <v>388</v>
      </c>
      <c r="C64">
        <v>1.5</v>
      </c>
      <c r="D64">
        <v>40.9</v>
      </c>
    </row>
    <row r="65" spans="1:4" x14ac:dyDescent="0.2">
      <c r="A65" t="s">
        <v>536</v>
      </c>
      <c r="B65" t="s">
        <v>386</v>
      </c>
      <c r="C65">
        <v>7.5</v>
      </c>
      <c r="D65">
        <v>42.5</v>
      </c>
    </row>
    <row r="66" spans="1:4" x14ac:dyDescent="0.2">
      <c r="A66" t="s">
        <v>537</v>
      </c>
      <c r="B66" t="s">
        <v>386</v>
      </c>
      <c r="C66">
        <v>4.5</v>
      </c>
      <c r="D66">
        <v>42.9</v>
      </c>
    </row>
    <row r="67" spans="1:4" x14ac:dyDescent="0.2">
      <c r="A67" t="s">
        <v>538</v>
      </c>
      <c r="B67" t="s">
        <v>386</v>
      </c>
      <c r="C67">
        <v>1.5</v>
      </c>
      <c r="D67">
        <v>41.8</v>
      </c>
    </row>
    <row r="68" spans="1:4" x14ac:dyDescent="0.2">
      <c r="A68" t="s">
        <v>539</v>
      </c>
      <c r="B68" t="s">
        <v>384</v>
      </c>
      <c r="C68">
        <v>7.5</v>
      </c>
      <c r="D68">
        <v>42.7</v>
      </c>
    </row>
    <row r="69" spans="1:4" x14ac:dyDescent="0.2">
      <c r="A69" t="s">
        <v>540</v>
      </c>
      <c r="B69" t="s">
        <v>384</v>
      </c>
      <c r="C69">
        <v>4.5</v>
      </c>
      <c r="D69">
        <v>42.9</v>
      </c>
    </row>
    <row r="70" spans="1:4" x14ac:dyDescent="0.2">
      <c r="A70" t="s">
        <v>541</v>
      </c>
      <c r="B70" t="s">
        <v>384</v>
      </c>
      <c r="C70">
        <v>1.5</v>
      </c>
      <c r="D70">
        <v>42</v>
      </c>
    </row>
    <row r="71" spans="1:4" x14ac:dyDescent="0.2">
      <c r="A71" t="s">
        <v>542</v>
      </c>
      <c r="B71" t="s">
        <v>382</v>
      </c>
      <c r="C71">
        <v>7.5</v>
      </c>
      <c r="D71">
        <v>42.7</v>
      </c>
    </row>
    <row r="72" spans="1:4" x14ac:dyDescent="0.2">
      <c r="A72" t="s">
        <v>543</v>
      </c>
      <c r="B72" t="s">
        <v>382</v>
      </c>
      <c r="C72">
        <v>4.5</v>
      </c>
      <c r="D72">
        <v>42.9</v>
      </c>
    </row>
    <row r="73" spans="1:4" x14ac:dyDescent="0.2">
      <c r="A73" t="s">
        <v>544</v>
      </c>
      <c r="B73" t="s">
        <v>382</v>
      </c>
      <c r="C73">
        <v>1.5</v>
      </c>
      <c r="D73">
        <v>42</v>
      </c>
    </row>
    <row r="74" spans="1:4" x14ac:dyDescent="0.2">
      <c r="A74" t="s">
        <v>545</v>
      </c>
      <c r="B74" t="s">
        <v>380</v>
      </c>
      <c r="C74">
        <v>4.5</v>
      </c>
      <c r="D74">
        <v>44.5</v>
      </c>
    </row>
    <row r="75" spans="1:4" x14ac:dyDescent="0.2">
      <c r="A75" t="s">
        <v>546</v>
      </c>
      <c r="B75" t="s">
        <v>380</v>
      </c>
      <c r="C75">
        <v>1.5</v>
      </c>
      <c r="D75">
        <v>43.3</v>
      </c>
    </row>
    <row r="76" spans="1:4" x14ac:dyDescent="0.2">
      <c r="A76" t="s">
        <v>547</v>
      </c>
      <c r="B76" t="s">
        <v>378</v>
      </c>
      <c r="C76">
        <v>7.5</v>
      </c>
      <c r="D76">
        <v>42.6</v>
      </c>
    </row>
    <row r="77" spans="1:4" x14ac:dyDescent="0.2">
      <c r="A77" t="s">
        <v>548</v>
      </c>
      <c r="B77" t="s">
        <v>378</v>
      </c>
      <c r="C77">
        <v>4.5</v>
      </c>
      <c r="D77">
        <v>42.9</v>
      </c>
    </row>
    <row r="78" spans="1:4" x14ac:dyDescent="0.2">
      <c r="A78" t="s">
        <v>549</v>
      </c>
      <c r="B78" t="s">
        <v>378</v>
      </c>
      <c r="C78">
        <v>1.5</v>
      </c>
      <c r="D78">
        <v>41.6</v>
      </c>
    </row>
    <row r="79" spans="1:4" x14ac:dyDescent="0.2">
      <c r="A79" t="s">
        <v>550</v>
      </c>
      <c r="B79" t="s">
        <v>376</v>
      </c>
      <c r="C79">
        <v>7.5</v>
      </c>
      <c r="D79">
        <v>42.4</v>
      </c>
    </row>
    <row r="80" spans="1:4" x14ac:dyDescent="0.2">
      <c r="A80" t="s">
        <v>551</v>
      </c>
      <c r="B80" t="s">
        <v>376</v>
      </c>
      <c r="C80">
        <v>4.5</v>
      </c>
      <c r="D80">
        <v>43</v>
      </c>
    </row>
    <row r="81" spans="1:4" x14ac:dyDescent="0.2">
      <c r="A81" t="s">
        <v>552</v>
      </c>
      <c r="B81" t="s">
        <v>376</v>
      </c>
      <c r="C81">
        <v>1.5</v>
      </c>
      <c r="D81">
        <v>41.8</v>
      </c>
    </row>
    <row r="82" spans="1:4" x14ac:dyDescent="0.2">
      <c r="A82" t="s">
        <v>553</v>
      </c>
      <c r="B82" t="s">
        <v>374</v>
      </c>
      <c r="C82">
        <v>4.5</v>
      </c>
      <c r="D82">
        <v>42.7</v>
      </c>
    </row>
    <row r="83" spans="1:4" x14ac:dyDescent="0.2">
      <c r="A83" t="s">
        <v>554</v>
      </c>
      <c r="B83" t="s">
        <v>374</v>
      </c>
      <c r="C83">
        <v>1.5</v>
      </c>
      <c r="D83">
        <v>41.2</v>
      </c>
    </row>
    <row r="84" spans="1:4" x14ac:dyDescent="0.2">
      <c r="A84" t="s">
        <v>555</v>
      </c>
      <c r="B84" t="s">
        <v>372</v>
      </c>
      <c r="C84">
        <v>4.5</v>
      </c>
      <c r="D84">
        <v>42.6</v>
      </c>
    </row>
    <row r="85" spans="1:4" x14ac:dyDescent="0.2">
      <c r="A85" t="s">
        <v>556</v>
      </c>
      <c r="B85" t="s">
        <v>372</v>
      </c>
      <c r="C85">
        <v>1.5</v>
      </c>
      <c r="D85">
        <v>41</v>
      </c>
    </row>
    <row r="86" spans="1:4" x14ac:dyDescent="0.2">
      <c r="A86" t="s">
        <v>557</v>
      </c>
      <c r="B86" t="s">
        <v>370</v>
      </c>
      <c r="C86">
        <v>4.5</v>
      </c>
      <c r="D86">
        <v>42.7</v>
      </c>
    </row>
    <row r="87" spans="1:4" x14ac:dyDescent="0.2">
      <c r="A87" t="s">
        <v>558</v>
      </c>
      <c r="B87" t="s">
        <v>370</v>
      </c>
      <c r="C87">
        <v>1.5</v>
      </c>
      <c r="D87">
        <v>41.1</v>
      </c>
    </row>
    <row r="88" spans="1:4" x14ac:dyDescent="0.2">
      <c r="A88" t="s">
        <v>559</v>
      </c>
      <c r="B88" t="s">
        <v>368</v>
      </c>
      <c r="C88">
        <v>4.5</v>
      </c>
      <c r="D88">
        <v>42.8</v>
      </c>
    </row>
    <row r="89" spans="1:4" x14ac:dyDescent="0.2">
      <c r="A89" t="s">
        <v>560</v>
      </c>
      <c r="B89" t="s">
        <v>368</v>
      </c>
      <c r="C89">
        <v>1.5</v>
      </c>
      <c r="D89">
        <v>40.9</v>
      </c>
    </row>
    <row r="90" spans="1:4" x14ac:dyDescent="0.2">
      <c r="A90" t="s">
        <v>561</v>
      </c>
      <c r="B90" t="s">
        <v>366</v>
      </c>
      <c r="C90">
        <v>4.5</v>
      </c>
      <c r="D90">
        <v>38.1</v>
      </c>
    </row>
    <row r="91" spans="1:4" x14ac:dyDescent="0.2">
      <c r="A91" t="s">
        <v>562</v>
      </c>
      <c r="B91" t="s">
        <v>366</v>
      </c>
      <c r="C91">
        <v>1.5</v>
      </c>
      <c r="D91">
        <v>35.299999999999997</v>
      </c>
    </row>
    <row r="92" spans="1:4" x14ac:dyDescent="0.2">
      <c r="A92" t="s">
        <v>563</v>
      </c>
      <c r="B92" t="s">
        <v>363</v>
      </c>
      <c r="C92">
        <v>4.5</v>
      </c>
      <c r="D92">
        <v>41</v>
      </c>
    </row>
    <row r="93" spans="1:4" x14ac:dyDescent="0.2">
      <c r="A93" t="s">
        <v>564</v>
      </c>
      <c r="B93" t="s">
        <v>363</v>
      </c>
      <c r="C93">
        <v>1.5</v>
      </c>
      <c r="D93">
        <v>38.1</v>
      </c>
    </row>
    <row r="94" spans="1:4" x14ac:dyDescent="0.2">
      <c r="A94" t="s">
        <v>565</v>
      </c>
      <c r="B94" t="s">
        <v>361</v>
      </c>
      <c r="C94">
        <v>7.5</v>
      </c>
      <c r="D94">
        <v>41.9</v>
      </c>
    </row>
    <row r="95" spans="1:4" x14ac:dyDescent="0.2">
      <c r="A95" t="s">
        <v>566</v>
      </c>
      <c r="B95" t="s">
        <v>361</v>
      </c>
      <c r="C95">
        <v>4.5</v>
      </c>
      <c r="D95">
        <v>40.700000000000003</v>
      </c>
    </row>
    <row r="96" spans="1:4" x14ac:dyDescent="0.2">
      <c r="A96" t="s">
        <v>567</v>
      </c>
      <c r="B96" t="s">
        <v>361</v>
      </c>
      <c r="C96">
        <v>1.5</v>
      </c>
      <c r="D96">
        <v>38.299999999999997</v>
      </c>
    </row>
    <row r="97" spans="1:4" x14ac:dyDescent="0.2">
      <c r="A97" t="s">
        <v>568</v>
      </c>
      <c r="B97" t="s">
        <v>359</v>
      </c>
      <c r="C97">
        <v>7.5</v>
      </c>
      <c r="D97">
        <v>42.1</v>
      </c>
    </row>
    <row r="98" spans="1:4" x14ac:dyDescent="0.2">
      <c r="A98" t="s">
        <v>569</v>
      </c>
      <c r="B98" t="s">
        <v>359</v>
      </c>
      <c r="C98">
        <v>4.5</v>
      </c>
      <c r="D98">
        <v>41.1</v>
      </c>
    </row>
    <row r="99" spans="1:4" x14ac:dyDescent="0.2">
      <c r="A99" t="s">
        <v>570</v>
      </c>
      <c r="B99" t="s">
        <v>359</v>
      </c>
      <c r="C99">
        <v>1.5</v>
      </c>
      <c r="D99">
        <v>38.6</v>
      </c>
    </row>
    <row r="100" spans="1:4" x14ac:dyDescent="0.2">
      <c r="A100" t="s">
        <v>571</v>
      </c>
      <c r="B100" t="s">
        <v>357</v>
      </c>
      <c r="C100">
        <v>7.5</v>
      </c>
      <c r="D100">
        <v>42</v>
      </c>
    </row>
    <row r="101" spans="1:4" x14ac:dyDescent="0.2">
      <c r="A101" t="s">
        <v>572</v>
      </c>
      <c r="B101" t="s">
        <v>357</v>
      </c>
      <c r="C101">
        <v>4.5</v>
      </c>
      <c r="D101">
        <v>41.2</v>
      </c>
    </row>
    <row r="102" spans="1:4" x14ac:dyDescent="0.2">
      <c r="A102" t="s">
        <v>573</v>
      </c>
      <c r="B102" t="s">
        <v>357</v>
      </c>
      <c r="C102">
        <v>1.5</v>
      </c>
      <c r="D102">
        <v>39</v>
      </c>
    </row>
    <row r="103" spans="1:4" x14ac:dyDescent="0.2">
      <c r="A103" t="s">
        <v>574</v>
      </c>
      <c r="B103" t="s">
        <v>355</v>
      </c>
      <c r="C103">
        <v>7.5</v>
      </c>
      <c r="D103">
        <v>41.7</v>
      </c>
    </row>
    <row r="104" spans="1:4" x14ac:dyDescent="0.2">
      <c r="A104" t="s">
        <v>575</v>
      </c>
      <c r="B104" t="s">
        <v>355</v>
      </c>
      <c r="C104">
        <v>4.5</v>
      </c>
      <c r="D104">
        <v>41.2</v>
      </c>
    </row>
    <row r="105" spans="1:4" x14ac:dyDescent="0.2">
      <c r="A105" t="s">
        <v>576</v>
      </c>
      <c r="B105" t="s">
        <v>355</v>
      </c>
      <c r="C105">
        <v>1.5</v>
      </c>
      <c r="D105">
        <v>39.200000000000003</v>
      </c>
    </row>
    <row r="106" spans="1:4" x14ac:dyDescent="0.2">
      <c r="A106" t="s">
        <v>577</v>
      </c>
      <c r="B106" t="s">
        <v>353</v>
      </c>
      <c r="C106">
        <v>7.5</v>
      </c>
      <c r="D106">
        <v>41.8</v>
      </c>
    </row>
    <row r="107" spans="1:4" x14ac:dyDescent="0.2">
      <c r="A107" t="s">
        <v>578</v>
      </c>
      <c r="B107" t="s">
        <v>353</v>
      </c>
      <c r="C107">
        <v>4.5</v>
      </c>
      <c r="D107">
        <v>41.5</v>
      </c>
    </row>
    <row r="108" spans="1:4" x14ac:dyDescent="0.2">
      <c r="A108" t="s">
        <v>579</v>
      </c>
      <c r="B108" t="s">
        <v>353</v>
      </c>
      <c r="C108">
        <v>1.5</v>
      </c>
      <c r="D108">
        <v>39.5</v>
      </c>
    </row>
    <row r="109" spans="1:4" x14ac:dyDescent="0.2">
      <c r="A109" t="s">
        <v>580</v>
      </c>
      <c r="B109" t="s">
        <v>330</v>
      </c>
      <c r="C109">
        <v>7.5</v>
      </c>
      <c r="D109">
        <v>37.299999999999997</v>
      </c>
    </row>
    <row r="110" spans="1:4" x14ac:dyDescent="0.2">
      <c r="A110" t="s">
        <v>581</v>
      </c>
      <c r="B110" t="s">
        <v>330</v>
      </c>
      <c r="C110">
        <v>4.5</v>
      </c>
      <c r="D110">
        <v>37.6</v>
      </c>
    </row>
    <row r="111" spans="1:4" x14ac:dyDescent="0.2">
      <c r="A111" t="s">
        <v>582</v>
      </c>
      <c r="B111" t="s">
        <v>330</v>
      </c>
      <c r="C111">
        <v>1.5</v>
      </c>
      <c r="D111">
        <v>33.799999999999997</v>
      </c>
    </row>
    <row r="112" spans="1:4" x14ac:dyDescent="0.2">
      <c r="A112" t="s">
        <v>583</v>
      </c>
      <c r="B112" t="s">
        <v>351</v>
      </c>
      <c r="C112">
        <v>7.5</v>
      </c>
      <c r="D112">
        <v>41.8</v>
      </c>
    </row>
    <row r="113" spans="1:4" x14ac:dyDescent="0.2">
      <c r="A113" t="s">
        <v>584</v>
      </c>
      <c r="B113" t="s">
        <v>351</v>
      </c>
      <c r="C113">
        <v>4.5</v>
      </c>
      <c r="D113">
        <v>41.5</v>
      </c>
    </row>
    <row r="114" spans="1:4" x14ac:dyDescent="0.2">
      <c r="A114" t="s">
        <v>585</v>
      </c>
      <c r="B114" t="s">
        <v>351</v>
      </c>
      <c r="C114">
        <v>1.5</v>
      </c>
      <c r="D114">
        <v>39.299999999999997</v>
      </c>
    </row>
    <row r="115" spans="1:4" x14ac:dyDescent="0.2">
      <c r="A115" t="s">
        <v>586</v>
      </c>
      <c r="B115" t="s">
        <v>349</v>
      </c>
      <c r="C115">
        <v>7.5</v>
      </c>
      <c r="D115">
        <v>41.6</v>
      </c>
    </row>
    <row r="116" spans="1:4" x14ac:dyDescent="0.2">
      <c r="A116" t="s">
        <v>587</v>
      </c>
      <c r="B116" t="s">
        <v>349</v>
      </c>
      <c r="C116">
        <v>4.5</v>
      </c>
      <c r="D116">
        <v>41.1</v>
      </c>
    </row>
    <row r="117" spans="1:4" x14ac:dyDescent="0.2">
      <c r="A117" t="s">
        <v>588</v>
      </c>
      <c r="B117" t="s">
        <v>349</v>
      </c>
      <c r="C117">
        <v>1.5</v>
      </c>
      <c r="D117">
        <v>39.200000000000003</v>
      </c>
    </row>
    <row r="118" spans="1:4" x14ac:dyDescent="0.2">
      <c r="A118" t="s">
        <v>589</v>
      </c>
      <c r="B118" t="s">
        <v>347</v>
      </c>
      <c r="C118">
        <v>7.5</v>
      </c>
      <c r="D118">
        <v>41.6</v>
      </c>
    </row>
    <row r="119" spans="1:4" x14ac:dyDescent="0.2">
      <c r="A119" t="s">
        <v>590</v>
      </c>
      <c r="B119" t="s">
        <v>347</v>
      </c>
      <c r="C119">
        <v>4.5</v>
      </c>
      <c r="D119">
        <v>41</v>
      </c>
    </row>
    <row r="120" spans="1:4" x14ac:dyDescent="0.2">
      <c r="A120" t="s">
        <v>591</v>
      </c>
      <c r="B120" t="s">
        <v>347</v>
      </c>
      <c r="C120">
        <v>1.5</v>
      </c>
      <c r="D120">
        <v>39.299999999999997</v>
      </c>
    </row>
    <row r="121" spans="1:4" x14ac:dyDescent="0.2">
      <c r="A121" t="s">
        <v>592</v>
      </c>
      <c r="B121" t="s">
        <v>345</v>
      </c>
      <c r="C121">
        <v>4.5</v>
      </c>
      <c r="D121">
        <v>40.4</v>
      </c>
    </row>
    <row r="122" spans="1:4" x14ac:dyDescent="0.2">
      <c r="A122" t="s">
        <v>593</v>
      </c>
      <c r="B122" t="s">
        <v>345</v>
      </c>
      <c r="C122">
        <v>1.5</v>
      </c>
      <c r="D122">
        <v>39.799999999999997</v>
      </c>
    </row>
    <row r="123" spans="1:4" x14ac:dyDescent="0.2">
      <c r="A123" t="s">
        <v>594</v>
      </c>
      <c r="B123" t="s">
        <v>343</v>
      </c>
      <c r="C123">
        <v>4.5</v>
      </c>
      <c r="D123">
        <v>40.4</v>
      </c>
    </row>
    <row r="124" spans="1:4" x14ac:dyDescent="0.2">
      <c r="A124" t="s">
        <v>595</v>
      </c>
      <c r="B124" t="s">
        <v>343</v>
      </c>
      <c r="C124">
        <v>1.5</v>
      </c>
      <c r="D124">
        <v>39.799999999999997</v>
      </c>
    </row>
    <row r="125" spans="1:4" x14ac:dyDescent="0.2">
      <c r="A125" t="s">
        <v>596</v>
      </c>
      <c r="B125" t="s">
        <v>341</v>
      </c>
      <c r="C125">
        <v>4.5</v>
      </c>
      <c r="D125">
        <v>39.200000000000003</v>
      </c>
    </row>
    <row r="126" spans="1:4" x14ac:dyDescent="0.2">
      <c r="A126" t="s">
        <v>597</v>
      </c>
      <c r="B126" t="s">
        <v>341</v>
      </c>
      <c r="C126">
        <v>1.5</v>
      </c>
      <c r="D126">
        <v>38.6</v>
      </c>
    </row>
    <row r="127" spans="1:4" x14ac:dyDescent="0.2">
      <c r="A127" t="s">
        <v>598</v>
      </c>
      <c r="B127" t="s">
        <v>339</v>
      </c>
      <c r="C127">
        <v>4.5</v>
      </c>
      <c r="D127">
        <v>39</v>
      </c>
    </row>
    <row r="128" spans="1:4" x14ac:dyDescent="0.2">
      <c r="A128" t="s">
        <v>599</v>
      </c>
      <c r="B128" t="s">
        <v>339</v>
      </c>
      <c r="C128">
        <v>1.5</v>
      </c>
      <c r="D128">
        <v>38.4</v>
      </c>
    </row>
    <row r="129" spans="1:4" x14ac:dyDescent="0.2">
      <c r="A129" t="s">
        <v>600</v>
      </c>
      <c r="B129" t="s">
        <v>337</v>
      </c>
      <c r="C129">
        <v>7.5</v>
      </c>
      <c r="D129">
        <v>38.799999999999997</v>
      </c>
    </row>
    <row r="130" spans="1:4" x14ac:dyDescent="0.2">
      <c r="A130" t="s">
        <v>601</v>
      </c>
      <c r="B130" t="s">
        <v>337</v>
      </c>
      <c r="C130">
        <v>4.5</v>
      </c>
      <c r="D130">
        <v>34.299999999999997</v>
      </c>
    </row>
    <row r="131" spans="1:4" x14ac:dyDescent="0.2">
      <c r="A131" t="s">
        <v>602</v>
      </c>
      <c r="B131" t="s">
        <v>337</v>
      </c>
      <c r="C131">
        <v>1.5</v>
      </c>
      <c r="D131">
        <v>31.5</v>
      </c>
    </row>
    <row r="132" spans="1:4" x14ac:dyDescent="0.2">
      <c r="A132" t="s">
        <v>603</v>
      </c>
      <c r="B132" t="s">
        <v>335</v>
      </c>
      <c r="C132">
        <v>7.5</v>
      </c>
      <c r="D132">
        <v>39</v>
      </c>
    </row>
    <row r="133" spans="1:4" x14ac:dyDescent="0.2">
      <c r="A133" t="s">
        <v>604</v>
      </c>
      <c r="B133" t="s">
        <v>335</v>
      </c>
      <c r="C133">
        <v>4.5</v>
      </c>
      <c r="D133">
        <v>37</v>
      </c>
    </row>
    <row r="134" spans="1:4" x14ac:dyDescent="0.2">
      <c r="A134" t="s">
        <v>605</v>
      </c>
      <c r="B134" t="s">
        <v>335</v>
      </c>
      <c r="C134">
        <v>1.5</v>
      </c>
      <c r="D134">
        <v>35.5</v>
      </c>
    </row>
    <row r="135" spans="1:4" x14ac:dyDescent="0.2">
      <c r="A135" t="s">
        <v>606</v>
      </c>
      <c r="B135" t="s">
        <v>333</v>
      </c>
      <c r="C135">
        <v>7.5</v>
      </c>
      <c r="D135">
        <v>39</v>
      </c>
    </row>
    <row r="136" spans="1:4" x14ac:dyDescent="0.2">
      <c r="A136" t="s">
        <v>607</v>
      </c>
      <c r="B136" t="s">
        <v>333</v>
      </c>
      <c r="C136">
        <v>4.5</v>
      </c>
      <c r="D136">
        <v>38.1</v>
      </c>
    </row>
    <row r="137" spans="1:4" x14ac:dyDescent="0.2">
      <c r="A137" t="s">
        <v>608</v>
      </c>
      <c r="B137" t="s">
        <v>333</v>
      </c>
      <c r="C137">
        <v>1.5</v>
      </c>
      <c r="D137">
        <v>37</v>
      </c>
    </row>
    <row r="138" spans="1:4" x14ac:dyDescent="0.2">
      <c r="A138" t="s">
        <v>609</v>
      </c>
      <c r="B138" t="s">
        <v>288</v>
      </c>
      <c r="C138">
        <v>7.5</v>
      </c>
      <c r="D138">
        <v>37.4</v>
      </c>
    </row>
    <row r="139" spans="1:4" x14ac:dyDescent="0.2">
      <c r="A139" t="s">
        <v>610</v>
      </c>
      <c r="B139" t="s">
        <v>288</v>
      </c>
      <c r="C139">
        <v>4.5</v>
      </c>
      <c r="D139">
        <v>39.200000000000003</v>
      </c>
    </row>
    <row r="140" spans="1:4" x14ac:dyDescent="0.2">
      <c r="A140" t="s">
        <v>611</v>
      </c>
      <c r="B140" t="s">
        <v>288</v>
      </c>
      <c r="C140">
        <v>1.5</v>
      </c>
      <c r="D140">
        <v>36.299999999999997</v>
      </c>
    </row>
    <row r="141" spans="1:4" x14ac:dyDescent="0.2">
      <c r="A141" t="s">
        <v>612</v>
      </c>
      <c r="B141" t="s">
        <v>328</v>
      </c>
      <c r="C141">
        <v>7.5</v>
      </c>
      <c r="D141">
        <v>39.4</v>
      </c>
    </row>
    <row r="142" spans="1:4" x14ac:dyDescent="0.2">
      <c r="A142" t="s">
        <v>613</v>
      </c>
      <c r="B142" t="s">
        <v>328</v>
      </c>
      <c r="C142">
        <v>4.5</v>
      </c>
      <c r="D142">
        <v>38</v>
      </c>
    </row>
    <row r="143" spans="1:4" x14ac:dyDescent="0.2">
      <c r="A143" t="s">
        <v>614</v>
      </c>
      <c r="B143" t="s">
        <v>328</v>
      </c>
      <c r="C143">
        <v>1.5</v>
      </c>
      <c r="D143">
        <v>37.1</v>
      </c>
    </row>
    <row r="144" spans="1:4" x14ac:dyDescent="0.2">
      <c r="A144" t="s">
        <v>615</v>
      </c>
      <c r="B144" t="s">
        <v>326</v>
      </c>
      <c r="C144">
        <v>7.5</v>
      </c>
      <c r="D144">
        <v>39.4</v>
      </c>
    </row>
    <row r="145" spans="1:4" x14ac:dyDescent="0.2">
      <c r="A145" t="s">
        <v>616</v>
      </c>
      <c r="B145" t="s">
        <v>326</v>
      </c>
      <c r="C145">
        <v>4.5</v>
      </c>
      <c r="D145">
        <v>38.5</v>
      </c>
    </row>
    <row r="146" spans="1:4" x14ac:dyDescent="0.2">
      <c r="A146" t="s">
        <v>617</v>
      </c>
      <c r="B146" t="s">
        <v>326</v>
      </c>
      <c r="C146">
        <v>1.5</v>
      </c>
      <c r="D146">
        <v>37.5</v>
      </c>
    </row>
    <row r="147" spans="1:4" x14ac:dyDescent="0.2">
      <c r="A147" t="s">
        <v>618</v>
      </c>
      <c r="B147" t="s">
        <v>324</v>
      </c>
      <c r="C147">
        <v>4.5</v>
      </c>
      <c r="D147">
        <v>50.9</v>
      </c>
    </row>
    <row r="148" spans="1:4" x14ac:dyDescent="0.2">
      <c r="A148" t="s">
        <v>619</v>
      </c>
      <c r="B148" t="s">
        <v>324</v>
      </c>
      <c r="C148">
        <v>1.5</v>
      </c>
      <c r="D148">
        <v>49.3</v>
      </c>
    </row>
    <row r="149" spans="1:4" x14ac:dyDescent="0.2">
      <c r="A149" t="s">
        <v>620</v>
      </c>
      <c r="B149" t="s">
        <v>314</v>
      </c>
      <c r="C149">
        <v>4.5</v>
      </c>
      <c r="D149">
        <v>39.9</v>
      </c>
    </row>
    <row r="150" spans="1:4" x14ac:dyDescent="0.2">
      <c r="A150" t="s">
        <v>621</v>
      </c>
      <c r="B150" t="s">
        <v>314</v>
      </c>
      <c r="C150">
        <v>1.5</v>
      </c>
      <c r="D150">
        <v>39.1</v>
      </c>
    </row>
    <row r="151" spans="1:4" x14ac:dyDescent="0.2">
      <c r="A151" t="s">
        <v>622</v>
      </c>
      <c r="B151" t="s">
        <v>322</v>
      </c>
      <c r="C151">
        <v>4.5</v>
      </c>
      <c r="D151">
        <v>50.8</v>
      </c>
    </row>
    <row r="152" spans="1:4" x14ac:dyDescent="0.2">
      <c r="A152" t="s">
        <v>623</v>
      </c>
      <c r="B152" t="s">
        <v>322</v>
      </c>
      <c r="C152">
        <v>1.5</v>
      </c>
      <c r="D152">
        <v>49.7</v>
      </c>
    </row>
    <row r="153" spans="1:4" x14ac:dyDescent="0.2">
      <c r="A153" t="s">
        <v>624</v>
      </c>
      <c r="B153" t="s">
        <v>320</v>
      </c>
      <c r="C153">
        <v>4.5</v>
      </c>
      <c r="D153">
        <v>50.6</v>
      </c>
    </row>
    <row r="154" spans="1:4" x14ac:dyDescent="0.2">
      <c r="A154" t="s">
        <v>625</v>
      </c>
      <c r="B154" t="s">
        <v>320</v>
      </c>
      <c r="C154">
        <v>1.5</v>
      </c>
      <c r="D154">
        <v>49.4</v>
      </c>
    </row>
    <row r="155" spans="1:4" x14ac:dyDescent="0.2">
      <c r="A155" t="s">
        <v>626</v>
      </c>
      <c r="B155" t="s">
        <v>627</v>
      </c>
      <c r="C155">
        <v>4.5</v>
      </c>
      <c r="D155">
        <v>50.6</v>
      </c>
    </row>
    <row r="156" spans="1:4" x14ac:dyDescent="0.2">
      <c r="A156" t="s">
        <v>626</v>
      </c>
      <c r="B156" t="s">
        <v>318</v>
      </c>
      <c r="C156">
        <v>4.5</v>
      </c>
      <c r="D156">
        <v>51</v>
      </c>
    </row>
    <row r="157" spans="1:4" x14ac:dyDescent="0.2">
      <c r="A157" t="s">
        <v>628</v>
      </c>
      <c r="B157" t="s">
        <v>627</v>
      </c>
      <c r="C157">
        <v>1.5</v>
      </c>
      <c r="D157">
        <v>48.7</v>
      </c>
    </row>
    <row r="158" spans="1:4" x14ac:dyDescent="0.2">
      <c r="A158" t="s">
        <v>628</v>
      </c>
      <c r="B158" t="s">
        <v>318</v>
      </c>
      <c r="C158">
        <v>1.5</v>
      </c>
      <c r="D158">
        <v>49.7</v>
      </c>
    </row>
    <row r="159" spans="1:4" x14ac:dyDescent="0.2">
      <c r="A159" t="s">
        <v>629</v>
      </c>
      <c r="B159" t="s">
        <v>316</v>
      </c>
      <c r="C159">
        <v>4.5</v>
      </c>
      <c r="D159">
        <v>51.7</v>
      </c>
    </row>
    <row r="160" spans="1:4" x14ac:dyDescent="0.2">
      <c r="A160" t="s">
        <v>630</v>
      </c>
      <c r="B160" t="s">
        <v>316</v>
      </c>
      <c r="C160">
        <v>1.5</v>
      </c>
      <c r="D160">
        <v>49.9</v>
      </c>
    </row>
    <row r="161" spans="1:4" x14ac:dyDescent="0.2">
      <c r="A161" t="s">
        <v>631</v>
      </c>
      <c r="B161" t="s">
        <v>299</v>
      </c>
      <c r="C161">
        <v>4.5</v>
      </c>
      <c r="D161">
        <v>38.799999999999997</v>
      </c>
    </row>
    <row r="162" spans="1:4" x14ac:dyDescent="0.2">
      <c r="A162" t="s">
        <v>632</v>
      </c>
      <c r="B162" t="s">
        <v>299</v>
      </c>
      <c r="C162">
        <v>1.5</v>
      </c>
      <c r="D162">
        <v>37.299999999999997</v>
      </c>
    </row>
    <row r="163" spans="1:4" x14ac:dyDescent="0.2">
      <c r="A163" t="s">
        <v>633</v>
      </c>
      <c r="B163" t="s">
        <v>312</v>
      </c>
      <c r="C163">
        <v>4.5</v>
      </c>
      <c r="D163">
        <v>52.2</v>
      </c>
    </row>
    <row r="164" spans="1:4" x14ac:dyDescent="0.2">
      <c r="A164" t="s">
        <v>634</v>
      </c>
      <c r="B164" t="s">
        <v>312</v>
      </c>
      <c r="C164">
        <v>1.5</v>
      </c>
      <c r="D164">
        <v>50.6</v>
      </c>
    </row>
    <row r="165" spans="1:4" x14ac:dyDescent="0.2">
      <c r="A165" t="s">
        <v>635</v>
      </c>
      <c r="B165" t="s">
        <v>310</v>
      </c>
      <c r="C165">
        <v>4.5</v>
      </c>
      <c r="D165">
        <v>52</v>
      </c>
    </row>
    <row r="166" spans="1:4" x14ac:dyDescent="0.2">
      <c r="A166" t="s">
        <v>636</v>
      </c>
      <c r="B166" t="s">
        <v>310</v>
      </c>
      <c r="C166">
        <v>1.5</v>
      </c>
      <c r="D166">
        <v>50.4</v>
      </c>
    </row>
    <row r="167" spans="1:4" x14ac:dyDescent="0.2">
      <c r="A167" t="s">
        <v>637</v>
      </c>
      <c r="B167" t="s">
        <v>308</v>
      </c>
      <c r="C167">
        <v>7.5</v>
      </c>
      <c r="D167">
        <v>50.3</v>
      </c>
    </row>
    <row r="168" spans="1:4" x14ac:dyDescent="0.2">
      <c r="A168" t="s">
        <v>638</v>
      </c>
      <c r="B168" t="s">
        <v>308</v>
      </c>
      <c r="C168">
        <v>4.5</v>
      </c>
      <c r="D168">
        <v>51</v>
      </c>
    </row>
    <row r="169" spans="1:4" x14ac:dyDescent="0.2">
      <c r="A169" t="s">
        <v>639</v>
      </c>
      <c r="B169" t="s">
        <v>308</v>
      </c>
      <c r="C169">
        <v>1.5</v>
      </c>
      <c r="D169">
        <v>48.9</v>
      </c>
    </row>
    <row r="170" spans="1:4" x14ac:dyDescent="0.2">
      <c r="A170" t="s">
        <v>640</v>
      </c>
      <c r="B170" t="s">
        <v>306</v>
      </c>
      <c r="C170">
        <v>7.5</v>
      </c>
      <c r="D170">
        <v>50.5</v>
      </c>
    </row>
    <row r="171" spans="1:4" x14ac:dyDescent="0.2">
      <c r="A171" t="s">
        <v>641</v>
      </c>
      <c r="B171" t="s">
        <v>306</v>
      </c>
      <c r="C171">
        <v>4.5</v>
      </c>
      <c r="D171">
        <v>51.1</v>
      </c>
    </row>
    <row r="172" spans="1:4" x14ac:dyDescent="0.2">
      <c r="A172" t="s">
        <v>642</v>
      </c>
      <c r="B172" t="s">
        <v>306</v>
      </c>
      <c r="C172">
        <v>1.5</v>
      </c>
      <c r="D172">
        <v>49.3</v>
      </c>
    </row>
    <row r="173" spans="1:4" x14ac:dyDescent="0.2">
      <c r="A173" t="s">
        <v>643</v>
      </c>
      <c r="B173" t="s">
        <v>304</v>
      </c>
      <c r="C173">
        <v>4.5</v>
      </c>
      <c r="D173">
        <v>51.1</v>
      </c>
    </row>
    <row r="174" spans="1:4" x14ac:dyDescent="0.2">
      <c r="A174" t="s">
        <v>644</v>
      </c>
      <c r="B174" t="s">
        <v>304</v>
      </c>
      <c r="C174">
        <v>1.5</v>
      </c>
      <c r="D174">
        <v>50.3</v>
      </c>
    </row>
    <row r="175" spans="1:4" x14ac:dyDescent="0.2">
      <c r="A175" t="s">
        <v>645</v>
      </c>
      <c r="B175" t="s">
        <v>302</v>
      </c>
      <c r="C175">
        <v>4.5</v>
      </c>
      <c r="D175">
        <v>51.2</v>
      </c>
    </row>
    <row r="176" spans="1:4" x14ac:dyDescent="0.2">
      <c r="A176" t="s">
        <v>646</v>
      </c>
      <c r="B176" t="s">
        <v>302</v>
      </c>
      <c r="C176">
        <v>1.5</v>
      </c>
      <c r="D176">
        <v>50.3</v>
      </c>
    </row>
    <row r="177" spans="1:4" x14ac:dyDescent="0.2">
      <c r="A177" t="s">
        <v>647</v>
      </c>
      <c r="B177" t="s">
        <v>296</v>
      </c>
      <c r="C177">
        <v>4.5</v>
      </c>
      <c r="D177">
        <v>51</v>
      </c>
    </row>
    <row r="178" spans="1:4" x14ac:dyDescent="0.2">
      <c r="A178" t="s">
        <v>648</v>
      </c>
      <c r="B178" t="s">
        <v>296</v>
      </c>
      <c r="C178">
        <v>1.5</v>
      </c>
      <c r="D178">
        <v>49.8</v>
      </c>
    </row>
    <row r="179" spans="1:4" x14ac:dyDescent="0.2">
      <c r="A179" t="s">
        <v>649</v>
      </c>
      <c r="B179" t="s">
        <v>294</v>
      </c>
      <c r="C179">
        <v>4.5</v>
      </c>
      <c r="D179">
        <v>51.1</v>
      </c>
    </row>
    <row r="180" spans="1:4" x14ac:dyDescent="0.2">
      <c r="A180" t="s">
        <v>650</v>
      </c>
      <c r="B180" t="s">
        <v>294</v>
      </c>
      <c r="C180">
        <v>1.5</v>
      </c>
      <c r="D180">
        <v>49.6</v>
      </c>
    </row>
    <row r="181" spans="1:4" x14ac:dyDescent="0.2">
      <c r="A181" t="s">
        <v>651</v>
      </c>
      <c r="B181" t="s">
        <v>291</v>
      </c>
      <c r="C181">
        <v>4.5</v>
      </c>
      <c r="D181">
        <v>51.5</v>
      </c>
    </row>
    <row r="182" spans="1:4" x14ac:dyDescent="0.2">
      <c r="A182" t="s">
        <v>652</v>
      </c>
      <c r="B182" t="s">
        <v>291</v>
      </c>
      <c r="C182">
        <v>1.5</v>
      </c>
      <c r="D182">
        <v>49.6</v>
      </c>
    </row>
    <row r="183" spans="1:4" x14ac:dyDescent="0.2">
      <c r="A183" t="s">
        <v>653</v>
      </c>
      <c r="B183" t="s">
        <v>286</v>
      </c>
      <c r="C183">
        <v>4.5</v>
      </c>
      <c r="D183">
        <v>49.9</v>
      </c>
    </row>
    <row r="184" spans="1:4" x14ac:dyDescent="0.2">
      <c r="A184" t="s">
        <v>654</v>
      </c>
      <c r="B184" t="s">
        <v>286</v>
      </c>
      <c r="C184">
        <v>1.5</v>
      </c>
      <c r="D184">
        <v>47.9</v>
      </c>
    </row>
    <row r="185" spans="1:4" x14ac:dyDescent="0.2">
      <c r="A185" t="s">
        <v>655</v>
      </c>
      <c r="B185" t="s">
        <v>284</v>
      </c>
      <c r="C185">
        <v>4.5</v>
      </c>
      <c r="D185">
        <v>50.4</v>
      </c>
    </row>
    <row r="186" spans="1:4" x14ac:dyDescent="0.2">
      <c r="A186" t="s">
        <v>656</v>
      </c>
      <c r="B186" t="s">
        <v>284</v>
      </c>
      <c r="C186">
        <v>1.5</v>
      </c>
      <c r="D186">
        <v>48.1</v>
      </c>
    </row>
    <row r="187" spans="1:4" x14ac:dyDescent="0.2">
      <c r="A187" t="s">
        <v>657</v>
      </c>
      <c r="B187" t="s">
        <v>282</v>
      </c>
      <c r="C187">
        <v>4.5</v>
      </c>
      <c r="D187">
        <v>49.1</v>
      </c>
    </row>
    <row r="188" spans="1:4" x14ac:dyDescent="0.2">
      <c r="A188" t="s">
        <v>658</v>
      </c>
      <c r="B188" t="s">
        <v>282</v>
      </c>
      <c r="C188">
        <v>1.5</v>
      </c>
      <c r="D188">
        <v>46.8</v>
      </c>
    </row>
    <row r="189" spans="1:4" x14ac:dyDescent="0.2">
      <c r="A189" t="s">
        <v>659</v>
      </c>
      <c r="B189" t="s">
        <v>280</v>
      </c>
      <c r="C189">
        <v>4.5</v>
      </c>
      <c r="D189">
        <v>49.5</v>
      </c>
    </row>
    <row r="190" spans="1:4" x14ac:dyDescent="0.2">
      <c r="A190" t="s">
        <v>660</v>
      </c>
      <c r="B190" t="s">
        <v>280</v>
      </c>
      <c r="C190">
        <v>1.5</v>
      </c>
      <c r="D190">
        <v>47.2</v>
      </c>
    </row>
    <row r="191" spans="1:4" x14ac:dyDescent="0.2">
      <c r="A191" t="s">
        <v>661</v>
      </c>
      <c r="B191" t="s">
        <v>278</v>
      </c>
      <c r="C191">
        <v>4.5</v>
      </c>
      <c r="D191">
        <v>48.8</v>
      </c>
    </row>
    <row r="192" spans="1:4" x14ac:dyDescent="0.2">
      <c r="A192" t="s">
        <v>662</v>
      </c>
      <c r="B192" t="s">
        <v>278</v>
      </c>
      <c r="C192">
        <v>1.5</v>
      </c>
      <c r="D192">
        <v>46.5</v>
      </c>
    </row>
    <row r="193" spans="1:4" x14ac:dyDescent="0.2">
      <c r="A193" t="s">
        <v>663</v>
      </c>
      <c r="B193" t="s">
        <v>276</v>
      </c>
      <c r="C193">
        <v>4.5</v>
      </c>
      <c r="D193">
        <v>49.5</v>
      </c>
    </row>
    <row r="194" spans="1:4" x14ac:dyDescent="0.2">
      <c r="A194" t="s">
        <v>664</v>
      </c>
      <c r="B194" t="s">
        <v>276</v>
      </c>
      <c r="C194">
        <v>1.5</v>
      </c>
      <c r="D194">
        <v>47.4</v>
      </c>
    </row>
    <row r="195" spans="1:4" x14ac:dyDescent="0.2">
      <c r="A195" t="s">
        <v>665</v>
      </c>
      <c r="B195" t="s">
        <v>266</v>
      </c>
      <c r="C195">
        <v>7.5</v>
      </c>
      <c r="D195">
        <v>39.6</v>
      </c>
    </row>
    <row r="196" spans="1:4" x14ac:dyDescent="0.2">
      <c r="A196" t="s">
        <v>666</v>
      </c>
      <c r="B196" t="s">
        <v>266</v>
      </c>
      <c r="C196">
        <v>4.5</v>
      </c>
      <c r="D196">
        <v>39</v>
      </c>
    </row>
    <row r="197" spans="1:4" x14ac:dyDescent="0.2">
      <c r="A197" t="s">
        <v>667</v>
      </c>
      <c r="B197" t="s">
        <v>266</v>
      </c>
      <c r="C197">
        <v>1.5</v>
      </c>
      <c r="D197">
        <v>37</v>
      </c>
    </row>
    <row r="198" spans="1:4" x14ac:dyDescent="0.2">
      <c r="A198" t="s">
        <v>668</v>
      </c>
      <c r="B198" t="s">
        <v>274</v>
      </c>
      <c r="C198">
        <v>4.5</v>
      </c>
      <c r="D198">
        <v>48.9</v>
      </c>
    </row>
    <row r="199" spans="1:4" x14ac:dyDescent="0.2">
      <c r="A199" t="s">
        <v>669</v>
      </c>
      <c r="B199" t="s">
        <v>274</v>
      </c>
      <c r="C199">
        <v>1.5</v>
      </c>
      <c r="D199">
        <v>45.6</v>
      </c>
    </row>
    <row r="200" spans="1:4" x14ac:dyDescent="0.2">
      <c r="A200" t="s">
        <v>670</v>
      </c>
      <c r="B200" t="s">
        <v>272</v>
      </c>
      <c r="C200">
        <v>4.5</v>
      </c>
      <c r="D200">
        <v>49</v>
      </c>
    </row>
    <row r="201" spans="1:4" x14ac:dyDescent="0.2">
      <c r="A201" t="s">
        <v>671</v>
      </c>
      <c r="B201" t="s">
        <v>272</v>
      </c>
      <c r="C201">
        <v>1.5</v>
      </c>
      <c r="D201">
        <v>46.7</v>
      </c>
    </row>
    <row r="202" spans="1:4" x14ac:dyDescent="0.2">
      <c r="A202" t="s">
        <v>672</v>
      </c>
      <c r="B202" t="s">
        <v>268</v>
      </c>
      <c r="C202">
        <v>4.5</v>
      </c>
      <c r="D202">
        <v>49.1</v>
      </c>
    </row>
    <row r="203" spans="1:4" x14ac:dyDescent="0.2">
      <c r="A203" t="s">
        <v>673</v>
      </c>
      <c r="B203" t="s">
        <v>268</v>
      </c>
      <c r="C203">
        <v>1.5</v>
      </c>
      <c r="D203">
        <v>47.6</v>
      </c>
    </row>
    <row r="204" spans="1:4" x14ac:dyDescent="0.2">
      <c r="A204" t="s">
        <v>674</v>
      </c>
      <c r="B204" t="s">
        <v>264</v>
      </c>
      <c r="C204">
        <v>4.5</v>
      </c>
      <c r="D204">
        <v>46.6</v>
      </c>
    </row>
    <row r="205" spans="1:4" x14ac:dyDescent="0.2">
      <c r="A205" t="s">
        <v>675</v>
      </c>
      <c r="B205" t="s">
        <v>264</v>
      </c>
      <c r="C205">
        <v>1.5</v>
      </c>
      <c r="D205">
        <v>44.2</v>
      </c>
    </row>
    <row r="206" spans="1:4" x14ac:dyDescent="0.2">
      <c r="A206" t="s">
        <v>676</v>
      </c>
      <c r="B206" t="s">
        <v>262</v>
      </c>
      <c r="C206">
        <v>4.5</v>
      </c>
      <c r="D206">
        <v>46.9</v>
      </c>
    </row>
    <row r="207" spans="1:4" x14ac:dyDescent="0.2">
      <c r="A207" t="s">
        <v>677</v>
      </c>
      <c r="B207" t="s">
        <v>262</v>
      </c>
      <c r="C207">
        <v>1.5</v>
      </c>
      <c r="D207">
        <v>43.8</v>
      </c>
    </row>
    <row r="208" spans="1:4" x14ac:dyDescent="0.2">
      <c r="A208" t="s">
        <v>678</v>
      </c>
      <c r="B208" t="s">
        <v>260</v>
      </c>
      <c r="C208">
        <v>4.5</v>
      </c>
      <c r="D208">
        <v>45.9</v>
      </c>
    </row>
    <row r="209" spans="1:4" x14ac:dyDescent="0.2">
      <c r="A209" t="s">
        <v>679</v>
      </c>
      <c r="B209" t="s">
        <v>260</v>
      </c>
      <c r="C209">
        <v>1.5</v>
      </c>
      <c r="D209">
        <v>43.5</v>
      </c>
    </row>
    <row r="210" spans="1:4" x14ac:dyDescent="0.2">
      <c r="A210" t="s">
        <v>680</v>
      </c>
      <c r="B210" t="s">
        <v>681</v>
      </c>
      <c r="C210">
        <v>7.5</v>
      </c>
      <c r="D210">
        <v>37.9</v>
      </c>
    </row>
    <row r="211" spans="1:4" x14ac:dyDescent="0.2">
      <c r="A211" t="s">
        <v>682</v>
      </c>
      <c r="B211" t="s">
        <v>681</v>
      </c>
      <c r="C211">
        <v>4.5</v>
      </c>
      <c r="D211">
        <v>37.299999999999997</v>
      </c>
    </row>
    <row r="212" spans="1:4" x14ac:dyDescent="0.2">
      <c r="A212" t="s">
        <v>683</v>
      </c>
      <c r="B212" t="s">
        <v>681</v>
      </c>
      <c r="C212">
        <v>1.5</v>
      </c>
      <c r="D212">
        <v>32.700000000000003</v>
      </c>
    </row>
    <row r="213" spans="1:4" x14ac:dyDescent="0.2">
      <c r="A213" t="s">
        <v>684</v>
      </c>
      <c r="B213" t="s">
        <v>258</v>
      </c>
      <c r="C213">
        <v>4.5</v>
      </c>
      <c r="D213">
        <v>46.8</v>
      </c>
    </row>
    <row r="214" spans="1:4" x14ac:dyDescent="0.2">
      <c r="A214" t="s">
        <v>685</v>
      </c>
      <c r="B214" t="s">
        <v>258</v>
      </c>
      <c r="C214">
        <v>1.5</v>
      </c>
      <c r="D214">
        <v>44.4</v>
      </c>
    </row>
    <row r="215" spans="1:4" x14ac:dyDescent="0.2">
      <c r="A215" t="s">
        <v>686</v>
      </c>
      <c r="B215" t="s">
        <v>256</v>
      </c>
      <c r="C215">
        <v>4.5</v>
      </c>
      <c r="D215">
        <v>47.4</v>
      </c>
    </row>
    <row r="216" spans="1:4" x14ac:dyDescent="0.2">
      <c r="A216" t="s">
        <v>687</v>
      </c>
      <c r="B216" t="s">
        <v>256</v>
      </c>
      <c r="C216">
        <v>1.5</v>
      </c>
      <c r="D216">
        <v>44.7</v>
      </c>
    </row>
    <row r="217" spans="1:4" x14ac:dyDescent="0.2">
      <c r="A217" t="s">
        <v>688</v>
      </c>
      <c r="B217" t="s">
        <v>253</v>
      </c>
      <c r="C217">
        <v>4.5</v>
      </c>
      <c r="D217">
        <v>48</v>
      </c>
    </row>
    <row r="218" spans="1:4" x14ac:dyDescent="0.2">
      <c r="A218" t="s">
        <v>689</v>
      </c>
      <c r="B218" t="s">
        <v>253</v>
      </c>
      <c r="C218">
        <v>1.5</v>
      </c>
      <c r="D218">
        <v>45.7</v>
      </c>
    </row>
    <row r="219" spans="1:4" x14ac:dyDescent="0.2">
      <c r="A219" t="s">
        <v>690</v>
      </c>
      <c r="B219" t="s">
        <v>251</v>
      </c>
      <c r="C219">
        <v>4.5</v>
      </c>
      <c r="D219">
        <v>47.9</v>
      </c>
    </row>
    <row r="220" spans="1:4" x14ac:dyDescent="0.2">
      <c r="A220" t="s">
        <v>691</v>
      </c>
      <c r="B220" t="s">
        <v>251</v>
      </c>
      <c r="C220">
        <v>1.5</v>
      </c>
      <c r="D220">
        <v>45.7</v>
      </c>
    </row>
    <row r="221" spans="1:4" x14ac:dyDescent="0.2">
      <c r="A221" t="s">
        <v>692</v>
      </c>
      <c r="B221" t="s">
        <v>249</v>
      </c>
      <c r="C221">
        <v>4.5</v>
      </c>
      <c r="D221">
        <v>47.6</v>
      </c>
    </row>
    <row r="222" spans="1:4" x14ac:dyDescent="0.2">
      <c r="A222" t="s">
        <v>693</v>
      </c>
      <c r="B222" t="s">
        <v>249</v>
      </c>
      <c r="C222">
        <v>1.5</v>
      </c>
      <c r="D222">
        <v>45.3</v>
      </c>
    </row>
    <row r="223" spans="1:4" x14ac:dyDescent="0.2">
      <c r="A223" t="s">
        <v>694</v>
      </c>
      <c r="B223" t="s">
        <v>246</v>
      </c>
      <c r="C223">
        <v>4.5</v>
      </c>
      <c r="D223">
        <v>47.8</v>
      </c>
    </row>
    <row r="224" spans="1:4" x14ac:dyDescent="0.2">
      <c r="A224" t="s">
        <v>695</v>
      </c>
      <c r="B224" t="s">
        <v>246</v>
      </c>
      <c r="C224">
        <v>1.5</v>
      </c>
      <c r="D224">
        <v>45.2</v>
      </c>
    </row>
    <row r="225" spans="1:4" x14ac:dyDescent="0.2">
      <c r="A225" t="s">
        <v>696</v>
      </c>
      <c r="B225" t="s">
        <v>697</v>
      </c>
      <c r="C225">
        <v>7.5</v>
      </c>
      <c r="D225">
        <v>47.8</v>
      </c>
    </row>
    <row r="226" spans="1:4" x14ac:dyDescent="0.2">
      <c r="A226" t="s">
        <v>698</v>
      </c>
      <c r="B226" t="s">
        <v>697</v>
      </c>
      <c r="C226">
        <v>4.5</v>
      </c>
      <c r="D226">
        <v>48.3</v>
      </c>
    </row>
    <row r="227" spans="1:4" x14ac:dyDescent="0.2">
      <c r="A227" t="s">
        <v>698</v>
      </c>
      <c r="B227" t="s">
        <v>244</v>
      </c>
      <c r="C227">
        <v>4.5</v>
      </c>
      <c r="D227">
        <v>48</v>
      </c>
    </row>
    <row r="228" spans="1:4" x14ac:dyDescent="0.2">
      <c r="A228" t="s">
        <v>699</v>
      </c>
      <c r="B228" t="s">
        <v>697</v>
      </c>
      <c r="C228">
        <v>1.5</v>
      </c>
      <c r="D228">
        <v>47</v>
      </c>
    </row>
    <row r="229" spans="1:4" x14ac:dyDescent="0.2">
      <c r="A229" t="s">
        <v>699</v>
      </c>
      <c r="B229" t="s">
        <v>244</v>
      </c>
      <c r="C229">
        <v>1.5</v>
      </c>
      <c r="D229">
        <v>47.1</v>
      </c>
    </row>
    <row r="230" spans="1:4" x14ac:dyDescent="0.2">
      <c r="A230" t="s">
        <v>700</v>
      </c>
      <c r="B230" t="s">
        <v>701</v>
      </c>
      <c r="C230">
        <v>7.5</v>
      </c>
      <c r="D230">
        <v>43.8</v>
      </c>
    </row>
    <row r="231" spans="1:4" x14ac:dyDescent="0.2">
      <c r="A231" t="s">
        <v>702</v>
      </c>
      <c r="B231" t="s">
        <v>701</v>
      </c>
      <c r="C231">
        <v>4.5</v>
      </c>
      <c r="D231">
        <v>44.7</v>
      </c>
    </row>
    <row r="232" spans="1:4" x14ac:dyDescent="0.2">
      <c r="A232" t="s">
        <v>702</v>
      </c>
      <c r="B232" t="s">
        <v>242</v>
      </c>
      <c r="C232">
        <v>4.5</v>
      </c>
      <c r="D232">
        <v>48.2</v>
      </c>
    </row>
    <row r="233" spans="1:4" x14ac:dyDescent="0.2">
      <c r="A233" t="s">
        <v>703</v>
      </c>
      <c r="B233" t="s">
        <v>701</v>
      </c>
      <c r="C233">
        <v>1.5</v>
      </c>
      <c r="D233">
        <v>43.6</v>
      </c>
    </row>
    <row r="234" spans="1:4" x14ac:dyDescent="0.2">
      <c r="A234" t="s">
        <v>703</v>
      </c>
      <c r="B234" t="s">
        <v>242</v>
      </c>
      <c r="C234">
        <v>1.5</v>
      </c>
      <c r="D234">
        <v>47.3</v>
      </c>
    </row>
    <row r="235" spans="1:4" x14ac:dyDescent="0.2">
      <c r="A235" t="s">
        <v>704</v>
      </c>
      <c r="B235" t="s">
        <v>240</v>
      </c>
      <c r="C235">
        <v>4.5</v>
      </c>
      <c r="D235">
        <v>48</v>
      </c>
    </row>
    <row r="236" spans="1:4" x14ac:dyDescent="0.2">
      <c r="A236" t="s">
        <v>705</v>
      </c>
      <c r="B236" t="s">
        <v>240</v>
      </c>
      <c r="C236">
        <v>1.5</v>
      </c>
      <c r="D236">
        <v>46.7</v>
      </c>
    </row>
    <row r="237" spans="1:4" x14ac:dyDescent="0.2">
      <c r="A237" t="s">
        <v>706</v>
      </c>
      <c r="B237" t="s">
        <v>234</v>
      </c>
      <c r="C237">
        <v>7.5</v>
      </c>
      <c r="D237">
        <v>40.200000000000003</v>
      </c>
    </row>
    <row r="238" spans="1:4" x14ac:dyDescent="0.2">
      <c r="A238" t="s">
        <v>707</v>
      </c>
      <c r="B238" t="s">
        <v>234</v>
      </c>
      <c r="C238">
        <v>4.5</v>
      </c>
      <c r="D238">
        <v>39.299999999999997</v>
      </c>
    </row>
    <row r="239" spans="1:4" x14ac:dyDescent="0.2">
      <c r="A239" t="s">
        <v>708</v>
      </c>
      <c r="B239" t="s">
        <v>234</v>
      </c>
      <c r="C239">
        <v>1.5</v>
      </c>
      <c r="D239">
        <v>37.200000000000003</v>
      </c>
    </row>
    <row r="240" spans="1:4" x14ac:dyDescent="0.2">
      <c r="A240" t="s">
        <v>709</v>
      </c>
      <c r="B240" t="s">
        <v>239</v>
      </c>
      <c r="C240">
        <v>4.5</v>
      </c>
      <c r="D240">
        <v>48.3</v>
      </c>
    </row>
    <row r="241" spans="1:4" x14ac:dyDescent="0.2">
      <c r="A241" t="s">
        <v>710</v>
      </c>
      <c r="B241" t="s">
        <v>239</v>
      </c>
      <c r="C241">
        <v>1.5</v>
      </c>
      <c r="D241">
        <v>46.4</v>
      </c>
    </row>
    <row r="242" spans="1:4" x14ac:dyDescent="0.2">
      <c r="A242" t="s">
        <v>711</v>
      </c>
      <c r="B242" t="s">
        <v>236</v>
      </c>
      <c r="C242">
        <v>4.5</v>
      </c>
      <c r="D242">
        <v>48.1</v>
      </c>
    </row>
    <row r="243" spans="1:4" x14ac:dyDescent="0.2">
      <c r="A243" t="s">
        <v>712</v>
      </c>
      <c r="B243" t="s">
        <v>236</v>
      </c>
      <c r="C243">
        <v>1.5</v>
      </c>
      <c r="D243">
        <v>46.1</v>
      </c>
    </row>
    <row r="244" spans="1:4" x14ac:dyDescent="0.2">
      <c r="A244" t="s">
        <v>713</v>
      </c>
      <c r="B244" t="s">
        <v>232</v>
      </c>
      <c r="C244">
        <v>7.5</v>
      </c>
      <c r="D244">
        <v>39.9</v>
      </c>
    </row>
    <row r="245" spans="1:4" x14ac:dyDescent="0.2">
      <c r="A245" t="s">
        <v>714</v>
      </c>
      <c r="B245" t="s">
        <v>232</v>
      </c>
      <c r="C245">
        <v>4.5</v>
      </c>
      <c r="D245">
        <v>38.6</v>
      </c>
    </row>
    <row r="246" spans="1:4" x14ac:dyDescent="0.2">
      <c r="A246" t="s">
        <v>715</v>
      </c>
      <c r="B246" t="s">
        <v>232</v>
      </c>
      <c r="C246">
        <v>1.5</v>
      </c>
      <c r="D246">
        <v>37</v>
      </c>
    </row>
    <row r="247" spans="1:4" x14ac:dyDescent="0.2">
      <c r="A247" t="s">
        <v>716</v>
      </c>
      <c r="B247" t="s">
        <v>229</v>
      </c>
      <c r="C247">
        <v>7.5</v>
      </c>
      <c r="D247">
        <v>39.4</v>
      </c>
    </row>
    <row r="248" spans="1:4" x14ac:dyDescent="0.2">
      <c r="A248" t="s">
        <v>717</v>
      </c>
      <c r="B248" t="s">
        <v>229</v>
      </c>
      <c r="C248">
        <v>4.5</v>
      </c>
      <c r="D248">
        <v>38</v>
      </c>
    </row>
    <row r="249" spans="1:4" x14ac:dyDescent="0.2">
      <c r="A249" t="s">
        <v>718</v>
      </c>
      <c r="B249" t="s">
        <v>229</v>
      </c>
      <c r="C249">
        <v>1.5</v>
      </c>
      <c r="D249">
        <v>36.299999999999997</v>
      </c>
    </row>
    <row r="250" spans="1:4" x14ac:dyDescent="0.2">
      <c r="A250" t="s">
        <v>719</v>
      </c>
      <c r="B250" t="s">
        <v>226</v>
      </c>
      <c r="C250">
        <v>7.5</v>
      </c>
      <c r="D250">
        <v>39.1</v>
      </c>
    </row>
    <row r="251" spans="1:4" x14ac:dyDescent="0.2">
      <c r="A251" t="s">
        <v>720</v>
      </c>
      <c r="B251" t="s">
        <v>226</v>
      </c>
      <c r="C251">
        <v>4.5</v>
      </c>
      <c r="D251">
        <v>37.700000000000003</v>
      </c>
    </row>
    <row r="252" spans="1:4" x14ac:dyDescent="0.2">
      <c r="A252" t="s">
        <v>721</v>
      </c>
      <c r="B252" t="s">
        <v>226</v>
      </c>
      <c r="C252">
        <v>1.5</v>
      </c>
      <c r="D252">
        <v>35.6</v>
      </c>
    </row>
    <row r="253" spans="1:4" x14ac:dyDescent="0.2">
      <c r="A253" t="s">
        <v>722</v>
      </c>
      <c r="B253" t="s">
        <v>723</v>
      </c>
      <c r="C253">
        <v>4.5</v>
      </c>
      <c r="D253">
        <v>37.4</v>
      </c>
    </row>
    <row r="254" spans="1:4" x14ac:dyDescent="0.2">
      <c r="A254" t="s">
        <v>724</v>
      </c>
      <c r="B254" t="s">
        <v>723</v>
      </c>
      <c r="C254">
        <v>1.5</v>
      </c>
      <c r="D254">
        <v>36.5</v>
      </c>
    </row>
    <row r="255" spans="1:4" x14ac:dyDescent="0.2">
      <c r="A255" t="s">
        <v>725</v>
      </c>
      <c r="B255" t="s">
        <v>222</v>
      </c>
      <c r="C255">
        <v>4.5</v>
      </c>
      <c r="D255">
        <v>35.200000000000003</v>
      </c>
    </row>
    <row r="256" spans="1:4" x14ac:dyDescent="0.2">
      <c r="A256" t="s">
        <v>726</v>
      </c>
      <c r="B256" t="s">
        <v>222</v>
      </c>
      <c r="C256">
        <v>1.5</v>
      </c>
      <c r="D256">
        <v>32.700000000000003</v>
      </c>
    </row>
    <row r="257" spans="1:4" x14ac:dyDescent="0.2">
      <c r="A257" t="s">
        <v>727</v>
      </c>
      <c r="B257" t="s">
        <v>220</v>
      </c>
      <c r="C257">
        <v>4.5</v>
      </c>
      <c r="D257">
        <v>36</v>
      </c>
    </row>
    <row r="258" spans="1:4" x14ac:dyDescent="0.2">
      <c r="A258" t="s">
        <v>728</v>
      </c>
      <c r="B258" t="s">
        <v>220</v>
      </c>
      <c r="C258">
        <v>1.5</v>
      </c>
      <c r="D258">
        <v>34.9</v>
      </c>
    </row>
    <row r="259" spans="1:4" x14ac:dyDescent="0.2">
      <c r="A259" t="s">
        <v>729</v>
      </c>
      <c r="B259" t="s">
        <v>218</v>
      </c>
      <c r="C259">
        <v>4.5</v>
      </c>
      <c r="D259">
        <v>35.799999999999997</v>
      </c>
    </row>
    <row r="260" spans="1:4" x14ac:dyDescent="0.2">
      <c r="A260" t="s">
        <v>730</v>
      </c>
      <c r="B260" t="s">
        <v>218</v>
      </c>
      <c r="C260">
        <v>1.5</v>
      </c>
      <c r="D260">
        <v>34.700000000000003</v>
      </c>
    </row>
    <row r="261" spans="1:4" x14ac:dyDescent="0.2">
      <c r="A261" t="s">
        <v>731</v>
      </c>
      <c r="B261" t="s">
        <v>216</v>
      </c>
      <c r="C261">
        <v>4.5</v>
      </c>
      <c r="D261">
        <v>36.200000000000003</v>
      </c>
    </row>
    <row r="262" spans="1:4" x14ac:dyDescent="0.2">
      <c r="A262" t="s">
        <v>732</v>
      </c>
      <c r="B262" t="s">
        <v>216</v>
      </c>
      <c r="C262">
        <v>1.5</v>
      </c>
      <c r="D262">
        <v>34.4</v>
      </c>
    </row>
    <row r="263" spans="1:4" x14ac:dyDescent="0.2">
      <c r="A263" t="s">
        <v>733</v>
      </c>
      <c r="B263" t="s">
        <v>214</v>
      </c>
      <c r="C263">
        <v>4.5</v>
      </c>
      <c r="D263">
        <v>36.1</v>
      </c>
    </row>
    <row r="264" spans="1:4" x14ac:dyDescent="0.2">
      <c r="A264" t="s">
        <v>734</v>
      </c>
      <c r="B264" t="s">
        <v>214</v>
      </c>
      <c r="C264">
        <v>1.5</v>
      </c>
      <c r="D264">
        <v>33.4</v>
      </c>
    </row>
    <row r="265" spans="1:4" x14ac:dyDescent="0.2">
      <c r="A265" t="s">
        <v>735</v>
      </c>
      <c r="B265" t="s">
        <v>212</v>
      </c>
      <c r="C265">
        <v>4.5</v>
      </c>
      <c r="D265">
        <v>34.5</v>
      </c>
    </row>
    <row r="266" spans="1:4" x14ac:dyDescent="0.2">
      <c r="A266" t="s">
        <v>736</v>
      </c>
      <c r="B266" t="s">
        <v>212</v>
      </c>
      <c r="C266">
        <v>1.5</v>
      </c>
      <c r="D266">
        <v>29.8</v>
      </c>
    </row>
    <row r="267" spans="1:4" x14ac:dyDescent="0.2">
      <c r="A267" t="s">
        <v>737</v>
      </c>
      <c r="B267" t="s">
        <v>210</v>
      </c>
      <c r="C267">
        <v>4.5</v>
      </c>
      <c r="D267">
        <v>36.1</v>
      </c>
    </row>
    <row r="268" spans="1:4" x14ac:dyDescent="0.2">
      <c r="A268" t="s">
        <v>738</v>
      </c>
      <c r="B268" t="s">
        <v>210</v>
      </c>
      <c r="C268">
        <v>1.5</v>
      </c>
      <c r="D268">
        <v>33.200000000000003</v>
      </c>
    </row>
    <row r="269" spans="1:4" x14ac:dyDescent="0.2">
      <c r="A269" t="s">
        <v>739</v>
      </c>
      <c r="B269" t="s">
        <v>208</v>
      </c>
      <c r="C269">
        <v>4.5</v>
      </c>
      <c r="D269">
        <v>32.9</v>
      </c>
    </row>
    <row r="270" spans="1:4" x14ac:dyDescent="0.2">
      <c r="A270" t="s">
        <v>740</v>
      </c>
      <c r="B270" t="s">
        <v>208</v>
      </c>
      <c r="C270">
        <v>1.5</v>
      </c>
      <c r="D270">
        <v>29.5</v>
      </c>
    </row>
    <row r="271" spans="1:4" x14ac:dyDescent="0.2">
      <c r="A271" t="s">
        <v>741</v>
      </c>
      <c r="B271" t="s">
        <v>206</v>
      </c>
      <c r="C271">
        <v>4.5</v>
      </c>
      <c r="D271">
        <v>36.700000000000003</v>
      </c>
    </row>
    <row r="272" spans="1:4" x14ac:dyDescent="0.2">
      <c r="A272" t="s">
        <v>742</v>
      </c>
      <c r="B272" t="s">
        <v>206</v>
      </c>
      <c r="C272">
        <v>1.5</v>
      </c>
      <c r="D272">
        <v>35.4</v>
      </c>
    </row>
    <row r="273" spans="1:4" x14ac:dyDescent="0.2">
      <c r="A273" t="s">
        <v>743</v>
      </c>
      <c r="B273" t="s">
        <v>204</v>
      </c>
      <c r="C273">
        <v>4.5</v>
      </c>
      <c r="D273">
        <v>36.700000000000003</v>
      </c>
    </row>
    <row r="274" spans="1:4" x14ac:dyDescent="0.2">
      <c r="A274" t="s">
        <v>744</v>
      </c>
      <c r="B274" t="s">
        <v>204</v>
      </c>
      <c r="C274">
        <v>1.5</v>
      </c>
      <c r="D274">
        <v>35.4</v>
      </c>
    </row>
    <row r="275" spans="1:4" x14ac:dyDescent="0.2">
      <c r="A275" t="s">
        <v>745</v>
      </c>
      <c r="B275" t="s">
        <v>201</v>
      </c>
      <c r="C275">
        <v>7.5</v>
      </c>
      <c r="D275">
        <v>36.9</v>
      </c>
    </row>
    <row r="276" spans="1:4" x14ac:dyDescent="0.2">
      <c r="A276" t="s">
        <v>746</v>
      </c>
      <c r="B276" t="s">
        <v>201</v>
      </c>
      <c r="C276">
        <v>4.5</v>
      </c>
      <c r="D276">
        <v>37.799999999999997</v>
      </c>
    </row>
    <row r="277" spans="1:4" x14ac:dyDescent="0.2">
      <c r="A277" t="s">
        <v>747</v>
      </c>
      <c r="B277" t="s">
        <v>201</v>
      </c>
      <c r="C277">
        <v>1.5</v>
      </c>
      <c r="D277">
        <v>37.200000000000003</v>
      </c>
    </row>
    <row r="278" spans="1:4" x14ac:dyDescent="0.2">
      <c r="A278" t="s">
        <v>748</v>
      </c>
      <c r="B278" t="s">
        <v>199</v>
      </c>
      <c r="C278">
        <v>4.5</v>
      </c>
      <c r="D278">
        <v>12.2</v>
      </c>
    </row>
    <row r="279" spans="1:4" x14ac:dyDescent="0.2">
      <c r="A279" t="s">
        <v>749</v>
      </c>
      <c r="B279" t="s">
        <v>199</v>
      </c>
      <c r="C279">
        <v>1.5</v>
      </c>
      <c r="D279">
        <v>7.3</v>
      </c>
    </row>
    <row r="280" spans="1:4" x14ac:dyDescent="0.2">
      <c r="A280" t="s">
        <v>750</v>
      </c>
      <c r="B280" t="s">
        <v>197</v>
      </c>
      <c r="C280">
        <v>4.5</v>
      </c>
      <c r="D280">
        <v>11.3</v>
      </c>
    </row>
    <row r="281" spans="1:4" x14ac:dyDescent="0.2">
      <c r="A281" t="s">
        <v>751</v>
      </c>
      <c r="B281" t="s">
        <v>197</v>
      </c>
      <c r="C281">
        <v>1.5</v>
      </c>
      <c r="D281">
        <v>5.9</v>
      </c>
    </row>
    <row r="282" spans="1:4" x14ac:dyDescent="0.2">
      <c r="A282" t="s">
        <v>752</v>
      </c>
      <c r="B282" t="s">
        <v>195</v>
      </c>
      <c r="C282">
        <v>4.5</v>
      </c>
      <c r="D282">
        <v>9.4</v>
      </c>
    </row>
    <row r="283" spans="1:4" x14ac:dyDescent="0.2">
      <c r="A283" t="s">
        <v>753</v>
      </c>
      <c r="B283" t="s">
        <v>195</v>
      </c>
      <c r="C283">
        <v>1.5</v>
      </c>
      <c r="D283">
        <v>3</v>
      </c>
    </row>
    <row r="284" spans="1:4" x14ac:dyDescent="0.2">
      <c r="A284" t="s">
        <v>754</v>
      </c>
      <c r="B284" t="s">
        <v>193</v>
      </c>
      <c r="C284">
        <v>4.5</v>
      </c>
      <c r="D284">
        <v>12.1</v>
      </c>
    </row>
    <row r="285" spans="1:4" x14ac:dyDescent="0.2">
      <c r="A285" t="s">
        <v>755</v>
      </c>
      <c r="B285" t="s">
        <v>193</v>
      </c>
      <c r="C285">
        <v>1.5</v>
      </c>
      <c r="D285">
        <v>6.8</v>
      </c>
    </row>
    <row r="286" spans="1:4" x14ac:dyDescent="0.2">
      <c r="A286" t="s">
        <v>756</v>
      </c>
      <c r="B286" t="s">
        <v>191</v>
      </c>
      <c r="C286">
        <v>4.5</v>
      </c>
      <c r="D286">
        <v>17.7</v>
      </c>
    </row>
    <row r="287" spans="1:4" x14ac:dyDescent="0.2">
      <c r="A287" t="s">
        <v>757</v>
      </c>
      <c r="B287" t="s">
        <v>191</v>
      </c>
      <c r="C287">
        <v>1.5</v>
      </c>
      <c r="D287">
        <v>12.1</v>
      </c>
    </row>
    <row r="288" spans="1:4" x14ac:dyDescent="0.2">
      <c r="A288" t="s">
        <v>758</v>
      </c>
      <c r="B288" t="s">
        <v>189</v>
      </c>
      <c r="C288">
        <v>4.5</v>
      </c>
      <c r="D288">
        <v>17</v>
      </c>
    </row>
    <row r="289" spans="1:4" x14ac:dyDescent="0.2">
      <c r="A289" t="s">
        <v>759</v>
      </c>
      <c r="B289" t="s">
        <v>189</v>
      </c>
      <c r="C289">
        <v>1.5</v>
      </c>
      <c r="D289">
        <v>11.6</v>
      </c>
    </row>
    <row r="290" spans="1:4" x14ac:dyDescent="0.2">
      <c r="A290" t="s">
        <v>760</v>
      </c>
      <c r="B290" t="s">
        <v>187</v>
      </c>
      <c r="C290">
        <v>4.5</v>
      </c>
      <c r="D290">
        <v>31.6</v>
      </c>
    </row>
    <row r="291" spans="1:4" x14ac:dyDescent="0.2">
      <c r="A291" t="s">
        <v>761</v>
      </c>
      <c r="B291" t="s">
        <v>187</v>
      </c>
      <c r="C291">
        <v>1.5</v>
      </c>
      <c r="D291">
        <v>31</v>
      </c>
    </row>
    <row r="292" spans="1:4" x14ac:dyDescent="0.2">
      <c r="A292" t="s">
        <v>762</v>
      </c>
      <c r="B292" t="s">
        <v>185</v>
      </c>
      <c r="C292">
        <v>4.5</v>
      </c>
      <c r="D292">
        <v>30.5</v>
      </c>
    </row>
    <row r="293" spans="1:4" x14ac:dyDescent="0.2">
      <c r="A293" t="s">
        <v>763</v>
      </c>
      <c r="B293" t="s">
        <v>185</v>
      </c>
      <c r="C293">
        <v>1.5</v>
      </c>
      <c r="D293">
        <v>29.8</v>
      </c>
    </row>
    <row r="294" spans="1:4" x14ac:dyDescent="0.2">
      <c r="A294" t="s">
        <v>764</v>
      </c>
      <c r="B294" t="s">
        <v>183</v>
      </c>
      <c r="C294">
        <v>4.5</v>
      </c>
      <c r="D294">
        <v>23.3</v>
      </c>
    </row>
    <row r="295" spans="1:4" x14ac:dyDescent="0.2">
      <c r="A295" t="s">
        <v>765</v>
      </c>
      <c r="B295" t="s">
        <v>183</v>
      </c>
      <c r="C295">
        <v>1.5</v>
      </c>
      <c r="D295">
        <v>16</v>
      </c>
    </row>
    <row r="296" spans="1:4" x14ac:dyDescent="0.2">
      <c r="A296" t="s">
        <v>766</v>
      </c>
      <c r="B296" t="s">
        <v>181</v>
      </c>
      <c r="C296">
        <v>4.5</v>
      </c>
      <c r="D296">
        <v>32.799999999999997</v>
      </c>
    </row>
    <row r="297" spans="1:4" x14ac:dyDescent="0.2">
      <c r="A297" t="s">
        <v>767</v>
      </c>
      <c r="B297" t="s">
        <v>181</v>
      </c>
      <c r="C297">
        <v>1.5</v>
      </c>
      <c r="D297">
        <v>31.8</v>
      </c>
    </row>
    <row r="298" spans="1:4" x14ac:dyDescent="0.2">
      <c r="A298" t="s">
        <v>768</v>
      </c>
      <c r="B298" t="s">
        <v>178</v>
      </c>
      <c r="C298">
        <v>4.5</v>
      </c>
      <c r="D298">
        <v>31.4</v>
      </c>
    </row>
    <row r="299" spans="1:4" x14ac:dyDescent="0.2">
      <c r="A299" t="s">
        <v>769</v>
      </c>
      <c r="B299" t="s">
        <v>178</v>
      </c>
      <c r="C299">
        <v>1.5</v>
      </c>
      <c r="D299">
        <v>30.7</v>
      </c>
    </row>
    <row r="300" spans="1:4" x14ac:dyDescent="0.2">
      <c r="A300" t="s">
        <v>770</v>
      </c>
      <c r="B300" t="s">
        <v>176</v>
      </c>
      <c r="C300">
        <v>1.5</v>
      </c>
      <c r="D300">
        <v>31.8</v>
      </c>
    </row>
    <row r="301" spans="1:4" x14ac:dyDescent="0.2">
      <c r="A301" t="s">
        <v>771</v>
      </c>
      <c r="B301" t="s">
        <v>174</v>
      </c>
      <c r="C301">
        <v>1.5</v>
      </c>
      <c r="D301">
        <v>32.200000000000003</v>
      </c>
    </row>
    <row r="302" spans="1:4" x14ac:dyDescent="0.2">
      <c r="A302" t="s">
        <v>772</v>
      </c>
      <c r="B302" t="s">
        <v>172</v>
      </c>
      <c r="C302">
        <v>4.5</v>
      </c>
      <c r="D302">
        <v>33.299999999999997</v>
      </c>
    </row>
    <row r="303" spans="1:4" x14ac:dyDescent="0.2">
      <c r="A303" t="s">
        <v>773</v>
      </c>
      <c r="B303" t="s">
        <v>172</v>
      </c>
      <c r="C303">
        <v>1.5</v>
      </c>
      <c r="D303">
        <v>32.4</v>
      </c>
    </row>
    <row r="304" spans="1:4" x14ac:dyDescent="0.2">
      <c r="A304" t="s">
        <v>774</v>
      </c>
      <c r="B304" t="s">
        <v>170</v>
      </c>
      <c r="C304">
        <v>1.5</v>
      </c>
      <c r="D304">
        <v>31.7</v>
      </c>
    </row>
    <row r="305" spans="1:4" x14ac:dyDescent="0.2">
      <c r="A305" t="s">
        <v>775</v>
      </c>
      <c r="B305" t="s">
        <v>167</v>
      </c>
      <c r="C305">
        <v>4.5</v>
      </c>
      <c r="D305">
        <v>32.700000000000003</v>
      </c>
    </row>
    <row r="306" spans="1:4" x14ac:dyDescent="0.2">
      <c r="A306" t="s">
        <v>776</v>
      </c>
      <c r="B306" t="s">
        <v>167</v>
      </c>
      <c r="C306">
        <v>1.5</v>
      </c>
      <c r="D306">
        <v>33.9</v>
      </c>
    </row>
    <row r="307" spans="1:4" x14ac:dyDescent="0.2">
      <c r="A307" t="s">
        <v>777</v>
      </c>
      <c r="B307" t="s">
        <v>165</v>
      </c>
      <c r="C307">
        <v>4.5</v>
      </c>
      <c r="D307">
        <v>33.700000000000003</v>
      </c>
    </row>
    <row r="308" spans="1:4" x14ac:dyDescent="0.2">
      <c r="A308" t="s">
        <v>778</v>
      </c>
      <c r="B308" t="s">
        <v>165</v>
      </c>
      <c r="C308">
        <v>1.5</v>
      </c>
      <c r="D308">
        <v>33.299999999999997</v>
      </c>
    </row>
    <row r="309" spans="1:4" x14ac:dyDescent="0.2">
      <c r="A309" t="s">
        <v>779</v>
      </c>
      <c r="B309" t="s">
        <v>162</v>
      </c>
      <c r="C309">
        <v>7.5</v>
      </c>
      <c r="D309">
        <v>33.299999999999997</v>
      </c>
    </row>
    <row r="310" spans="1:4" x14ac:dyDescent="0.2">
      <c r="A310" t="s">
        <v>780</v>
      </c>
      <c r="B310" t="s">
        <v>162</v>
      </c>
      <c r="C310">
        <v>4.5</v>
      </c>
      <c r="D310">
        <v>33.700000000000003</v>
      </c>
    </row>
    <row r="311" spans="1:4" x14ac:dyDescent="0.2">
      <c r="A311" t="s">
        <v>781</v>
      </c>
      <c r="B311" t="s">
        <v>162</v>
      </c>
      <c r="C311">
        <v>1.5</v>
      </c>
      <c r="D311">
        <v>33.299999999999997</v>
      </c>
    </row>
    <row r="312" spans="1:4" x14ac:dyDescent="0.2">
      <c r="A312" t="s">
        <v>782</v>
      </c>
      <c r="B312" t="s">
        <v>160</v>
      </c>
      <c r="C312">
        <v>1.5</v>
      </c>
      <c r="D312">
        <v>34.4</v>
      </c>
    </row>
    <row r="313" spans="1:4" x14ac:dyDescent="0.2">
      <c r="A313" t="s">
        <v>783</v>
      </c>
      <c r="B313" t="s">
        <v>158</v>
      </c>
      <c r="C313">
        <v>7.5</v>
      </c>
      <c r="D313">
        <v>34.799999999999997</v>
      </c>
    </row>
    <row r="314" spans="1:4" x14ac:dyDescent="0.2">
      <c r="A314" t="s">
        <v>784</v>
      </c>
      <c r="B314" t="s">
        <v>158</v>
      </c>
      <c r="C314">
        <v>4.5</v>
      </c>
      <c r="D314">
        <v>24.5</v>
      </c>
    </row>
    <row r="315" spans="1:4" x14ac:dyDescent="0.2">
      <c r="A315" t="s">
        <v>785</v>
      </c>
      <c r="B315" t="s">
        <v>158</v>
      </c>
      <c r="C315">
        <v>1.5</v>
      </c>
      <c r="D315">
        <v>18.399999999999999</v>
      </c>
    </row>
    <row r="316" spans="1:4" x14ac:dyDescent="0.2">
      <c r="A316" t="s">
        <v>786</v>
      </c>
      <c r="B316" t="s">
        <v>156</v>
      </c>
      <c r="C316">
        <v>4.5</v>
      </c>
      <c r="D316">
        <v>33.200000000000003</v>
      </c>
    </row>
    <row r="317" spans="1:4" x14ac:dyDescent="0.2">
      <c r="A317" t="s">
        <v>787</v>
      </c>
      <c r="B317" t="s">
        <v>156</v>
      </c>
      <c r="C317">
        <v>1.5</v>
      </c>
      <c r="D317">
        <v>32.4</v>
      </c>
    </row>
    <row r="318" spans="1:4" x14ac:dyDescent="0.2">
      <c r="A318" t="s">
        <v>788</v>
      </c>
      <c r="B318" t="s">
        <v>154</v>
      </c>
      <c r="C318">
        <v>4.5</v>
      </c>
      <c r="D318">
        <v>34.9</v>
      </c>
    </row>
    <row r="319" spans="1:4" x14ac:dyDescent="0.2">
      <c r="A319" t="s">
        <v>789</v>
      </c>
      <c r="B319" t="s">
        <v>154</v>
      </c>
      <c r="C319">
        <v>1.5</v>
      </c>
      <c r="D319">
        <v>34.4</v>
      </c>
    </row>
    <row r="320" spans="1:4" x14ac:dyDescent="0.2">
      <c r="A320" t="s">
        <v>790</v>
      </c>
      <c r="B320" t="s">
        <v>152</v>
      </c>
      <c r="C320">
        <v>4.5</v>
      </c>
      <c r="D320">
        <v>35</v>
      </c>
    </row>
    <row r="321" spans="1:4" x14ac:dyDescent="0.2">
      <c r="A321" t="s">
        <v>791</v>
      </c>
      <c r="B321" t="s">
        <v>152</v>
      </c>
      <c r="C321">
        <v>1.5</v>
      </c>
      <c r="D321">
        <v>34.4</v>
      </c>
    </row>
    <row r="322" spans="1:4" x14ac:dyDescent="0.2">
      <c r="A322" t="s">
        <v>792</v>
      </c>
      <c r="B322" t="s">
        <v>150</v>
      </c>
      <c r="C322">
        <v>4.5</v>
      </c>
      <c r="D322">
        <v>35.1</v>
      </c>
    </row>
    <row r="323" spans="1:4" x14ac:dyDescent="0.2">
      <c r="A323" t="s">
        <v>793</v>
      </c>
      <c r="B323" t="s">
        <v>150</v>
      </c>
      <c r="C323">
        <v>1.5</v>
      </c>
      <c r="D323">
        <v>34.5</v>
      </c>
    </row>
    <row r="324" spans="1:4" x14ac:dyDescent="0.2">
      <c r="A324" t="s">
        <v>794</v>
      </c>
      <c r="B324" t="s">
        <v>147</v>
      </c>
      <c r="C324">
        <v>4.5</v>
      </c>
      <c r="D324">
        <v>35</v>
      </c>
    </row>
    <row r="325" spans="1:4" x14ac:dyDescent="0.2">
      <c r="A325" t="s">
        <v>795</v>
      </c>
      <c r="B325" t="s">
        <v>147</v>
      </c>
      <c r="C325">
        <v>1.5</v>
      </c>
      <c r="D325">
        <v>34.299999999999997</v>
      </c>
    </row>
    <row r="326" spans="1:4" x14ac:dyDescent="0.2">
      <c r="A326" t="s">
        <v>796</v>
      </c>
      <c r="B326" t="s">
        <v>145</v>
      </c>
      <c r="C326">
        <v>1.5</v>
      </c>
      <c r="D326">
        <v>41.6</v>
      </c>
    </row>
    <row r="327" spans="1:4" x14ac:dyDescent="0.2">
      <c r="A327" t="s">
        <v>797</v>
      </c>
      <c r="B327" t="s">
        <v>143</v>
      </c>
      <c r="C327">
        <v>1.5</v>
      </c>
      <c r="D327">
        <v>41.3</v>
      </c>
    </row>
    <row r="328" spans="1:4" x14ac:dyDescent="0.2">
      <c r="A328" t="s">
        <v>798</v>
      </c>
      <c r="B328" t="s">
        <v>141</v>
      </c>
      <c r="C328">
        <v>4.5</v>
      </c>
      <c r="D328">
        <v>38.4</v>
      </c>
    </row>
    <row r="329" spans="1:4" x14ac:dyDescent="0.2">
      <c r="A329" t="s">
        <v>799</v>
      </c>
      <c r="B329" t="s">
        <v>141</v>
      </c>
      <c r="C329">
        <v>1.5</v>
      </c>
      <c r="D329">
        <v>36.700000000000003</v>
      </c>
    </row>
    <row r="330" spans="1:4" x14ac:dyDescent="0.2">
      <c r="A330" t="s">
        <v>800</v>
      </c>
      <c r="B330" t="s">
        <v>138</v>
      </c>
      <c r="C330">
        <v>4.5</v>
      </c>
      <c r="D330">
        <v>36.700000000000003</v>
      </c>
    </row>
    <row r="331" spans="1:4" x14ac:dyDescent="0.2">
      <c r="A331" t="s">
        <v>801</v>
      </c>
      <c r="B331" t="s">
        <v>138</v>
      </c>
      <c r="C331">
        <v>1.5</v>
      </c>
      <c r="D331">
        <v>34.6</v>
      </c>
    </row>
    <row r="332" spans="1:4" x14ac:dyDescent="0.2">
      <c r="A332" t="s">
        <v>802</v>
      </c>
      <c r="B332" t="s">
        <v>136</v>
      </c>
      <c r="C332">
        <v>4.5</v>
      </c>
      <c r="D332">
        <v>37.299999999999997</v>
      </c>
    </row>
    <row r="333" spans="1:4" x14ac:dyDescent="0.2">
      <c r="A333" t="s">
        <v>803</v>
      </c>
      <c r="B333" t="s">
        <v>136</v>
      </c>
      <c r="C333">
        <v>1.5</v>
      </c>
      <c r="D333">
        <v>35.5</v>
      </c>
    </row>
    <row r="334" spans="1:4" x14ac:dyDescent="0.2">
      <c r="A334" t="s">
        <v>804</v>
      </c>
      <c r="B334" t="s">
        <v>135</v>
      </c>
      <c r="C334">
        <v>4.5</v>
      </c>
      <c r="D334">
        <v>39.6</v>
      </c>
    </row>
    <row r="335" spans="1:4" x14ac:dyDescent="0.2">
      <c r="A335" t="s">
        <v>805</v>
      </c>
      <c r="B335" t="s">
        <v>135</v>
      </c>
      <c r="C335">
        <v>1.5</v>
      </c>
      <c r="D335">
        <v>38</v>
      </c>
    </row>
    <row r="336" spans="1:4" x14ac:dyDescent="0.2">
      <c r="A336" t="s">
        <v>806</v>
      </c>
      <c r="B336" t="s">
        <v>134</v>
      </c>
      <c r="C336">
        <v>4.5</v>
      </c>
      <c r="D336">
        <v>39.4</v>
      </c>
    </row>
    <row r="337" spans="1:4" x14ac:dyDescent="0.2">
      <c r="A337" t="s">
        <v>807</v>
      </c>
      <c r="B337" t="s">
        <v>134</v>
      </c>
      <c r="C337">
        <v>1.5</v>
      </c>
      <c r="D337">
        <v>37.799999999999997</v>
      </c>
    </row>
    <row r="338" spans="1:4" x14ac:dyDescent="0.2">
      <c r="A338" t="s">
        <v>808</v>
      </c>
      <c r="B338" t="s">
        <v>133</v>
      </c>
      <c r="C338">
        <v>4.5</v>
      </c>
      <c r="D338">
        <v>39.1</v>
      </c>
    </row>
    <row r="339" spans="1:4" x14ac:dyDescent="0.2">
      <c r="A339" t="s">
        <v>809</v>
      </c>
      <c r="B339" t="s">
        <v>133</v>
      </c>
      <c r="C339">
        <v>1.5</v>
      </c>
      <c r="D339">
        <v>37.200000000000003</v>
      </c>
    </row>
    <row r="340" spans="1:4" x14ac:dyDescent="0.2">
      <c r="A340" t="s">
        <v>810</v>
      </c>
      <c r="B340" t="s">
        <v>129</v>
      </c>
      <c r="C340">
        <v>4.5</v>
      </c>
      <c r="D340">
        <v>38.5</v>
      </c>
    </row>
    <row r="341" spans="1:4" x14ac:dyDescent="0.2">
      <c r="A341" t="s">
        <v>811</v>
      </c>
      <c r="B341" t="s">
        <v>129</v>
      </c>
      <c r="C341">
        <v>1.5</v>
      </c>
      <c r="D341">
        <v>36.200000000000003</v>
      </c>
    </row>
    <row r="342" spans="1:4" x14ac:dyDescent="0.2">
      <c r="A342" t="s">
        <v>812</v>
      </c>
      <c r="B342" t="s">
        <v>128</v>
      </c>
      <c r="C342">
        <v>4.5</v>
      </c>
      <c r="D342">
        <v>38</v>
      </c>
    </row>
    <row r="343" spans="1:4" x14ac:dyDescent="0.2">
      <c r="A343" t="s">
        <v>813</v>
      </c>
      <c r="B343" t="s">
        <v>128</v>
      </c>
      <c r="C343">
        <v>1.5</v>
      </c>
      <c r="D343">
        <v>37.5</v>
      </c>
    </row>
    <row r="344" spans="1:4" x14ac:dyDescent="0.2">
      <c r="A344" t="s">
        <v>814</v>
      </c>
      <c r="B344" t="s">
        <v>127</v>
      </c>
      <c r="C344">
        <v>4.5</v>
      </c>
      <c r="D344">
        <v>38.4</v>
      </c>
    </row>
    <row r="345" spans="1:4" x14ac:dyDescent="0.2">
      <c r="A345" t="s">
        <v>815</v>
      </c>
      <c r="B345" t="s">
        <v>127</v>
      </c>
      <c r="C345">
        <v>1.5</v>
      </c>
      <c r="D345">
        <v>37.700000000000003</v>
      </c>
    </row>
    <row r="346" spans="1:4" x14ac:dyDescent="0.2">
      <c r="A346" t="s">
        <v>816</v>
      </c>
      <c r="B346" t="s">
        <v>126</v>
      </c>
      <c r="C346">
        <v>4.5</v>
      </c>
      <c r="D346">
        <v>37.799999999999997</v>
      </c>
    </row>
    <row r="347" spans="1:4" x14ac:dyDescent="0.2">
      <c r="A347" t="s">
        <v>817</v>
      </c>
      <c r="B347" t="s">
        <v>126</v>
      </c>
      <c r="C347">
        <v>1.5</v>
      </c>
      <c r="D347">
        <v>37.1</v>
      </c>
    </row>
    <row r="348" spans="1:4" x14ac:dyDescent="0.2">
      <c r="A348" t="s">
        <v>818</v>
      </c>
      <c r="B348" t="s">
        <v>123</v>
      </c>
      <c r="C348">
        <v>4.5</v>
      </c>
      <c r="D348">
        <v>37.1</v>
      </c>
    </row>
    <row r="349" spans="1:4" x14ac:dyDescent="0.2">
      <c r="A349" t="s">
        <v>819</v>
      </c>
      <c r="B349" t="s">
        <v>123</v>
      </c>
      <c r="C349">
        <v>1.5</v>
      </c>
      <c r="D349">
        <v>36.5</v>
      </c>
    </row>
    <row r="350" spans="1:4" x14ac:dyDescent="0.2">
      <c r="A350" t="s">
        <v>820</v>
      </c>
      <c r="B350" t="s">
        <v>119</v>
      </c>
      <c r="C350">
        <v>4.5</v>
      </c>
      <c r="D350">
        <v>32.299999999999997</v>
      </c>
    </row>
    <row r="351" spans="1:4" x14ac:dyDescent="0.2">
      <c r="A351" t="s">
        <v>821</v>
      </c>
      <c r="B351" t="s">
        <v>119</v>
      </c>
      <c r="C351">
        <v>1.5</v>
      </c>
      <c r="D351">
        <v>31.6</v>
      </c>
    </row>
    <row r="352" spans="1:4" x14ac:dyDescent="0.2">
      <c r="A352" t="s">
        <v>822</v>
      </c>
      <c r="B352" t="s">
        <v>115</v>
      </c>
      <c r="C352">
        <v>1.5</v>
      </c>
      <c r="D352">
        <v>24.3</v>
      </c>
    </row>
    <row r="353" spans="1:4" x14ac:dyDescent="0.2">
      <c r="A353" t="s">
        <v>823</v>
      </c>
      <c r="B353" t="s">
        <v>112</v>
      </c>
      <c r="C353">
        <v>7.5</v>
      </c>
      <c r="D353">
        <v>34.1</v>
      </c>
    </row>
    <row r="354" spans="1:4" x14ac:dyDescent="0.2">
      <c r="A354" t="s">
        <v>824</v>
      </c>
      <c r="B354" t="s">
        <v>112</v>
      </c>
      <c r="C354">
        <v>4.5</v>
      </c>
      <c r="D354">
        <v>32.4</v>
      </c>
    </row>
    <row r="355" spans="1:4" x14ac:dyDescent="0.2">
      <c r="A355" t="s">
        <v>825</v>
      </c>
      <c r="B355" t="s">
        <v>112</v>
      </c>
      <c r="C355">
        <v>1.5</v>
      </c>
      <c r="D355">
        <v>29.6</v>
      </c>
    </row>
    <row r="356" spans="1:4" x14ac:dyDescent="0.2">
      <c r="A356" t="s">
        <v>826</v>
      </c>
      <c r="B356" t="s">
        <v>827</v>
      </c>
      <c r="C356">
        <v>4.5</v>
      </c>
      <c r="D356">
        <v>36.200000000000003</v>
      </c>
    </row>
    <row r="357" spans="1:4" x14ac:dyDescent="0.2">
      <c r="A357" t="s">
        <v>828</v>
      </c>
      <c r="B357" t="s">
        <v>827</v>
      </c>
      <c r="C357">
        <v>1.5</v>
      </c>
      <c r="D357">
        <v>34</v>
      </c>
    </row>
    <row r="358" spans="1:4" x14ac:dyDescent="0.2">
      <c r="A358" t="s">
        <v>829</v>
      </c>
      <c r="B358" t="s">
        <v>108</v>
      </c>
      <c r="C358">
        <v>4.5</v>
      </c>
      <c r="D358">
        <v>33.9</v>
      </c>
    </row>
    <row r="359" spans="1:4" x14ac:dyDescent="0.2">
      <c r="A359" t="s">
        <v>830</v>
      </c>
      <c r="B359" t="s">
        <v>108</v>
      </c>
      <c r="C359">
        <v>1.5</v>
      </c>
      <c r="D359">
        <v>31.4</v>
      </c>
    </row>
    <row r="360" spans="1:4" x14ac:dyDescent="0.2">
      <c r="A360" t="s">
        <v>831</v>
      </c>
      <c r="B360" t="s">
        <v>106</v>
      </c>
      <c r="C360">
        <v>4.5</v>
      </c>
      <c r="D360">
        <v>32.799999999999997</v>
      </c>
    </row>
    <row r="361" spans="1:4" x14ac:dyDescent="0.2">
      <c r="A361" t="s">
        <v>832</v>
      </c>
      <c r="B361" t="s">
        <v>106</v>
      </c>
      <c r="C361">
        <v>1.5</v>
      </c>
      <c r="D361">
        <v>30.3</v>
      </c>
    </row>
    <row r="362" spans="1:4" x14ac:dyDescent="0.2">
      <c r="A362" t="s">
        <v>833</v>
      </c>
      <c r="B362" t="s">
        <v>104</v>
      </c>
      <c r="C362">
        <v>4.5</v>
      </c>
      <c r="D362">
        <v>30.5</v>
      </c>
    </row>
    <row r="363" spans="1:4" x14ac:dyDescent="0.2">
      <c r="A363" t="s">
        <v>834</v>
      </c>
      <c r="B363" t="s">
        <v>104</v>
      </c>
      <c r="C363">
        <v>1.5</v>
      </c>
      <c r="D363">
        <v>27.4</v>
      </c>
    </row>
    <row r="364" spans="1:4" x14ac:dyDescent="0.2">
      <c r="A364" t="s">
        <v>835</v>
      </c>
      <c r="B364" t="s">
        <v>101</v>
      </c>
      <c r="C364">
        <v>4.5</v>
      </c>
      <c r="D364">
        <v>30.6</v>
      </c>
    </row>
    <row r="365" spans="1:4" x14ac:dyDescent="0.2">
      <c r="A365" t="s">
        <v>836</v>
      </c>
      <c r="B365" t="s">
        <v>101</v>
      </c>
      <c r="C365">
        <v>1.5</v>
      </c>
      <c r="D365">
        <v>29</v>
      </c>
    </row>
    <row r="366" spans="1:4" x14ac:dyDescent="0.2">
      <c r="A366" t="s">
        <v>837</v>
      </c>
      <c r="B366" t="s">
        <v>99</v>
      </c>
      <c r="C366">
        <v>4.5</v>
      </c>
      <c r="D366">
        <v>30.4</v>
      </c>
    </row>
    <row r="367" spans="1:4" x14ac:dyDescent="0.2">
      <c r="A367" t="s">
        <v>838</v>
      </c>
      <c r="B367" t="s">
        <v>99</v>
      </c>
      <c r="C367">
        <v>1.5</v>
      </c>
      <c r="D367">
        <v>27.2</v>
      </c>
    </row>
    <row r="368" spans="1:4" x14ac:dyDescent="0.2">
      <c r="A368" t="s">
        <v>839</v>
      </c>
      <c r="B368" t="s">
        <v>97</v>
      </c>
      <c r="C368">
        <v>4.5</v>
      </c>
      <c r="D368">
        <v>29.7</v>
      </c>
    </row>
    <row r="369" spans="1:4" x14ac:dyDescent="0.2">
      <c r="A369" t="s">
        <v>840</v>
      </c>
      <c r="B369" t="s">
        <v>97</v>
      </c>
      <c r="C369">
        <v>1.5</v>
      </c>
      <c r="D369">
        <v>25</v>
      </c>
    </row>
    <row r="370" spans="1:4" x14ac:dyDescent="0.2">
      <c r="A370" t="s">
        <v>841</v>
      </c>
      <c r="B370" t="s">
        <v>95</v>
      </c>
      <c r="C370">
        <v>4.5</v>
      </c>
      <c r="D370">
        <v>29.5</v>
      </c>
    </row>
    <row r="371" spans="1:4" x14ac:dyDescent="0.2">
      <c r="A371" t="s">
        <v>842</v>
      </c>
      <c r="B371" t="s">
        <v>95</v>
      </c>
      <c r="C371">
        <v>1.5</v>
      </c>
      <c r="D371">
        <v>25.7</v>
      </c>
    </row>
    <row r="372" spans="1:4" x14ac:dyDescent="0.2">
      <c r="A372" t="s">
        <v>843</v>
      </c>
      <c r="B372" t="s">
        <v>93</v>
      </c>
      <c r="C372">
        <v>4.5</v>
      </c>
      <c r="D372">
        <v>28.9</v>
      </c>
    </row>
    <row r="373" spans="1:4" x14ac:dyDescent="0.2">
      <c r="A373" t="s">
        <v>844</v>
      </c>
      <c r="B373" t="s">
        <v>93</v>
      </c>
      <c r="C373">
        <v>1.5</v>
      </c>
      <c r="D373">
        <v>25.4</v>
      </c>
    </row>
    <row r="374" spans="1:4" x14ac:dyDescent="0.2">
      <c r="A374" t="s">
        <v>845</v>
      </c>
      <c r="B374" t="s">
        <v>91</v>
      </c>
      <c r="C374">
        <v>4.5</v>
      </c>
      <c r="D374">
        <v>48.3</v>
      </c>
    </row>
    <row r="375" spans="1:4" x14ac:dyDescent="0.2">
      <c r="A375" t="s">
        <v>846</v>
      </c>
      <c r="B375" t="s">
        <v>91</v>
      </c>
      <c r="C375">
        <v>1.5</v>
      </c>
      <c r="D375">
        <v>44.5</v>
      </c>
    </row>
    <row r="376" spans="1:4" x14ac:dyDescent="0.2">
      <c r="A376" t="s">
        <v>847</v>
      </c>
      <c r="B376" t="s">
        <v>88</v>
      </c>
      <c r="C376">
        <v>4.5</v>
      </c>
      <c r="D376">
        <v>46.1</v>
      </c>
    </row>
    <row r="377" spans="1:4" x14ac:dyDescent="0.2">
      <c r="A377" t="s">
        <v>848</v>
      </c>
      <c r="B377" t="s">
        <v>88</v>
      </c>
      <c r="C377">
        <v>1.5</v>
      </c>
      <c r="D377">
        <v>43.1</v>
      </c>
    </row>
    <row r="378" spans="1:4" x14ac:dyDescent="0.2">
      <c r="A378" t="s">
        <v>849</v>
      </c>
      <c r="B378" t="s">
        <v>86</v>
      </c>
      <c r="C378">
        <v>1.5</v>
      </c>
      <c r="D378">
        <v>46.1</v>
      </c>
    </row>
    <row r="379" spans="1:4" x14ac:dyDescent="0.2">
      <c r="A379" t="s">
        <v>850</v>
      </c>
      <c r="B379" t="s">
        <v>83</v>
      </c>
      <c r="C379">
        <v>4.5</v>
      </c>
      <c r="D379">
        <v>43.5</v>
      </c>
    </row>
    <row r="380" spans="1:4" x14ac:dyDescent="0.2">
      <c r="A380" t="s">
        <v>851</v>
      </c>
      <c r="B380" t="s">
        <v>83</v>
      </c>
      <c r="C380">
        <v>1.5</v>
      </c>
      <c r="D380">
        <v>42.6</v>
      </c>
    </row>
    <row r="381" spans="1:4" x14ac:dyDescent="0.2">
      <c r="A381" t="s">
        <v>852</v>
      </c>
      <c r="B381" t="s">
        <v>131</v>
      </c>
      <c r="C381">
        <v>10.5</v>
      </c>
      <c r="D381">
        <v>26.8</v>
      </c>
    </row>
    <row r="382" spans="1:4" x14ac:dyDescent="0.2">
      <c r="A382" t="s">
        <v>853</v>
      </c>
      <c r="B382" t="s">
        <v>131</v>
      </c>
      <c r="C382">
        <v>7.5</v>
      </c>
      <c r="D382">
        <v>26.1</v>
      </c>
    </row>
    <row r="383" spans="1:4" x14ac:dyDescent="0.2">
      <c r="A383" t="s">
        <v>854</v>
      </c>
      <c r="B383" t="s">
        <v>131</v>
      </c>
      <c r="C383">
        <v>4.5</v>
      </c>
      <c r="D383">
        <v>32.1</v>
      </c>
    </row>
    <row r="384" spans="1:4" x14ac:dyDescent="0.2">
      <c r="A384" t="s">
        <v>855</v>
      </c>
      <c r="B384" t="s">
        <v>131</v>
      </c>
      <c r="C384">
        <v>1.5</v>
      </c>
      <c r="D384">
        <v>29.7</v>
      </c>
    </row>
    <row r="385" spans="1:4" x14ac:dyDescent="0.2">
      <c r="A385" t="s">
        <v>856</v>
      </c>
      <c r="B385" t="s">
        <v>121</v>
      </c>
      <c r="C385">
        <v>10.5</v>
      </c>
      <c r="D385">
        <v>26.7</v>
      </c>
    </row>
    <row r="386" spans="1:4" x14ac:dyDescent="0.2">
      <c r="A386" t="s">
        <v>857</v>
      </c>
      <c r="B386" t="s">
        <v>121</v>
      </c>
      <c r="C386">
        <v>7.5</v>
      </c>
      <c r="D386">
        <v>26.2</v>
      </c>
    </row>
    <row r="387" spans="1:4" x14ac:dyDescent="0.2">
      <c r="A387" t="s">
        <v>858</v>
      </c>
      <c r="B387" t="s">
        <v>121</v>
      </c>
      <c r="C387">
        <v>4.5</v>
      </c>
      <c r="D387">
        <v>30.8</v>
      </c>
    </row>
    <row r="388" spans="1:4" x14ac:dyDescent="0.2">
      <c r="A388" t="s">
        <v>859</v>
      </c>
      <c r="B388" t="s">
        <v>121</v>
      </c>
      <c r="C388">
        <v>1.5</v>
      </c>
      <c r="D388">
        <v>26.4</v>
      </c>
    </row>
    <row r="389" spans="1:4" x14ac:dyDescent="0.2">
      <c r="A389" t="s">
        <v>860</v>
      </c>
      <c r="B389" t="s">
        <v>117</v>
      </c>
      <c r="C389">
        <v>4.5</v>
      </c>
      <c r="D389">
        <v>34</v>
      </c>
    </row>
    <row r="390" spans="1:4" x14ac:dyDescent="0.2">
      <c r="A390" t="s">
        <v>861</v>
      </c>
      <c r="B390" t="s">
        <v>117</v>
      </c>
      <c r="C390">
        <v>1.5</v>
      </c>
      <c r="D390">
        <v>32.200000000000003</v>
      </c>
    </row>
    <row r="391" spans="1:4" x14ac:dyDescent="0.2">
      <c r="A391" t="s">
        <v>862</v>
      </c>
      <c r="B391" t="s">
        <v>80</v>
      </c>
      <c r="C391">
        <v>4.5</v>
      </c>
      <c r="D391">
        <v>27.1</v>
      </c>
    </row>
    <row r="392" spans="1:4" x14ac:dyDescent="0.2">
      <c r="A392" t="s">
        <v>863</v>
      </c>
      <c r="B392" t="s">
        <v>80</v>
      </c>
      <c r="C392">
        <v>1.5</v>
      </c>
      <c r="D392">
        <v>25.5</v>
      </c>
    </row>
    <row r="393" spans="1:4" x14ac:dyDescent="0.2">
      <c r="A393" t="s">
        <v>864</v>
      </c>
      <c r="B393" t="s">
        <v>78</v>
      </c>
      <c r="C393">
        <v>4.5</v>
      </c>
      <c r="D393">
        <v>37</v>
      </c>
    </row>
    <row r="394" spans="1:4" x14ac:dyDescent="0.2">
      <c r="A394" t="s">
        <v>865</v>
      </c>
      <c r="B394" t="s">
        <v>78</v>
      </c>
      <c r="C394">
        <v>1.5</v>
      </c>
      <c r="D394">
        <v>31.3</v>
      </c>
    </row>
    <row r="395" spans="1:4" x14ac:dyDescent="0.2">
      <c r="A395" t="s">
        <v>866</v>
      </c>
      <c r="B395" t="s">
        <v>867</v>
      </c>
      <c r="C395">
        <v>4.5</v>
      </c>
      <c r="D395">
        <v>30.7</v>
      </c>
    </row>
    <row r="396" spans="1:4" x14ac:dyDescent="0.2">
      <c r="A396" t="s">
        <v>866</v>
      </c>
      <c r="B396" t="s">
        <v>75</v>
      </c>
      <c r="C396">
        <v>4.5</v>
      </c>
      <c r="D396">
        <v>35.299999999999997</v>
      </c>
    </row>
    <row r="397" spans="1:4" x14ac:dyDescent="0.2">
      <c r="A397" t="s">
        <v>868</v>
      </c>
      <c r="B397" t="s">
        <v>867</v>
      </c>
      <c r="C397">
        <v>1.5</v>
      </c>
      <c r="D397">
        <v>30.2</v>
      </c>
    </row>
    <row r="398" spans="1:4" x14ac:dyDescent="0.2">
      <c r="A398" t="s">
        <v>868</v>
      </c>
      <c r="B398" t="s">
        <v>75</v>
      </c>
      <c r="C398">
        <v>1.5</v>
      </c>
      <c r="D398">
        <v>30.8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C857-E56A-49A3-9106-059B19975487}">
  <dimension ref="A3:D398"/>
  <sheetViews>
    <sheetView workbookViewId="0">
      <selection activeCell="A3" sqref="A3:D398"/>
    </sheetView>
  </sheetViews>
  <sheetFormatPr defaultRowHeight="12.75" x14ac:dyDescent="0.2"/>
  <sheetData>
    <row r="3" spans="1:4" x14ac:dyDescent="0.2">
      <c r="A3" t="s">
        <v>465</v>
      </c>
      <c r="B3" t="s">
        <v>466</v>
      </c>
      <c r="C3" t="s">
        <v>467</v>
      </c>
      <c r="D3" t="s">
        <v>468</v>
      </c>
    </row>
    <row r="4" spans="1:4" x14ac:dyDescent="0.2">
      <c r="A4" t="s">
        <v>469</v>
      </c>
      <c r="B4" t="s">
        <v>415</v>
      </c>
      <c r="C4">
        <v>7.5</v>
      </c>
      <c r="D4">
        <v>33.4</v>
      </c>
    </row>
    <row r="5" spans="1:4" x14ac:dyDescent="0.2">
      <c r="A5" t="s">
        <v>470</v>
      </c>
      <c r="B5" t="s">
        <v>415</v>
      </c>
      <c r="C5">
        <v>4.5</v>
      </c>
      <c r="D5">
        <v>31.9</v>
      </c>
    </row>
    <row r="6" spans="1:4" x14ac:dyDescent="0.2">
      <c r="A6" t="s">
        <v>471</v>
      </c>
      <c r="B6" t="s">
        <v>415</v>
      </c>
      <c r="C6">
        <v>1.5</v>
      </c>
      <c r="D6">
        <v>29.6</v>
      </c>
    </row>
    <row r="7" spans="1:4" x14ac:dyDescent="0.2">
      <c r="A7" t="s">
        <v>472</v>
      </c>
      <c r="B7" t="s">
        <v>434</v>
      </c>
      <c r="C7">
        <v>4.5</v>
      </c>
      <c r="D7">
        <v>40.1</v>
      </c>
    </row>
    <row r="8" spans="1:4" x14ac:dyDescent="0.2">
      <c r="A8" t="s">
        <v>473</v>
      </c>
      <c r="B8" t="s">
        <v>434</v>
      </c>
      <c r="C8">
        <v>1.5</v>
      </c>
      <c r="D8">
        <v>39.799999999999997</v>
      </c>
    </row>
    <row r="9" spans="1:4" x14ac:dyDescent="0.2">
      <c r="A9" t="s">
        <v>474</v>
      </c>
      <c r="B9" t="s">
        <v>432</v>
      </c>
      <c r="C9">
        <v>4.5</v>
      </c>
      <c r="D9">
        <v>41.2</v>
      </c>
    </row>
    <row r="10" spans="1:4" x14ac:dyDescent="0.2">
      <c r="A10" t="s">
        <v>475</v>
      </c>
      <c r="B10" t="s">
        <v>432</v>
      </c>
      <c r="C10">
        <v>1.5</v>
      </c>
      <c r="D10">
        <v>40.700000000000003</v>
      </c>
    </row>
    <row r="11" spans="1:4" x14ac:dyDescent="0.2">
      <c r="A11" t="s">
        <v>476</v>
      </c>
      <c r="B11" t="s">
        <v>430</v>
      </c>
      <c r="C11">
        <v>4.5</v>
      </c>
      <c r="D11">
        <v>40.1</v>
      </c>
    </row>
    <row r="12" spans="1:4" x14ac:dyDescent="0.2">
      <c r="A12" t="s">
        <v>477</v>
      </c>
      <c r="B12" t="s">
        <v>430</v>
      </c>
      <c r="C12">
        <v>1.5</v>
      </c>
      <c r="D12">
        <v>39.700000000000003</v>
      </c>
    </row>
    <row r="13" spans="1:4" x14ac:dyDescent="0.2">
      <c r="A13" t="s">
        <v>478</v>
      </c>
      <c r="B13" t="s">
        <v>479</v>
      </c>
      <c r="C13">
        <v>7.5</v>
      </c>
      <c r="D13">
        <v>40</v>
      </c>
    </row>
    <row r="14" spans="1:4" x14ac:dyDescent="0.2">
      <c r="A14" t="s">
        <v>480</v>
      </c>
      <c r="B14" t="s">
        <v>479</v>
      </c>
      <c r="C14">
        <v>4.5</v>
      </c>
      <c r="D14">
        <v>37.799999999999997</v>
      </c>
    </row>
    <row r="15" spans="1:4" x14ac:dyDescent="0.2">
      <c r="A15" t="s">
        <v>481</v>
      </c>
      <c r="B15" t="s">
        <v>479</v>
      </c>
      <c r="C15">
        <v>1.5</v>
      </c>
      <c r="D15">
        <v>37.6</v>
      </c>
    </row>
    <row r="16" spans="1:4" x14ac:dyDescent="0.2">
      <c r="A16" t="s">
        <v>482</v>
      </c>
      <c r="B16" t="s">
        <v>483</v>
      </c>
      <c r="C16">
        <v>7.5</v>
      </c>
      <c r="D16">
        <v>40</v>
      </c>
    </row>
    <row r="17" spans="1:4" x14ac:dyDescent="0.2">
      <c r="A17" t="s">
        <v>484</v>
      </c>
      <c r="B17" t="s">
        <v>483</v>
      </c>
      <c r="C17">
        <v>4.5</v>
      </c>
      <c r="D17">
        <v>39.1</v>
      </c>
    </row>
    <row r="18" spans="1:4" x14ac:dyDescent="0.2">
      <c r="A18" t="s">
        <v>485</v>
      </c>
      <c r="B18" t="s">
        <v>483</v>
      </c>
      <c r="C18">
        <v>1.5</v>
      </c>
      <c r="D18">
        <v>38.700000000000003</v>
      </c>
    </row>
    <row r="19" spans="1:4" x14ac:dyDescent="0.2">
      <c r="A19" t="s">
        <v>486</v>
      </c>
      <c r="B19" t="s">
        <v>487</v>
      </c>
      <c r="C19">
        <v>7.5</v>
      </c>
      <c r="D19">
        <v>39.9</v>
      </c>
    </row>
    <row r="20" spans="1:4" x14ac:dyDescent="0.2">
      <c r="A20" t="s">
        <v>488</v>
      </c>
      <c r="B20" t="s">
        <v>487</v>
      </c>
      <c r="C20">
        <v>4.5</v>
      </c>
      <c r="D20">
        <v>39.6</v>
      </c>
    </row>
    <row r="21" spans="1:4" x14ac:dyDescent="0.2">
      <c r="A21" t="s">
        <v>489</v>
      </c>
      <c r="B21" t="s">
        <v>487</v>
      </c>
      <c r="C21">
        <v>1.5</v>
      </c>
      <c r="D21">
        <v>39</v>
      </c>
    </row>
    <row r="22" spans="1:4" x14ac:dyDescent="0.2">
      <c r="A22" t="s">
        <v>490</v>
      </c>
      <c r="B22" t="s">
        <v>491</v>
      </c>
      <c r="C22">
        <v>7.5</v>
      </c>
      <c r="D22">
        <v>39.9</v>
      </c>
    </row>
    <row r="23" spans="1:4" x14ac:dyDescent="0.2">
      <c r="A23" t="s">
        <v>492</v>
      </c>
      <c r="B23" t="s">
        <v>491</v>
      </c>
      <c r="C23">
        <v>4.5</v>
      </c>
      <c r="D23">
        <v>39.799999999999997</v>
      </c>
    </row>
    <row r="24" spans="1:4" x14ac:dyDescent="0.2">
      <c r="A24" t="s">
        <v>493</v>
      </c>
      <c r="B24" t="s">
        <v>491</v>
      </c>
      <c r="C24">
        <v>1.5</v>
      </c>
      <c r="D24">
        <v>39.4</v>
      </c>
    </row>
    <row r="25" spans="1:4" x14ac:dyDescent="0.2">
      <c r="A25" t="s">
        <v>494</v>
      </c>
      <c r="B25" t="s">
        <v>495</v>
      </c>
      <c r="C25">
        <v>7.5</v>
      </c>
      <c r="D25">
        <v>39.9</v>
      </c>
    </row>
    <row r="26" spans="1:4" x14ac:dyDescent="0.2">
      <c r="A26" t="s">
        <v>496</v>
      </c>
      <c r="B26" t="s">
        <v>495</v>
      </c>
      <c r="C26">
        <v>4.5</v>
      </c>
      <c r="D26">
        <v>40.299999999999997</v>
      </c>
    </row>
    <row r="27" spans="1:4" x14ac:dyDescent="0.2">
      <c r="A27" t="s">
        <v>497</v>
      </c>
      <c r="B27" t="s">
        <v>495</v>
      </c>
      <c r="C27">
        <v>1.5</v>
      </c>
      <c r="D27">
        <v>39.5</v>
      </c>
    </row>
    <row r="28" spans="1:4" x14ac:dyDescent="0.2">
      <c r="A28" t="s">
        <v>498</v>
      </c>
      <c r="B28" t="s">
        <v>499</v>
      </c>
      <c r="C28">
        <v>7.5</v>
      </c>
      <c r="D28">
        <v>39.9</v>
      </c>
    </row>
    <row r="29" spans="1:4" x14ac:dyDescent="0.2">
      <c r="A29" t="s">
        <v>500</v>
      </c>
      <c r="B29" t="s">
        <v>499</v>
      </c>
      <c r="C29">
        <v>4.5</v>
      </c>
      <c r="D29">
        <v>40.200000000000003</v>
      </c>
    </row>
    <row r="30" spans="1:4" x14ac:dyDescent="0.2">
      <c r="A30" t="s">
        <v>501</v>
      </c>
      <c r="B30" t="s">
        <v>499</v>
      </c>
      <c r="C30">
        <v>1.5</v>
      </c>
      <c r="D30">
        <v>39.4</v>
      </c>
    </row>
    <row r="31" spans="1:4" x14ac:dyDescent="0.2">
      <c r="A31" t="s">
        <v>502</v>
      </c>
      <c r="B31" t="s">
        <v>403</v>
      </c>
      <c r="C31">
        <v>7.5</v>
      </c>
      <c r="D31">
        <v>31.9</v>
      </c>
    </row>
    <row r="32" spans="1:4" x14ac:dyDescent="0.2">
      <c r="A32" t="s">
        <v>503</v>
      </c>
      <c r="B32" t="s">
        <v>403</v>
      </c>
      <c r="C32">
        <v>4.5</v>
      </c>
      <c r="D32">
        <v>30.6</v>
      </c>
    </row>
    <row r="33" spans="1:4" x14ac:dyDescent="0.2">
      <c r="A33" t="s">
        <v>504</v>
      </c>
      <c r="B33" t="s">
        <v>403</v>
      </c>
      <c r="C33">
        <v>1.5</v>
      </c>
      <c r="D33">
        <v>27.9</v>
      </c>
    </row>
    <row r="34" spans="1:4" x14ac:dyDescent="0.2">
      <c r="A34" t="s">
        <v>505</v>
      </c>
      <c r="B34" t="s">
        <v>413</v>
      </c>
      <c r="C34">
        <v>7.5</v>
      </c>
      <c r="D34">
        <v>39.6</v>
      </c>
    </row>
    <row r="35" spans="1:4" x14ac:dyDescent="0.2">
      <c r="A35" t="s">
        <v>506</v>
      </c>
      <c r="B35" t="s">
        <v>413</v>
      </c>
      <c r="C35">
        <v>4.5</v>
      </c>
      <c r="D35">
        <v>39.6</v>
      </c>
    </row>
    <row r="36" spans="1:4" x14ac:dyDescent="0.2">
      <c r="A36" t="s">
        <v>507</v>
      </c>
      <c r="B36" t="s">
        <v>413</v>
      </c>
      <c r="C36">
        <v>1.5</v>
      </c>
      <c r="D36">
        <v>38.6</v>
      </c>
    </row>
    <row r="37" spans="1:4" x14ac:dyDescent="0.2">
      <c r="A37" t="s">
        <v>508</v>
      </c>
      <c r="B37" t="s">
        <v>411</v>
      </c>
      <c r="C37">
        <v>7.5</v>
      </c>
      <c r="D37">
        <v>39.6</v>
      </c>
    </row>
    <row r="38" spans="1:4" x14ac:dyDescent="0.2">
      <c r="A38" t="s">
        <v>509</v>
      </c>
      <c r="B38" t="s">
        <v>411</v>
      </c>
      <c r="C38">
        <v>4.5</v>
      </c>
      <c r="D38">
        <v>39.5</v>
      </c>
    </row>
    <row r="39" spans="1:4" x14ac:dyDescent="0.2">
      <c r="A39" t="s">
        <v>510</v>
      </c>
      <c r="B39" t="s">
        <v>411</v>
      </c>
      <c r="C39">
        <v>1.5</v>
      </c>
      <c r="D39">
        <v>38.700000000000003</v>
      </c>
    </row>
    <row r="40" spans="1:4" x14ac:dyDescent="0.2">
      <c r="A40" t="s">
        <v>511</v>
      </c>
      <c r="B40" t="s">
        <v>409</v>
      </c>
      <c r="C40">
        <v>7.5</v>
      </c>
      <c r="D40">
        <v>39.6</v>
      </c>
    </row>
    <row r="41" spans="1:4" x14ac:dyDescent="0.2">
      <c r="A41" t="s">
        <v>512</v>
      </c>
      <c r="B41" t="s">
        <v>409</v>
      </c>
      <c r="C41">
        <v>4.5</v>
      </c>
      <c r="D41">
        <v>39.5</v>
      </c>
    </row>
    <row r="42" spans="1:4" x14ac:dyDescent="0.2">
      <c r="A42" t="s">
        <v>513</v>
      </c>
      <c r="B42" t="s">
        <v>409</v>
      </c>
      <c r="C42">
        <v>1.5</v>
      </c>
      <c r="D42">
        <v>38.799999999999997</v>
      </c>
    </row>
    <row r="43" spans="1:4" x14ac:dyDescent="0.2">
      <c r="A43" t="s">
        <v>514</v>
      </c>
      <c r="B43" t="s">
        <v>407</v>
      </c>
      <c r="C43">
        <v>4.5</v>
      </c>
      <c r="D43">
        <v>39.6</v>
      </c>
    </row>
    <row r="44" spans="1:4" x14ac:dyDescent="0.2">
      <c r="A44" t="s">
        <v>515</v>
      </c>
      <c r="B44" t="s">
        <v>407</v>
      </c>
      <c r="C44">
        <v>1.5</v>
      </c>
      <c r="D44">
        <v>39</v>
      </c>
    </row>
    <row r="45" spans="1:4" x14ac:dyDescent="0.2">
      <c r="A45" t="s">
        <v>516</v>
      </c>
      <c r="B45" t="s">
        <v>405</v>
      </c>
      <c r="C45">
        <v>4.5</v>
      </c>
      <c r="D45">
        <v>39.700000000000003</v>
      </c>
    </row>
    <row r="46" spans="1:4" x14ac:dyDescent="0.2">
      <c r="A46" t="s">
        <v>517</v>
      </c>
      <c r="B46" t="s">
        <v>405</v>
      </c>
      <c r="C46">
        <v>1.5</v>
      </c>
      <c r="D46">
        <v>38.9</v>
      </c>
    </row>
    <row r="47" spans="1:4" x14ac:dyDescent="0.2">
      <c r="A47" t="s">
        <v>518</v>
      </c>
      <c r="B47" t="s">
        <v>401</v>
      </c>
      <c r="C47">
        <v>4.5</v>
      </c>
      <c r="D47">
        <v>40.9</v>
      </c>
    </row>
    <row r="48" spans="1:4" x14ac:dyDescent="0.2">
      <c r="A48" t="s">
        <v>519</v>
      </c>
      <c r="B48" t="s">
        <v>401</v>
      </c>
      <c r="C48">
        <v>1.5</v>
      </c>
      <c r="D48">
        <v>40.200000000000003</v>
      </c>
    </row>
    <row r="49" spans="1:4" x14ac:dyDescent="0.2">
      <c r="A49" t="s">
        <v>520</v>
      </c>
      <c r="B49" t="s">
        <v>399</v>
      </c>
      <c r="C49">
        <v>4.5</v>
      </c>
      <c r="D49">
        <v>40.299999999999997</v>
      </c>
    </row>
    <row r="50" spans="1:4" x14ac:dyDescent="0.2">
      <c r="A50" t="s">
        <v>521</v>
      </c>
      <c r="B50" t="s">
        <v>399</v>
      </c>
      <c r="C50">
        <v>1.5</v>
      </c>
      <c r="D50">
        <v>39.6</v>
      </c>
    </row>
    <row r="51" spans="1:4" x14ac:dyDescent="0.2">
      <c r="A51" t="s">
        <v>522</v>
      </c>
      <c r="B51" t="s">
        <v>396</v>
      </c>
      <c r="C51">
        <v>4.5</v>
      </c>
      <c r="D51">
        <v>39.5</v>
      </c>
    </row>
    <row r="52" spans="1:4" x14ac:dyDescent="0.2">
      <c r="A52" t="s">
        <v>523</v>
      </c>
      <c r="B52" t="s">
        <v>396</v>
      </c>
      <c r="C52">
        <v>1.5</v>
      </c>
      <c r="D52">
        <v>38.700000000000003</v>
      </c>
    </row>
    <row r="53" spans="1:4" x14ac:dyDescent="0.2">
      <c r="A53" t="s">
        <v>524</v>
      </c>
      <c r="B53" t="s">
        <v>394</v>
      </c>
      <c r="C53">
        <v>7.5</v>
      </c>
      <c r="D53">
        <v>38.299999999999997</v>
      </c>
    </row>
    <row r="54" spans="1:4" x14ac:dyDescent="0.2">
      <c r="A54" t="s">
        <v>525</v>
      </c>
      <c r="B54" t="s">
        <v>394</v>
      </c>
      <c r="C54">
        <v>4.5</v>
      </c>
      <c r="D54">
        <v>38.4</v>
      </c>
    </row>
    <row r="55" spans="1:4" x14ac:dyDescent="0.2">
      <c r="A55" t="s">
        <v>526</v>
      </c>
      <c r="B55" t="s">
        <v>394</v>
      </c>
      <c r="C55">
        <v>1.5</v>
      </c>
      <c r="D55">
        <v>37.5</v>
      </c>
    </row>
    <row r="56" spans="1:4" x14ac:dyDescent="0.2">
      <c r="A56" t="s">
        <v>527</v>
      </c>
      <c r="B56" t="s">
        <v>392</v>
      </c>
      <c r="C56">
        <v>7.5</v>
      </c>
      <c r="D56">
        <v>38.6</v>
      </c>
    </row>
    <row r="57" spans="1:4" x14ac:dyDescent="0.2">
      <c r="A57" t="s">
        <v>528</v>
      </c>
      <c r="B57" t="s">
        <v>392</v>
      </c>
      <c r="C57">
        <v>4.5</v>
      </c>
      <c r="D57">
        <v>38.700000000000003</v>
      </c>
    </row>
    <row r="58" spans="1:4" x14ac:dyDescent="0.2">
      <c r="A58" t="s">
        <v>529</v>
      </c>
      <c r="B58" t="s">
        <v>392</v>
      </c>
      <c r="C58">
        <v>1.5</v>
      </c>
      <c r="D58">
        <v>37.700000000000003</v>
      </c>
    </row>
    <row r="59" spans="1:4" x14ac:dyDescent="0.2">
      <c r="A59" t="s">
        <v>530</v>
      </c>
      <c r="B59" t="s">
        <v>390</v>
      </c>
      <c r="C59">
        <v>7.5</v>
      </c>
      <c r="D59">
        <v>38.799999999999997</v>
      </c>
    </row>
    <row r="60" spans="1:4" x14ac:dyDescent="0.2">
      <c r="A60" t="s">
        <v>531</v>
      </c>
      <c r="B60" t="s">
        <v>390</v>
      </c>
      <c r="C60">
        <v>4.5</v>
      </c>
      <c r="D60">
        <v>38.9</v>
      </c>
    </row>
    <row r="61" spans="1:4" x14ac:dyDescent="0.2">
      <c r="A61" t="s">
        <v>532</v>
      </c>
      <c r="B61" t="s">
        <v>390</v>
      </c>
      <c r="C61">
        <v>1.5</v>
      </c>
      <c r="D61">
        <v>37.9</v>
      </c>
    </row>
    <row r="62" spans="1:4" x14ac:dyDescent="0.2">
      <c r="A62" t="s">
        <v>533</v>
      </c>
      <c r="B62" t="s">
        <v>388</v>
      </c>
      <c r="C62">
        <v>7.5</v>
      </c>
      <c r="D62">
        <v>36.1</v>
      </c>
    </row>
    <row r="63" spans="1:4" x14ac:dyDescent="0.2">
      <c r="A63" t="s">
        <v>534</v>
      </c>
      <c r="B63" t="s">
        <v>388</v>
      </c>
      <c r="C63">
        <v>4.5</v>
      </c>
      <c r="D63">
        <v>36.700000000000003</v>
      </c>
    </row>
    <row r="64" spans="1:4" x14ac:dyDescent="0.2">
      <c r="A64" t="s">
        <v>535</v>
      </c>
      <c r="B64" t="s">
        <v>388</v>
      </c>
      <c r="C64">
        <v>1.5</v>
      </c>
      <c r="D64">
        <v>35.799999999999997</v>
      </c>
    </row>
    <row r="65" spans="1:4" x14ac:dyDescent="0.2">
      <c r="A65" t="s">
        <v>536</v>
      </c>
      <c r="B65" t="s">
        <v>386</v>
      </c>
      <c r="C65">
        <v>7.5</v>
      </c>
      <c r="D65">
        <v>37.5</v>
      </c>
    </row>
    <row r="66" spans="1:4" x14ac:dyDescent="0.2">
      <c r="A66" t="s">
        <v>537</v>
      </c>
      <c r="B66" t="s">
        <v>386</v>
      </c>
      <c r="C66">
        <v>4.5</v>
      </c>
      <c r="D66">
        <v>38.1</v>
      </c>
    </row>
    <row r="67" spans="1:4" x14ac:dyDescent="0.2">
      <c r="A67" t="s">
        <v>538</v>
      </c>
      <c r="B67" t="s">
        <v>386</v>
      </c>
      <c r="C67">
        <v>1.5</v>
      </c>
      <c r="D67">
        <v>37.1</v>
      </c>
    </row>
    <row r="68" spans="1:4" x14ac:dyDescent="0.2">
      <c r="A68" t="s">
        <v>539</v>
      </c>
      <c r="B68" t="s">
        <v>384</v>
      </c>
      <c r="C68">
        <v>7.5</v>
      </c>
      <c r="D68">
        <v>37.9</v>
      </c>
    </row>
    <row r="69" spans="1:4" x14ac:dyDescent="0.2">
      <c r="A69" t="s">
        <v>540</v>
      </c>
      <c r="B69" t="s">
        <v>384</v>
      </c>
      <c r="C69">
        <v>4.5</v>
      </c>
      <c r="D69">
        <v>38.299999999999997</v>
      </c>
    </row>
    <row r="70" spans="1:4" x14ac:dyDescent="0.2">
      <c r="A70" t="s">
        <v>541</v>
      </c>
      <c r="B70" t="s">
        <v>384</v>
      </c>
      <c r="C70">
        <v>1.5</v>
      </c>
      <c r="D70">
        <v>37.4</v>
      </c>
    </row>
    <row r="71" spans="1:4" x14ac:dyDescent="0.2">
      <c r="A71" t="s">
        <v>542</v>
      </c>
      <c r="B71" t="s">
        <v>382</v>
      </c>
      <c r="C71">
        <v>7.5</v>
      </c>
      <c r="D71">
        <v>38.1</v>
      </c>
    </row>
    <row r="72" spans="1:4" x14ac:dyDescent="0.2">
      <c r="A72" t="s">
        <v>543</v>
      </c>
      <c r="B72" t="s">
        <v>382</v>
      </c>
      <c r="C72">
        <v>4.5</v>
      </c>
      <c r="D72">
        <v>38.4</v>
      </c>
    </row>
    <row r="73" spans="1:4" x14ac:dyDescent="0.2">
      <c r="A73" t="s">
        <v>544</v>
      </c>
      <c r="B73" t="s">
        <v>382</v>
      </c>
      <c r="C73">
        <v>1.5</v>
      </c>
      <c r="D73">
        <v>37.6</v>
      </c>
    </row>
    <row r="74" spans="1:4" x14ac:dyDescent="0.2">
      <c r="A74" t="s">
        <v>545</v>
      </c>
      <c r="B74" t="s">
        <v>380</v>
      </c>
      <c r="C74">
        <v>4.5</v>
      </c>
      <c r="D74">
        <v>40.5</v>
      </c>
    </row>
    <row r="75" spans="1:4" x14ac:dyDescent="0.2">
      <c r="A75" t="s">
        <v>546</v>
      </c>
      <c r="B75" t="s">
        <v>380</v>
      </c>
      <c r="C75">
        <v>1.5</v>
      </c>
      <c r="D75">
        <v>39.1</v>
      </c>
    </row>
    <row r="76" spans="1:4" x14ac:dyDescent="0.2">
      <c r="A76" t="s">
        <v>547</v>
      </c>
      <c r="B76" t="s">
        <v>378</v>
      </c>
      <c r="C76">
        <v>7.5</v>
      </c>
      <c r="D76">
        <v>37.799999999999997</v>
      </c>
    </row>
    <row r="77" spans="1:4" x14ac:dyDescent="0.2">
      <c r="A77" t="s">
        <v>548</v>
      </c>
      <c r="B77" t="s">
        <v>378</v>
      </c>
      <c r="C77">
        <v>4.5</v>
      </c>
      <c r="D77">
        <v>38.200000000000003</v>
      </c>
    </row>
    <row r="78" spans="1:4" x14ac:dyDescent="0.2">
      <c r="A78" t="s">
        <v>549</v>
      </c>
      <c r="B78" t="s">
        <v>378</v>
      </c>
      <c r="C78">
        <v>1.5</v>
      </c>
      <c r="D78">
        <v>37.299999999999997</v>
      </c>
    </row>
    <row r="79" spans="1:4" x14ac:dyDescent="0.2">
      <c r="A79" t="s">
        <v>550</v>
      </c>
      <c r="B79" t="s">
        <v>376</v>
      </c>
      <c r="C79">
        <v>7.5</v>
      </c>
      <c r="D79">
        <v>37.6</v>
      </c>
    </row>
    <row r="80" spans="1:4" x14ac:dyDescent="0.2">
      <c r="A80" t="s">
        <v>551</v>
      </c>
      <c r="B80" t="s">
        <v>376</v>
      </c>
      <c r="C80">
        <v>4.5</v>
      </c>
      <c r="D80">
        <v>38.299999999999997</v>
      </c>
    </row>
    <row r="81" spans="1:4" x14ac:dyDescent="0.2">
      <c r="A81" t="s">
        <v>552</v>
      </c>
      <c r="B81" t="s">
        <v>376</v>
      </c>
      <c r="C81">
        <v>1.5</v>
      </c>
      <c r="D81">
        <v>37.5</v>
      </c>
    </row>
    <row r="82" spans="1:4" x14ac:dyDescent="0.2">
      <c r="A82" t="s">
        <v>553</v>
      </c>
      <c r="B82" t="s">
        <v>374</v>
      </c>
      <c r="C82">
        <v>4.5</v>
      </c>
      <c r="D82">
        <v>38</v>
      </c>
    </row>
    <row r="83" spans="1:4" x14ac:dyDescent="0.2">
      <c r="A83" t="s">
        <v>554</v>
      </c>
      <c r="B83" t="s">
        <v>374</v>
      </c>
      <c r="C83">
        <v>1.5</v>
      </c>
      <c r="D83">
        <v>36.9</v>
      </c>
    </row>
    <row r="84" spans="1:4" x14ac:dyDescent="0.2">
      <c r="A84" t="s">
        <v>555</v>
      </c>
      <c r="B84" t="s">
        <v>372</v>
      </c>
      <c r="C84">
        <v>4.5</v>
      </c>
      <c r="D84">
        <v>37.9</v>
      </c>
    </row>
    <row r="85" spans="1:4" x14ac:dyDescent="0.2">
      <c r="A85" t="s">
        <v>556</v>
      </c>
      <c r="B85" t="s">
        <v>372</v>
      </c>
      <c r="C85">
        <v>1.5</v>
      </c>
      <c r="D85">
        <v>36.6</v>
      </c>
    </row>
    <row r="86" spans="1:4" x14ac:dyDescent="0.2">
      <c r="A86" t="s">
        <v>557</v>
      </c>
      <c r="B86" t="s">
        <v>370</v>
      </c>
      <c r="C86">
        <v>4.5</v>
      </c>
      <c r="D86">
        <v>38</v>
      </c>
    </row>
    <row r="87" spans="1:4" x14ac:dyDescent="0.2">
      <c r="A87" t="s">
        <v>558</v>
      </c>
      <c r="B87" t="s">
        <v>370</v>
      </c>
      <c r="C87">
        <v>1.5</v>
      </c>
      <c r="D87">
        <v>36.6</v>
      </c>
    </row>
    <row r="88" spans="1:4" x14ac:dyDescent="0.2">
      <c r="A88" t="s">
        <v>559</v>
      </c>
      <c r="B88" t="s">
        <v>368</v>
      </c>
      <c r="C88">
        <v>4.5</v>
      </c>
      <c r="D88">
        <v>38.1</v>
      </c>
    </row>
    <row r="89" spans="1:4" x14ac:dyDescent="0.2">
      <c r="A89" t="s">
        <v>560</v>
      </c>
      <c r="B89" t="s">
        <v>368</v>
      </c>
      <c r="C89">
        <v>1.5</v>
      </c>
      <c r="D89">
        <v>36.5</v>
      </c>
    </row>
    <row r="90" spans="1:4" x14ac:dyDescent="0.2">
      <c r="A90" t="s">
        <v>561</v>
      </c>
      <c r="B90" t="s">
        <v>366</v>
      </c>
      <c r="C90">
        <v>4.5</v>
      </c>
      <c r="D90">
        <v>33.4</v>
      </c>
    </row>
    <row r="91" spans="1:4" x14ac:dyDescent="0.2">
      <c r="A91" t="s">
        <v>562</v>
      </c>
      <c r="B91" t="s">
        <v>366</v>
      </c>
      <c r="C91">
        <v>1.5</v>
      </c>
      <c r="D91">
        <v>30.8</v>
      </c>
    </row>
    <row r="92" spans="1:4" x14ac:dyDescent="0.2">
      <c r="A92" t="s">
        <v>563</v>
      </c>
      <c r="B92" t="s">
        <v>363</v>
      </c>
      <c r="C92">
        <v>4.5</v>
      </c>
      <c r="D92">
        <v>35.9</v>
      </c>
    </row>
    <row r="93" spans="1:4" x14ac:dyDescent="0.2">
      <c r="A93" t="s">
        <v>564</v>
      </c>
      <c r="B93" t="s">
        <v>363</v>
      </c>
      <c r="C93">
        <v>1.5</v>
      </c>
      <c r="D93">
        <v>33.299999999999997</v>
      </c>
    </row>
    <row r="94" spans="1:4" x14ac:dyDescent="0.2">
      <c r="A94" t="s">
        <v>565</v>
      </c>
      <c r="B94" t="s">
        <v>361</v>
      </c>
      <c r="C94">
        <v>7.5</v>
      </c>
      <c r="D94">
        <v>37.200000000000003</v>
      </c>
    </row>
    <row r="95" spans="1:4" x14ac:dyDescent="0.2">
      <c r="A95" t="s">
        <v>566</v>
      </c>
      <c r="B95" t="s">
        <v>361</v>
      </c>
      <c r="C95">
        <v>4.5</v>
      </c>
      <c r="D95">
        <v>35.799999999999997</v>
      </c>
    </row>
    <row r="96" spans="1:4" x14ac:dyDescent="0.2">
      <c r="A96" t="s">
        <v>567</v>
      </c>
      <c r="B96" t="s">
        <v>361</v>
      </c>
      <c r="C96">
        <v>1.5</v>
      </c>
      <c r="D96">
        <v>33.4</v>
      </c>
    </row>
    <row r="97" spans="1:4" x14ac:dyDescent="0.2">
      <c r="A97" t="s">
        <v>568</v>
      </c>
      <c r="B97" t="s">
        <v>359</v>
      </c>
      <c r="C97">
        <v>7.5</v>
      </c>
      <c r="D97">
        <v>37.4</v>
      </c>
    </row>
    <row r="98" spans="1:4" x14ac:dyDescent="0.2">
      <c r="A98" t="s">
        <v>569</v>
      </c>
      <c r="B98" t="s">
        <v>359</v>
      </c>
      <c r="C98">
        <v>4.5</v>
      </c>
      <c r="D98">
        <v>36.5</v>
      </c>
    </row>
    <row r="99" spans="1:4" x14ac:dyDescent="0.2">
      <c r="A99" t="s">
        <v>570</v>
      </c>
      <c r="B99" t="s">
        <v>359</v>
      </c>
      <c r="C99">
        <v>1.5</v>
      </c>
      <c r="D99">
        <v>34</v>
      </c>
    </row>
    <row r="100" spans="1:4" x14ac:dyDescent="0.2">
      <c r="A100" t="s">
        <v>571</v>
      </c>
      <c r="B100" t="s">
        <v>357</v>
      </c>
      <c r="C100">
        <v>7.5</v>
      </c>
      <c r="D100">
        <v>37.4</v>
      </c>
    </row>
    <row r="101" spans="1:4" x14ac:dyDescent="0.2">
      <c r="A101" t="s">
        <v>572</v>
      </c>
      <c r="B101" t="s">
        <v>357</v>
      </c>
      <c r="C101">
        <v>4.5</v>
      </c>
      <c r="D101">
        <v>36.9</v>
      </c>
    </row>
    <row r="102" spans="1:4" x14ac:dyDescent="0.2">
      <c r="A102" t="s">
        <v>573</v>
      </c>
      <c r="B102" t="s">
        <v>357</v>
      </c>
      <c r="C102">
        <v>1.5</v>
      </c>
      <c r="D102">
        <v>34.799999999999997</v>
      </c>
    </row>
    <row r="103" spans="1:4" x14ac:dyDescent="0.2">
      <c r="A103" t="s">
        <v>574</v>
      </c>
      <c r="B103" t="s">
        <v>355</v>
      </c>
      <c r="C103">
        <v>7.5</v>
      </c>
      <c r="D103">
        <v>37</v>
      </c>
    </row>
    <row r="104" spans="1:4" x14ac:dyDescent="0.2">
      <c r="A104" t="s">
        <v>575</v>
      </c>
      <c r="B104" t="s">
        <v>355</v>
      </c>
      <c r="C104">
        <v>4.5</v>
      </c>
      <c r="D104">
        <v>36.700000000000003</v>
      </c>
    </row>
    <row r="105" spans="1:4" x14ac:dyDescent="0.2">
      <c r="A105" t="s">
        <v>576</v>
      </c>
      <c r="B105" t="s">
        <v>355</v>
      </c>
      <c r="C105">
        <v>1.5</v>
      </c>
      <c r="D105">
        <v>34.9</v>
      </c>
    </row>
    <row r="106" spans="1:4" x14ac:dyDescent="0.2">
      <c r="A106" t="s">
        <v>577</v>
      </c>
      <c r="B106" t="s">
        <v>353</v>
      </c>
      <c r="C106">
        <v>7.5</v>
      </c>
      <c r="D106">
        <v>37</v>
      </c>
    </row>
    <row r="107" spans="1:4" x14ac:dyDescent="0.2">
      <c r="A107" t="s">
        <v>578</v>
      </c>
      <c r="B107" t="s">
        <v>353</v>
      </c>
      <c r="C107">
        <v>4.5</v>
      </c>
      <c r="D107">
        <v>36.9</v>
      </c>
    </row>
    <row r="108" spans="1:4" x14ac:dyDescent="0.2">
      <c r="A108" t="s">
        <v>579</v>
      </c>
      <c r="B108" t="s">
        <v>353</v>
      </c>
      <c r="C108">
        <v>1.5</v>
      </c>
      <c r="D108">
        <v>35.1</v>
      </c>
    </row>
    <row r="109" spans="1:4" x14ac:dyDescent="0.2">
      <c r="A109" t="s">
        <v>580</v>
      </c>
      <c r="B109" t="s">
        <v>330</v>
      </c>
      <c r="C109">
        <v>7.5</v>
      </c>
      <c r="D109">
        <v>32</v>
      </c>
    </row>
    <row r="110" spans="1:4" x14ac:dyDescent="0.2">
      <c r="A110" t="s">
        <v>581</v>
      </c>
      <c r="B110" t="s">
        <v>330</v>
      </c>
      <c r="C110">
        <v>4.5</v>
      </c>
      <c r="D110">
        <v>32.799999999999997</v>
      </c>
    </row>
    <row r="111" spans="1:4" x14ac:dyDescent="0.2">
      <c r="A111" t="s">
        <v>582</v>
      </c>
      <c r="B111" t="s">
        <v>330</v>
      </c>
      <c r="C111">
        <v>1.5</v>
      </c>
      <c r="D111">
        <v>29.2</v>
      </c>
    </row>
    <row r="112" spans="1:4" x14ac:dyDescent="0.2">
      <c r="A112" t="s">
        <v>583</v>
      </c>
      <c r="B112" t="s">
        <v>351</v>
      </c>
      <c r="C112">
        <v>7.5</v>
      </c>
      <c r="D112">
        <v>37.1</v>
      </c>
    </row>
    <row r="113" spans="1:4" x14ac:dyDescent="0.2">
      <c r="A113" t="s">
        <v>584</v>
      </c>
      <c r="B113" t="s">
        <v>351</v>
      </c>
      <c r="C113">
        <v>4.5</v>
      </c>
      <c r="D113">
        <v>37.1</v>
      </c>
    </row>
    <row r="114" spans="1:4" x14ac:dyDescent="0.2">
      <c r="A114" t="s">
        <v>585</v>
      </c>
      <c r="B114" t="s">
        <v>351</v>
      </c>
      <c r="C114">
        <v>1.5</v>
      </c>
      <c r="D114">
        <v>35.4</v>
      </c>
    </row>
    <row r="115" spans="1:4" x14ac:dyDescent="0.2">
      <c r="A115" t="s">
        <v>586</v>
      </c>
      <c r="B115" t="s">
        <v>349</v>
      </c>
      <c r="C115">
        <v>7.5</v>
      </c>
      <c r="D115">
        <v>36.9</v>
      </c>
    </row>
    <row r="116" spans="1:4" x14ac:dyDescent="0.2">
      <c r="A116" t="s">
        <v>587</v>
      </c>
      <c r="B116" t="s">
        <v>349</v>
      </c>
      <c r="C116">
        <v>4.5</v>
      </c>
      <c r="D116">
        <v>36.5</v>
      </c>
    </row>
    <row r="117" spans="1:4" x14ac:dyDescent="0.2">
      <c r="A117" t="s">
        <v>588</v>
      </c>
      <c r="B117" t="s">
        <v>349</v>
      </c>
      <c r="C117">
        <v>1.5</v>
      </c>
      <c r="D117">
        <v>35.200000000000003</v>
      </c>
    </row>
    <row r="118" spans="1:4" x14ac:dyDescent="0.2">
      <c r="A118" t="s">
        <v>589</v>
      </c>
      <c r="B118" t="s">
        <v>347</v>
      </c>
      <c r="C118">
        <v>7.5</v>
      </c>
      <c r="D118">
        <v>37.200000000000003</v>
      </c>
    </row>
    <row r="119" spans="1:4" x14ac:dyDescent="0.2">
      <c r="A119" t="s">
        <v>590</v>
      </c>
      <c r="B119" t="s">
        <v>347</v>
      </c>
      <c r="C119">
        <v>4.5</v>
      </c>
      <c r="D119">
        <v>36.799999999999997</v>
      </c>
    </row>
    <row r="120" spans="1:4" x14ac:dyDescent="0.2">
      <c r="A120" t="s">
        <v>591</v>
      </c>
      <c r="B120" t="s">
        <v>347</v>
      </c>
      <c r="C120">
        <v>1.5</v>
      </c>
      <c r="D120">
        <v>35.700000000000003</v>
      </c>
    </row>
    <row r="121" spans="1:4" x14ac:dyDescent="0.2">
      <c r="A121" t="s">
        <v>592</v>
      </c>
      <c r="B121" t="s">
        <v>345</v>
      </c>
      <c r="C121">
        <v>4.5</v>
      </c>
      <c r="D121">
        <v>35.799999999999997</v>
      </c>
    </row>
    <row r="122" spans="1:4" x14ac:dyDescent="0.2">
      <c r="A122" t="s">
        <v>593</v>
      </c>
      <c r="B122" t="s">
        <v>345</v>
      </c>
      <c r="C122">
        <v>1.5</v>
      </c>
      <c r="D122">
        <v>35.200000000000003</v>
      </c>
    </row>
    <row r="123" spans="1:4" x14ac:dyDescent="0.2">
      <c r="A123" t="s">
        <v>594</v>
      </c>
      <c r="B123" t="s">
        <v>343</v>
      </c>
      <c r="C123">
        <v>4.5</v>
      </c>
      <c r="D123">
        <v>36.1</v>
      </c>
    </row>
    <row r="124" spans="1:4" x14ac:dyDescent="0.2">
      <c r="A124" t="s">
        <v>595</v>
      </c>
      <c r="B124" t="s">
        <v>343</v>
      </c>
      <c r="C124">
        <v>1.5</v>
      </c>
      <c r="D124">
        <v>35.4</v>
      </c>
    </row>
    <row r="125" spans="1:4" x14ac:dyDescent="0.2">
      <c r="A125" t="s">
        <v>596</v>
      </c>
      <c r="B125" t="s">
        <v>341</v>
      </c>
      <c r="C125">
        <v>4.5</v>
      </c>
      <c r="D125">
        <v>35.200000000000003</v>
      </c>
    </row>
    <row r="126" spans="1:4" x14ac:dyDescent="0.2">
      <c r="A126" t="s">
        <v>597</v>
      </c>
      <c r="B126" t="s">
        <v>341</v>
      </c>
      <c r="C126">
        <v>1.5</v>
      </c>
      <c r="D126">
        <v>34.4</v>
      </c>
    </row>
    <row r="127" spans="1:4" x14ac:dyDescent="0.2">
      <c r="A127" t="s">
        <v>598</v>
      </c>
      <c r="B127" t="s">
        <v>339</v>
      </c>
      <c r="C127">
        <v>4.5</v>
      </c>
      <c r="D127">
        <v>35</v>
      </c>
    </row>
    <row r="128" spans="1:4" x14ac:dyDescent="0.2">
      <c r="A128" t="s">
        <v>599</v>
      </c>
      <c r="B128" t="s">
        <v>339</v>
      </c>
      <c r="C128">
        <v>1.5</v>
      </c>
      <c r="D128">
        <v>34.200000000000003</v>
      </c>
    </row>
    <row r="129" spans="1:4" x14ac:dyDescent="0.2">
      <c r="A129" t="s">
        <v>600</v>
      </c>
      <c r="B129" t="s">
        <v>337</v>
      </c>
      <c r="C129">
        <v>7.5</v>
      </c>
      <c r="D129">
        <v>34.9</v>
      </c>
    </row>
    <row r="130" spans="1:4" x14ac:dyDescent="0.2">
      <c r="A130" t="s">
        <v>601</v>
      </c>
      <c r="B130" t="s">
        <v>337</v>
      </c>
      <c r="C130">
        <v>4.5</v>
      </c>
      <c r="D130">
        <v>30</v>
      </c>
    </row>
    <row r="131" spans="1:4" x14ac:dyDescent="0.2">
      <c r="A131" t="s">
        <v>602</v>
      </c>
      <c r="B131" t="s">
        <v>337</v>
      </c>
      <c r="C131">
        <v>1.5</v>
      </c>
      <c r="D131">
        <v>27</v>
      </c>
    </row>
    <row r="132" spans="1:4" x14ac:dyDescent="0.2">
      <c r="A132" t="s">
        <v>603</v>
      </c>
      <c r="B132" t="s">
        <v>335</v>
      </c>
      <c r="C132">
        <v>7.5</v>
      </c>
      <c r="D132">
        <v>35.1</v>
      </c>
    </row>
    <row r="133" spans="1:4" x14ac:dyDescent="0.2">
      <c r="A133" t="s">
        <v>604</v>
      </c>
      <c r="B133" t="s">
        <v>335</v>
      </c>
      <c r="C133">
        <v>4.5</v>
      </c>
      <c r="D133">
        <v>33.5</v>
      </c>
    </row>
    <row r="134" spans="1:4" x14ac:dyDescent="0.2">
      <c r="A134" t="s">
        <v>605</v>
      </c>
      <c r="B134" t="s">
        <v>335</v>
      </c>
      <c r="C134">
        <v>1.5</v>
      </c>
      <c r="D134">
        <v>32.1</v>
      </c>
    </row>
    <row r="135" spans="1:4" x14ac:dyDescent="0.2">
      <c r="A135" t="s">
        <v>606</v>
      </c>
      <c r="B135" t="s">
        <v>333</v>
      </c>
      <c r="C135">
        <v>7.5</v>
      </c>
      <c r="D135">
        <v>34.9</v>
      </c>
    </row>
    <row r="136" spans="1:4" x14ac:dyDescent="0.2">
      <c r="A136" t="s">
        <v>607</v>
      </c>
      <c r="B136" t="s">
        <v>333</v>
      </c>
      <c r="C136">
        <v>4.5</v>
      </c>
      <c r="D136">
        <v>34.1</v>
      </c>
    </row>
    <row r="137" spans="1:4" x14ac:dyDescent="0.2">
      <c r="A137" t="s">
        <v>608</v>
      </c>
      <c r="B137" t="s">
        <v>333</v>
      </c>
      <c r="C137">
        <v>1.5</v>
      </c>
      <c r="D137">
        <v>33</v>
      </c>
    </row>
    <row r="138" spans="1:4" x14ac:dyDescent="0.2">
      <c r="A138" t="s">
        <v>609</v>
      </c>
      <c r="B138" t="s">
        <v>288</v>
      </c>
      <c r="C138">
        <v>7.5</v>
      </c>
      <c r="D138">
        <v>32.1</v>
      </c>
    </row>
    <row r="139" spans="1:4" x14ac:dyDescent="0.2">
      <c r="A139" t="s">
        <v>610</v>
      </c>
      <c r="B139" t="s">
        <v>288</v>
      </c>
      <c r="C139">
        <v>4.5</v>
      </c>
      <c r="D139">
        <v>33.6</v>
      </c>
    </row>
    <row r="140" spans="1:4" x14ac:dyDescent="0.2">
      <c r="A140" t="s">
        <v>611</v>
      </c>
      <c r="B140" t="s">
        <v>288</v>
      </c>
      <c r="C140">
        <v>1.5</v>
      </c>
      <c r="D140">
        <v>31.3</v>
      </c>
    </row>
    <row r="141" spans="1:4" x14ac:dyDescent="0.2">
      <c r="A141" t="s">
        <v>612</v>
      </c>
      <c r="B141" t="s">
        <v>328</v>
      </c>
      <c r="C141">
        <v>7.5</v>
      </c>
      <c r="D141">
        <v>35</v>
      </c>
    </row>
    <row r="142" spans="1:4" x14ac:dyDescent="0.2">
      <c r="A142" t="s">
        <v>613</v>
      </c>
      <c r="B142" t="s">
        <v>328</v>
      </c>
      <c r="C142">
        <v>4.5</v>
      </c>
      <c r="D142">
        <v>33.9</v>
      </c>
    </row>
    <row r="143" spans="1:4" x14ac:dyDescent="0.2">
      <c r="A143" t="s">
        <v>614</v>
      </c>
      <c r="B143" t="s">
        <v>328</v>
      </c>
      <c r="C143">
        <v>1.5</v>
      </c>
      <c r="D143">
        <v>33</v>
      </c>
    </row>
    <row r="144" spans="1:4" x14ac:dyDescent="0.2">
      <c r="A144" t="s">
        <v>615</v>
      </c>
      <c r="B144" t="s">
        <v>326</v>
      </c>
      <c r="C144">
        <v>7.5</v>
      </c>
      <c r="D144">
        <v>35.1</v>
      </c>
    </row>
    <row r="145" spans="1:4" x14ac:dyDescent="0.2">
      <c r="A145" t="s">
        <v>616</v>
      </c>
      <c r="B145" t="s">
        <v>326</v>
      </c>
      <c r="C145">
        <v>4.5</v>
      </c>
      <c r="D145">
        <v>34.1</v>
      </c>
    </row>
    <row r="146" spans="1:4" x14ac:dyDescent="0.2">
      <c r="A146" t="s">
        <v>617</v>
      </c>
      <c r="B146" t="s">
        <v>326</v>
      </c>
      <c r="C146">
        <v>1.5</v>
      </c>
      <c r="D146">
        <v>33</v>
      </c>
    </row>
    <row r="147" spans="1:4" x14ac:dyDescent="0.2">
      <c r="A147" t="s">
        <v>618</v>
      </c>
      <c r="B147" t="s">
        <v>324</v>
      </c>
      <c r="C147">
        <v>4.5</v>
      </c>
      <c r="D147">
        <v>45</v>
      </c>
    </row>
    <row r="148" spans="1:4" x14ac:dyDescent="0.2">
      <c r="A148" t="s">
        <v>619</v>
      </c>
      <c r="B148" t="s">
        <v>324</v>
      </c>
      <c r="C148">
        <v>1.5</v>
      </c>
      <c r="D148">
        <v>43.4</v>
      </c>
    </row>
    <row r="149" spans="1:4" x14ac:dyDescent="0.2">
      <c r="A149" t="s">
        <v>620</v>
      </c>
      <c r="B149" t="s">
        <v>314</v>
      </c>
      <c r="C149">
        <v>4.5</v>
      </c>
      <c r="D149">
        <v>35.799999999999997</v>
      </c>
    </row>
    <row r="150" spans="1:4" x14ac:dyDescent="0.2">
      <c r="A150" t="s">
        <v>621</v>
      </c>
      <c r="B150" t="s">
        <v>314</v>
      </c>
      <c r="C150">
        <v>1.5</v>
      </c>
      <c r="D150">
        <v>35.1</v>
      </c>
    </row>
    <row r="151" spans="1:4" x14ac:dyDescent="0.2">
      <c r="A151" t="s">
        <v>622</v>
      </c>
      <c r="B151" t="s">
        <v>322</v>
      </c>
      <c r="C151">
        <v>4.5</v>
      </c>
      <c r="D151">
        <v>45.6</v>
      </c>
    </row>
    <row r="152" spans="1:4" x14ac:dyDescent="0.2">
      <c r="A152" t="s">
        <v>623</v>
      </c>
      <c r="B152" t="s">
        <v>322</v>
      </c>
      <c r="C152">
        <v>1.5</v>
      </c>
      <c r="D152">
        <v>44.8</v>
      </c>
    </row>
    <row r="153" spans="1:4" x14ac:dyDescent="0.2">
      <c r="A153" t="s">
        <v>624</v>
      </c>
      <c r="B153" t="s">
        <v>320</v>
      </c>
      <c r="C153">
        <v>4.5</v>
      </c>
      <c r="D153">
        <v>45.3</v>
      </c>
    </row>
    <row r="154" spans="1:4" x14ac:dyDescent="0.2">
      <c r="A154" t="s">
        <v>625</v>
      </c>
      <c r="B154" t="s">
        <v>320</v>
      </c>
      <c r="C154">
        <v>1.5</v>
      </c>
      <c r="D154">
        <v>44.4</v>
      </c>
    </row>
    <row r="155" spans="1:4" x14ac:dyDescent="0.2">
      <c r="A155" t="s">
        <v>626</v>
      </c>
      <c r="B155" t="s">
        <v>627</v>
      </c>
      <c r="C155">
        <v>4.5</v>
      </c>
      <c r="D155">
        <v>45.2</v>
      </c>
    </row>
    <row r="156" spans="1:4" x14ac:dyDescent="0.2">
      <c r="A156" t="s">
        <v>626</v>
      </c>
      <c r="B156" t="s">
        <v>318</v>
      </c>
      <c r="C156">
        <v>4.5</v>
      </c>
      <c r="D156">
        <v>45.7</v>
      </c>
    </row>
    <row r="157" spans="1:4" x14ac:dyDescent="0.2">
      <c r="A157" t="s">
        <v>628</v>
      </c>
      <c r="B157" t="s">
        <v>627</v>
      </c>
      <c r="C157">
        <v>1.5</v>
      </c>
      <c r="D157">
        <v>43.1</v>
      </c>
    </row>
    <row r="158" spans="1:4" x14ac:dyDescent="0.2">
      <c r="A158" t="s">
        <v>628</v>
      </c>
      <c r="B158" t="s">
        <v>318</v>
      </c>
      <c r="C158">
        <v>1.5</v>
      </c>
      <c r="D158">
        <v>44.6</v>
      </c>
    </row>
    <row r="159" spans="1:4" x14ac:dyDescent="0.2">
      <c r="A159" t="s">
        <v>629</v>
      </c>
      <c r="B159" t="s">
        <v>316</v>
      </c>
      <c r="C159">
        <v>4.5</v>
      </c>
      <c r="D159">
        <v>46</v>
      </c>
    </row>
    <row r="160" spans="1:4" x14ac:dyDescent="0.2">
      <c r="A160" t="s">
        <v>630</v>
      </c>
      <c r="B160" t="s">
        <v>316</v>
      </c>
      <c r="C160">
        <v>1.5</v>
      </c>
      <c r="D160">
        <v>44.5</v>
      </c>
    </row>
    <row r="161" spans="1:4" x14ac:dyDescent="0.2">
      <c r="A161" t="s">
        <v>631</v>
      </c>
      <c r="B161" t="s">
        <v>299</v>
      </c>
      <c r="C161">
        <v>4.5</v>
      </c>
      <c r="D161">
        <v>34.4</v>
      </c>
    </row>
    <row r="162" spans="1:4" x14ac:dyDescent="0.2">
      <c r="A162" t="s">
        <v>632</v>
      </c>
      <c r="B162" t="s">
        <v>299</v>
      </c>
      <c r="C162">
        <v>1.5</v>
      </c>
      <c r="D162">
        <v>33.1</v>
      </c>
    </row>
    <row r="163" spans="1:4" x14ac:dyDescent="0.2">
      <c r="A163" t="s">
        <v>633</v>
      </c>
      <c r="B163" t="s">
        <v>312</v>
      </c>
      <c r="C163">
        <v>4.5</v>
      </c>
      <c r="D163">
        <v>47.2</v>
      </c>
    </row>
    <row r="164" spans="1:4" x14ac:dyDescent="0.2">
      <c r="A164" t="s">
        <v>634</v>
      </c>
      <c r="B164" t="s">
        <v>312</v>
      </c>
      <c r="C164">
        <v>1.5</v>
      </c>
      <c r="D164">
        <v>46</v>
      </c>
    </row>
    <row r="165" spans="1:4" x14ac:dyDescent="0.2">
      <c r="A165" t="s">
        <v>635</v>
      </c>
      <c r="B165" t="s">
        <v>310</v>
      </c>
      <c r="C165">
        <v>4.5</v>
      </c>
      <c r="D165">
        <v>47.1</v>
      </c>
    </row>
    <row r="166" spans="1:4" x14ac:dyDescent="0.2">
      <c r="A166" t="s">
        <v>636</v>
      </c>
      <c r="B166" t="s">
        <v>310</v>
      </c>
      <c r="C166">
        <v>1.5</v>
      </c>
      <c r="D166">
        <v>45.6</v>
      </c>
    </row>
    <row r="167" spans="1:4" x14ac:dyDescent="0.2">
      <c r="A167" t="s">
        <v>637</v>
      </c>
      <c r="B167" t="s">
        <v>308</v>
      </c>
      <c r="C167">
        <v>7.5</v>
      </c>
      <c r="D167">
        <v>45</v>
      </c>
    </row>
    <row r="168" spans="1:4" x14ac:dyDescent="0.2">
      <c r="A168" t="s">
        <v>638</v>
      </c>
      <c r="B168" t="s">
        <v>308</v>
      </c>
      <c r="C168">
        <v>4.5</v>
      </c>
      <c r="D168">
        <v>46</v>
      </c>
    </row>
    <row r="169" spans="1:4" x14ac:dyDescent="0.2">
      <c r="A169" t="s">
        <v>639</v>
      </c>
      <c r="B169" t="s">
        <v>308</v>
      </c>
      <c r="C169">
        <v>1.5</v>
      </c>
      <c r="D169">
        <v>44.1</v>
      </c>
    </row>
    <row r="170" spans="1:4" x14ac:dyDescent="0.2">
      <c r="A170" t="s">
        <v>640</v>
      </c>
      <c r="B170" t="s">
        <v>306</v>
      </c>
      <c r="C170">
        <v>7.5</v>
      </c>
      <c r="D170">
        <v>45.6</v>
      </c>
    </row>
    <row r="171" spans="1:4" x14ac:dyDescent="0.2">
      <c r="A171" t="s">
        <v>641</v>
      </c>
      <c r="B171" t="s">
        <v>306</v>
      </c>
      <c r="C171">
        <v>4.5</v>
      </c>
      <c r="D171">
        <v>46.7</v>
      </c>
    </row>
    <row r="172" spans="1:4" x14ac:dyDescent="0.2">
      <c r="A172" t="s">
        <v>642</v>
      </c>
      <c r="B172" t="s">
        <v>306</v>
      </c>
      <c r="C172">
        <v>1.5</v>
      </c>
      <c r="D172">
        <v>45.3</v>
      </c>
    </row>
    <row r="173" spans="1:4" x14ac:dyDescent="0.2">
      <c r="A173" t="s">
        <v>643</v>
      </c>
      <c r="B173" t="s">
        <v>304</v>
      </c>
      <c r="C173">
        <v>4.5</v>
      </c>
      <c r="D173">
        <v>46.3</v>
      </c>
    </row>
    <row r="174" spans="1:4" x14ac:dyDescent="0.2">
      <c r="A174" t="s">
        <v>644</v>
      </c>
      <c r="B174" t="s">
        <v>304</v>
      </c>
      <c r="C174">
        <v>1.5</v>
      </c>
      <c r="D174">
        <v>45.6</v>
      </c>
    </row>
    <row r="175" spans="1:4" x14ac:dyDescent="0.2">
      <c r="A175" t="s">
        <v>645</v>
      </c>
      <c r="B175" t="s">
        <v>302</v>
      </c>
      <c r="C175">
        <v>4.5</v>
      </c>
      <c r="D175">
        <v>46.6</v>
      </c>
    </row>
    <row r="176" spans="1:4" x14ac:dyDescent="0.2">
      <c r="A176" t="s">
        <v>646</v>
      </c>
      <c r="B176" t="s">
        <v>302</v>
      </c>
      <c r="C176">
        <v>1.5</v>
      </c>
      <c r="D176">
        <v>45.9</v>
      </c>
    </row>
    <row r="177" spans="1:4" x14ac:dyDescent="0.2">
      <c r="A177" t="s">
        <v>647</v>
      </c>
      <c r="B177" t="s">
        <v>296</v>
      </c>
      <c r="C177">
        <v>4.5</v>
      </c>
      <c r="D177">
        <v>46.1</v>
      </c>
    </row>
    <row r="178" spans="1:4" x14ac:dyDescent="0.2">
      <c r="A178" t="s">
        <v>648</v>
      </c>
      <c r="B178" t="s">
        <v>296</v>
      </c>
      <c r="C178">
        <v>1.5</v>
      </c>
      <c r="D178">
        <v>45.2</v>
      </c>
    </row>
    <row r="179" spans="1:4" x14ac:dyDescent="0.2">
      <c r="A179" t="s">
        <v>649</v>
      </c>
      <c r="B179" t="s">
        <v>294</v>
      </c>
      <c r="C179">
        <v>4.5</v>
      </c>
      <c r="D179">
        <v>46.3</v>
      </c>
    </row>
    <row r="180" spans="1:4" x14ac:dyDescent="0.2">
      <c r="A180" t="s">
        <v>650</v>
      </c>
      <c r="B180" t="s">
        <v>294</v>
      </c>
      <c r="C180">
        <v>1.5</v>
      </c>
      <c r="D180">
        <v>44.7</v>
      </c>
    </row>
    <row r="181" spans="1:4" x14ac:dyDescent="0.2">
      <c r="A181" t="s">
        <v>651</v>
      </c>
      <c r="B181" t="s">
        <v>291</v>
      </c>
      <c r="C181">
        <v>4.5</v>
      </c>
      <c r="D181">
        <v>47.1</v>
      </c>
    </row>
    <row r="182" spans="1:4" x14ac:dyDescent="0.2">
      <c r="A182" t="s">
        <v>652</v>
      </c>
      <c r="B182" t="s">
        <v>291</v>
      </c>
      <c r="C182">
        <v>1.5</v>
      </c>
      <c r="D182">
        <v>45.1</v>
      </c>
    </row>
    <row r="183" spans="1:4" x14ac:dyDescent="0.2">
      <c r="A183" t="s">
        <v>653</v>
      </c>
      <c r="B183" t="s">
        <v>286</v>
      </c>
      <c r="C183">
        <v>4.5</v>
      </c>
      <c r="D183">
        <v>44.8</v>
      </c>
    </row>
    <row r="184" spans="1:4" x14ac:dyDescent="0.2">
      <c r="A184" t="s">
        <v>654</v>
      </c>
      <c r="B184" t="s">
        <v>286</v>
      </c>
      <c r="C184">
        <v>1.5</v>
      </c>
      <c r="D184">
        <v>43.2</v>
      </c>
    </row>
    <row r="185" spans="1:4" x14ac:dyDescent="0.2">
      <c r="A185" t="s">
        <v>655</v>
      </c>
      <c r="B185" t="s">
        <v>284</v>
      </c>
      <c r="C185">
        <v>4.5</v>
      </c>
      <c r="D185">
        <v>46.1</v>
      </c>
    </row>
    <row r="186" spans="1:4" x14ac:dyDescent="0.2">
      <c r="A186" t="s">
        <v>656</v>
      </c>
      <c r="B186" t="s">
        <v>284</v>
      </c>
      <c r="C186">
        <v>1.5</v>
      </c>
      <c r="D186">
        <v>43.8</v>
      </c>
    </row>
    <row r="187" spans="1:4" x14ac:dyDescent="0.2">
      <c r="A187" t="s">
        <v>657</v>
      </c>
      <c r="B187" t="s">
        <v>282</v>
      </c>
      <c r="C187">
        <v>4.5</v>
      </c>
      <c r="D187">
        <v>43.8</v>
      </c>
    </row>
    <row r="188" spans="1:4" x14ac:dyDescent="0.2">
      <c r="A188" t="s">
        <v>658</v>
      </c>
      <c r="B188" t="s">
        <v>282</v>
      </c>
      <c r="C188">
        <v>1.5</v>
      </c>
      <c r="D188">
        <v>41.5</v>
      </c>
    </row>
    <row r="189" spans="1:4" x14ac:dyDescent="0.2">
      <c r="A189" t="s">
        <v>659</v>
      </c>
      <c r="B189" t="s">
        <v>280</v>
      </c>
      <c r="C189">
        <v>4.5</v>
      </c>
      <c r="D189">
        <v>45.1</v>
      </c>
    </row>
    <row r="190" spans="1:4" x14ac:dyDescent="0.2">
      <c r="A190" t="s">
        <v>660</v>
      </c>
      <c r="B190" t="s">
        <v>280</v>
      </c>
      <c r="C190">
        <v>1.5</v>
      </c>
      <c r="D190">
        <v>43</v>
      </c>
    </row>
    <row r="191" spans="1:4" x14ac:dyDescent="0.2">
      <c r="A191" t="s">
        <v>661</v>
      </c>
      <c r="B191" t="s">
        <v>278</v>
      </c>
      <c r="C191">
        <v>4.5</v>
      </c>
      <c r="D191">
        <v>43.6</v>
      </c>
    </row>
    <row r="192" spans="1:4" x14ac:dyDescent="0.2">
      <c r="A192" t="s">
        <v>662</v>
      </c>
      <c r="B192" t="s">
        <v>278</v>
      </c>
      <c r="C192">
        <v>1.5</v>
      </c>
      <c r="D192">
        <v>41.6</v>
      </c>
    </row>
    <row r="193" spans="1:4" x14ac:dyDescent="0.2">
      <c r="A193" t="s">
        <v>663</v>
      </c>
      <c r="B193" t="s">
        <v>276</v>
      </c>
      <c r="C193">
        <v>4.5</v>
      </c>
      <c r="D193">
        <v>45</v>
      </c>
    </row>
    <row r="194" spans="1:4" x14ac:dyDescent="0.2">
      <c r="A194" t="s">
        <v>664</v>
      </c>
      <c r="B194" t="s">
        <v>276</v>
      </c>
      <c r="C194">
        <v>1.5</v>
      </c>
      <c r="D194">
        <v>42.9</v>
      </c>
    </row>
    <row r="195" spans="1:4" x14ac:dyDescent="0.2">
      <c r="A195" t="s">
        <v>665</v>
      </c>
      <c r="B195" t="s">
        <v>266</v>
      </c>
      <c r="C195">
        <v>7.5</v>
      </c>
      <c r="D195">
        <v>35.299999999999997</v>
      </c>
    </row>
    <row r="196" spans="1:4" x14ac:dyDescent="0.2">
      <c r="A196" t="s">
        <v>666</v>
      </c>
      <c r="B196" t="s">
        <v>266</v>
      </c>
      <c r="C196">
        <v>4.5</v>
      </c>
      <c r="D196">
        <v>34.700000000000003</v>
      </c>
    </row>
    <row r="197" spans="1:4" x14ac:dyDescent="0.2">
      <c r="A197" t="s">
        <v>667</v>
      </c>
      <c r="B197" t="s">
        <v>266</v>
      </c>
      <c r="C197">
        <v>1.5</v>
      </c>
      <c r="D197">
        <v>32.799999999999997</v>
      </c>
    </row>
    <row r="198" spans="1:4" x14ac:dyDescent="0.2">
      <c r="A198" t="s">
        <v>668</v>
      </c>
      <c r="B198" t="s">
        <v>274</v>
      </c>
      <c r="C198">
        <v>4.5</v>
      </c>
      <c r="D198">
        <v>43.3</v>
      </c>
    </row>
    <row r="199" spans="1:4" x14ac:dyDescent="0.2">
      <c r="A199" t="s">
        <v>669</v>
      </c>
      <c r="B199" t="s">
        <v>274</v>
      </c>
      <c r="C199">
        <v>1.5</v>
      </c>
      <c r="D199">
        <v>40.4</v>
      </c>
    </row>
    <row r="200" spans="1:4" x14ac:dyDescent="0.2">
      <c r="A200" t="s">
        <v>670</v>
      </c>
      <c r="B200" t="s">
        <v>272</v>
      </c>
      <c r="C200">
        <v>4.5</v>
      </c>
      <c r="D200">
        <v>44.4</v>
      </c>
    </row>
    <row r="201" spans="1:4" x14ac:dyDescent="0.2">
      <c r="A201" t="s">
        <v>671</v>
      </c>
      <c r="B201" t="s">
        <v>272</v>
      </c>
      <c r="C201">
        <v>1.5</v>
      </c>
      <c r="D201">
        <v>42.4</v>
      </c>
    </row>
    <row r="202" spans="1:4" x14ac:dyDescent="0.2">
      <c r="A202" t="s">
        <v>672</v>
      </c>
      <c r="B202" t="s">
        <v>268</v>
      </c>
      <c r="C202">
        <v>4.5</v>
      </c>
      <c r="D202">
        <v>44.3</v>
      </c>
    </row>
    <row r="203" spans="1:4" x14ac:dyDescent="0.2">
      <c r="A203" t="s">
        <v>673</v>
      </c>
      <c r="B203" t="s">
        <v>268</v>
      </c>
      <c r="C203">
        <v>1.5</v>
      </c>
      <c r="D203">
        <v>42.8</v>
      </c>
    </row>
    <row r="204" spans="1:4" x14ac:dyDescent="0.2">
      <c r="A204" t="s">
        <v>674</v>
      </c>
      <c r="B204" t="s">
        <v>264</v>
      </c>
      <c r="C204">
        <v>4.5</v>
      </c>
      <c r="D204">
        <v>40.9</v>
      </c>
    </row>
    <row r="205" spans="1:4" x14ac:dyDescent="0.2">
      <c r="A205" t="s">
        <v>675</v>
      </c>
      <c r="B205" t="s">
        <v>264</v>
      </c>
      <c r="C205">
        <v>1.5</v>
      </c>
      <c r="D205">
        <v>38.5</v>
      </c>
    </row>
    <row r="206" spans="1:4" x14ac:dyDescent="0.2">
      <c r="A206" t="s">
        <v>676</v>
      </c>
      <c r="B206" t="s">
        <v>262</v>
      </c>
      <c r="C206">
        <v>4.5</v>
      </c>
      <c r="D206">
        <v>42.2</v>
      </c>
    </row>
    <row r="207" spans="1:4" x14ac:dyDescent="0.2">
      <c r="A207" t="s">
        <v>677</v>
      </c>
      <c r="B207" t="s">
        <v>262</v>
      </c>
      <c r="C207">
        <v>1.5</v>
      </c>
      <c r="D207">
        <v>38.4</v>
      </c>
    </row>
    <row r="208" spans="1:4" x14ac:dyDescent="0.2">
      <c r="A208" t="s">
        <v>678</v>
      </c>
      <c r="B208" t="s">
        <v>260</v>
      </c>
      <c r="C208">
        <v>4.5</v>
      </c>
      <c r="D208">
        <v>40.6</v>
      </c>
    </row>
    <row r="209" spans="1:4" x14ac:dyDescent="0.2">
      <c r="A209" t="s">
        <v>679</v>
      </c>
      <c r="B209" t="s">
        <v>260</v>
      </c>
      <c r="C209">
        <v>1.5</v>
      </c>
      <c r="D209">
        <v>37.9</v>
      </c>
    </row>
    <row r="210" spans="1:4" x14ac:dyDescent="0.2">
      <c r="A210" t="s">
        <v>680</v>
      </c>
      <c r="B210" t="s">
        <v>681</v>
      </c>
      <c r="C210">
        <v>7.5</v>
      </c>
      <c r="D210">
        <v>33.299999999999997</v>
      </c>
    </row>
    <row r="211" spans="1:4" x14ac:dyDescent="0.2">
      <c r="A211" t="s">
        <v>682</v>
      </c>
      <c r="B211" t="s">
        <v>681</v>
      </c>
      <c r="C211">
        <v>4.5</v>
      </c>
      <c r="D211">
        <v>32.6</v>
      </c>
    </row>
    <row r="212" spans="1:4" x14ac:dyDescent="0.2">
      <c r="A212" t="s">
        <v>683</v>
      </c>
      <c r="B212" t="s">
        <v>681</v>
      </c>
      <c r="C212">
        <v>1.5</v>
      </c>
      <c r="D212">
        <v>28.6</v>
      </c>
    </row>
    <row r="213" spans="1:4" x14ac:dyDescent="0.2">
      <c r="A213" t="s">
        <v>684</v>
      </c>
      <c r="B213" t="s">
        <v>258</v>
      </c>
      <c r="C213">
        <v>4.5</v>
      </c>
      <c r="D213">
        <v>41.7</v>
      </c>
    </row>
    <row r="214" spans="1:4" x14ac:dyDescent="0.2">
      <c r="A214" t="s">
        <v>685</v>
      </c>
      <c r="B214" t="s">
        <v>258</v>
      </c>
      <c r="C214">
        <v>1.5</v>
      </c>
      <c r="D214">
        <v>39.200000000000003</v>
      </c>
    </row>
    <row r="215" spans="1:4" x14ac:dyDescent="0.2">
      <c r="A215" t="s">
        <v>686</v>
      </c>
      <c r="B215" t="s">
        <v>256</v>
      </c>
      <c r="C215">
        <v>4.5</v>
      </c>
      <c r="D215">
        <v>42</v>
      </c>
    </row>
    <row r="216" spans="1:4" x14ac:dyDescent="0.2">
      <c r="A216" t="s">
        <v>687</v>
      </c>
      <c r="B216" t="s">
        <v>256</v>
      </c>
      <c r="C216">
        <v>1.5</v>
      </c>
      <c r="D216">
        <v>38.9</v>
      </c>
    </row>
    <row r="217" spans="1:4" x14ac:dyDescent="0.2">
      <c r="A217" t="s">
        <v>688</v>
      </c>
      <c r="B217" t="s">
        <v>253</v>
      </c>
      <c r="C217">
        <v>4.5</v>
      </c>
      <c r="D217">
        <v>42.9</v>
      </c>
    </row>
    <row r="218" spans="1:4" x14ac:dyDescent="0.2">
      <c r="A218" t="s">
        <v>689</v>
      </c>
      <c r="B218" t="s">
        <v>253</v>
      </c>
      <c r="C218">
        <v>1.5</v>
      </c>
      <c r="D218">
        <v>40.799999999999997</v>
      </c>
    </row>
    <row r="219" spans="1:4" x14ac:dyDescent="0.2">
      <c r="A219" t="s">
        <v>690</v>
      </c>
      <c r="B219" t="s">
        <v>251</v>
      </c>
      <c r="C219">
        <v>4.5</v>
      </c>
      <c r="D219">
        <v>42.1</v>
      </c>
    </row>
    <row r="220" spans="1:4" x14ac:dyDescent="0.2">
      <c r="A220" t="s">
        <v>691</v>
      </c>
      <c r="B220" t="s">
        <v>251</v>
      </c>
      <c r="C220">
        <v>1.5</v>
      </c>
      <c r="D220">
        <v>40</v>
      </c>
    </row>
    <row r="221" spans="1:4" x14ac:dyDescent="0.2">
      <c r="A221" t="s">
        <v>692</v>
      </c>
      <c r="B221" t="s">
        <v>249</v>
      </c>
      <c r="C221">
        <v>4.5</v>
      </c>
      <c r="D221">
        <v>41.5</v>
      </c>
    </row>
    <row r="222" spans="1:4" x14ac:dyDescent="0.2">
      <c r="A222" t="s">
        <v>693</v>
      </c>
      <c r="B222" t="s">
        <v>249</v>
      </c>
      <c r="C222">
        <v>1.5</v>
      </c>
      <c r="D222">
        <v>38.9</v>
      </c>
    </row>
    <row r="223" spans="1:4" x14ac:dyDescent="0.2">
      <c r="A223" t="s">
        <v>694</v>
      </c>
      <c r="B223" t="s">
        <v>246</v>
      </c>
      <c r="C223">
        <v>4.5</v>
      </c>
      <c r="D223">
        <v>42</v>
      </c>
    </row>
    <row r="224" spans="1:4" x14ac:dyDescent="0.2">
      <c r="A224" t="s">
        <v>695</v>
      </c>
      <c r="B224" t="s">
        <v>246</v>
      </c>
      <c r="C224">
        <v>1.5</v>
      </c>
      <c r="D224">
        <v>40.1</v>
      </c>
    </row>
    <row r="225" spans="1:4" x14ac:dyDescent="0.2">
      <c r="A225" t="s">
        <v>696</v>
      </c>
      <c r="B225" t="s">
        <v>697</v>
      </c>
      <c r="C225">
        <v>7.5</v>
      </c>
      <c r="D225">
        <v>42.8</v>
      </c>
    </row>
    <row r="226" spans="1:4" x14ac:dyDescent="0.2">
      <c r="A226" t="s">
        <v>698</v>
      </c>
      <c r="B226" t="s">
        <v>697</v>
      </c>
      <c r="C226">
        <v>4.5</v>
      </c>
      <c r="D226">
        <v>42.7</v>
      </c>
    </row>
    <row r="227" spans="1:4" x14ac:dyDescent="0.2">
      <c r="A227" t="s">
        <v>698</v>
      </c>
      <c r="B227" t="s">
        <v>244</v>
      </c>
      <c r="C227">
        <v>4.5</v>
      </c>
      <c r="D227">
        <v>42.5</v>
      </c>
    </row>
    <row r="228" spans="1:4" x14ac:dyDescent="0.2">
      <c r="A228" t="s">
        <v>699</v>
      </c>
      <c r="B228" t="s">
        <v>697</v>
      </c>
      <c r="C228">
        <v>1.5</v>
      </c>
      <c r="D228">
        <v>40.9</v>
      </c>
    </row>
    <row r="229" spans="1:4" x14ac:dyDescent="0.2">
      <c r="A229" t="s">
        <v>699</v>
      </c>
      <c r="B229" t="s">
        <v>244</v>
      </c>
      <c r="C229">
        <v>1.5</v>
      </c>
      <c r="D229">
        <v>41.1</v>
      </c>
    </row>
    <row r="230" spans="1:4" x14ac:dyDescent="0.2">
      <c r="A230" t="s">
        <v>700</v>
      </c>
      <c r="B230" t="s">
        <v>701</v>
      </c>
      <c r="C230">
        <v>7.5</v>
      </c>
      <c r="D230">
        <v>40.700000000000003</v>
      </c>
    </row>
    <row r="231" spans="1:4" x14ac:dyDescent="0.2">
      <c r="A231" t="s">
        <v>702</v>
      </c>
      <c r="B231" t="s">
        <v>701</v>
      </c>
      <c r="C231">
        <v>4.5</v>
      </c>
      <c r="D231">
        <v>39.1</v>
      </c>
    </row>
    <row r="232" spans="1:4" x14ac:dyDescent="0.2">
      <c r="A232" t="s">
        <v>702</v>
      </c>
      <c r="B232" t="s">
        <v>242</v>
      </c>
      <c r="C232">
        <v>4.5</v>
      </c>
      <c r="D232">
        <v>42.6</v>
      </c>
    </row>
    <row r="233" spans="1:4" x14ac:dyDescent="0.2">
      <c r="A233" t="s">
        <v>703</v>
      </c>
      <c r="B233" t="s">
        <v>701</v>
      </c>
      <c r="C233">
        <v>1.5</v>
      </c>
      <c r="D233">
        <v>37.799999999999997</v>
      </c>
    </row>
    <row r="234" spans="1:4" x14ac:dyDescent="0.2">
      <c r="A234" t="s">
        <v>703</v>
      </c>
      <c r="B234" t="s">
        <v>242</v>
      </c>
      <c r="C234">
        <v>1.5</v>
      </c>
      <c r="D234">
        <v>41.3</v>
      </c>
    </row>
    <row r="235" spans="1:4" x14ac:dyDescent="0.2">
      <c r="A235" t="s">
        <v>704</v>
      </c>
      <c r="B235" t="s">
        <v>240</v>
      </c>
      <c r="C235">
        <v>4.5</v>
      </c>
      <c r="D235">
        <v>42.5</v>
      </c>
    </row>
    <row r="236" spans="1:4" x14ac:dyDescent="0.2">
      <c r="A236" t="s">
        <v>705</v>
      </c>
      <c r="B236" t="s">
        <v>240</v>
      </c>
      <c r="C236">
        <v>1.5</v>
      </c>
      <c r="D236">
        <v>40.799999999999997</v>
      </c>
    </row>
    <row r="237" spans="1:4" x14ac:dyDescent="0.2">
      <c r="A237" t="s">
        <v>706</v>
      </c>
      <c r="B237" t="s">
        <v>234</v>
      </c>
      <c r="C237">
        <v>7.5</v>
      </c>
      <c r="D237">
        <v>36.4</v>
      </c>
    </row>
    <row r="238" spans="1:4" x14ac:dyDescent="0.2">
      <c r="A238" t="s">
        <v>707</v>
      </c>
      <c r="B238" t="s">
        <v>234</v>
      </c>
      <c r="C238">
        <v>4.5</v>
      </c>
      <c r="D238">
        <v>35.200000000000003</v>
      </c>
    </row>
    <row r="239" spans="1:4" x14ac:dyDescent="0.2">
      <c r="A239" t="s">
        <v>708</v>
      </c>
      <c r="B239" t="s">
        <v>234</v>
      </c>
      <c r="C239">
        <v>1.5</v>
      </c>
      <c r="D239">
        <v>33.6</v>
      </c>
    </row>
    <row r="240" spans="1:4" x14ac:dyDescent="0.2">
      <c r="A240" t="s">
        <v>709</v>
      </c>
      <c r="B240" t="s">
        <v>239</v>
      </c>
      <c r="C240">
        <v>4.5</v>
      </c>
      <c r="D240">
        <v>43.2</v>
      </c>
    </row>
    <row r="241" spans="1:4" x14ac:dyDescent="0.2">
      <c r="A241" t="s">
        <v>710</v>
      </c>
      <c r="B241" t="s">
        <v>239</v>
      </c>
      <c r="C241">
        <v>1.5</v>
      </c>
      <c r="D241">
        <v>40.700000000000003</v>
      </c>
    </row>
    <row r="242" spans="1:4" x14ac:dyDescent="0.2">
      <c r="A242" t="s">
        <v>711</v>
      </c>
      <c r="B242" t="s">
        <v>236</v>
      </c>
      <c r="C242">
        <v>4.5</v>
      </c>
      <c r="D242">
        <v>42.9</v>
      </c>
    </row>
    <row r="243" spans="1:4" x14ac:dyDescent="0.2">
      <c r="A243" t="s">
        <v>712</v>
      </c>
      <c r="B243" t="s">
        <v>236</v>
      </c>
      <c r="C243">
        <v>1.5</v>
      </c>
      <c r="D243">
        <v>40.5</v>
      </c>
    </row>
    <row r="244" spans="1:4" x14ac:dyDescent="0.2">
      <c r="A244" t="s">
        <v>713</v>
      </c>
      <c r="B244" t="s">
        <v>232</v>
      </c>
      <c r="C244">
        <v>7.5</v>
      </c>
      <c r="D244">
        <v>35.299999999999997</v>
      </c>
    </row>
    <row r="245" spans="1:4" x14ac:dyDescent="0.2">
      <c r="A245" t="s">
        <v>714</v>
      </c>
      <c r="B245" t="s">
        <v>232</v>
      </c>
      <c r="C245">
        <v>4.5</v>
      </c>
      <c r="D245">
        <v>33.9</v>
      </c>
    </row>
    <row r="246" spans="1:4" x14ac:dyDescent="0.2">
      <c r="A246" t="s">
        <v>715</v>
      </c>
      <c r="B246" t="s">
        <v>232</v>
      </c>
      <c r="C246">
        <v>1.5</v>
      </c>
      <c r="D246">
        <v>32.9</v>
      </c>
    </row>
    <row r="247" spans="1:4" x14ac:dyDescent="0.2">
      <c r="A247" t="s">
        <v>716</v>
      </c>
      <c r="B247" t="s">
        <v>229</v>
      </c>
      <c r="C247">
        <v>7.5</v>
      </c>
      <c r="D247">
        <v>35</v>
      </c>
    </row>
    <row r="248" spans="1:4" x14ac:dyDescent="0.2">
      <c r="A248" t="s">
        <v>717</v>
      </c>
      <c r="B248" t="s">
        <v>229</v>
      </c>
      <c r="C248">
        <v>4.5</v>
      </c>
      <c r="D248">
        <v>33.700000000000003</v>
      </c>
    </row>
    <row r="249" spans="1:4" x14ac:dyDescent="0.2">
      <c r="A249" t="s">
        <v>718</v>
      </c>
      <c r="B249" t="s">
        <v>229</v>
      </c>
      <c r="C249">
        <v>1.5</v>
      </c>
      <c r="D249">
        <v>32.6</v>
      </c>
    </row>
    <row r="250" spans="1:4" x14ac:dyDescent="0.2">
      <c r="A250" t="s">
        <v>719</v>
      </c>
      <c r="B250" t="s">
        <v>226</v>
      </c>
      <c r="C250">
        <v>7.5</v>
      </c>
      <c r="D250">
        <v>34.6</v>
      </c>
    </row>
    <row r="251" spans="1:4" x14ac:dyDescent="0.2">
      <c r="A251" t="s">
        <v>720</v>
      </c>
      <c r="B251" t="s">
        <v>226</v>
      </c>
      <c r="C251">
        <v>4.5</v>
      </c>
      <c r="D251">
        <v>33.4</v>
      </c>
    </row>
    <row r="252" spans="1:4" x14ac:dyDescent="0.2">
      <c r="A252" t="s">
        <v>721</v>
      </c>
      <c r="B252" t="s">
        <v>226</v>
      </c>
      <c r="C252">
        <v>1.5</v>
      </c>
      <c r="D252">
        <v>31.8</v>
      </c>
    </row>
    <row r="253" spans="1:4" x14ac:dyDescent="0.2">
      <c r="A253" t="s">
        <v>722</v>
      </c>
      <c r="B253" t="s">
        <v>723</v>
      </c>
      <c r="C253">
        <v>4.5</v>
      </c>
      <c r="D253">
        <v>33</v>
      </c>
    </row>
    <row r="254" spans="1:4" x14ac:dyDescent="0.2">
      <c r="A254" t="s">
        <v>724</v>
      </c>
      <c r="B254" t="s">
        <v>723</v>
      </c>
      <c r="C254">
        <v>1.5</v>
      </c>
      <c r="D254">
        <v>32.200000000000003</v>
      </c>
    </row>
    <row r="255" spans="1:4" x14ac:dyDescent="0.2">
      <c r="A255" t="s">
        <v>725</v>
      </c>
      <c r="B255" t="s">
        <v>222</v>
      </c>
      <c r="C255">
        <v>4.5</v>
      </c>
      <c r="D255">
        <v>30.8</v>
      </c>
    </row>
    <row r="256" spans="1:4" x14ac:dyDescent="0.2">
      <c r="A256" t="s">
        <v>726</v>
      </c>
      <c r="B256" t="s">
        <v>222</v>
      </c>
      <c r="C256">
        <v>1.5</v>
      </c>
      <c r="D256">
        <v>28.2</v>
      </c>
    </row>
    <row r="257" spans="1:4" x14ac:dyDescent="0.2">
      <c r="A257" t="s">
        <v>727</v>
      </c>
      <c r="B257" t="s">
        <v>220</v>
      </c>
      <c r="C257">
        <v>4.5</v>
      </c>
      <c r="D257">
        <v>31.4</v>
      </c>
    </row>
    <row r="258" spans="1:4" x14ac:dyDescent="0.2">
      <c r="A258" t="s">
        <v>728</v>
      </c>
      <c r="B258" t="s">
        <v>220</v>
      </c>
      <c r="C258">
        <v>1.5</v>
      </c>
      <c r="D258">
        <v>30.3</v>
      </c>
    </row>
    <row r="259" spans="1:4" x14ac:dyDescent="0.2">
      <c r="A259" t="s">
        <v>729</v>
      </c>
      <c r="B259" t="s">
        <v>218</v>
      </c>
      <c r="C259">
        <v>4.5</v>
      </c>
      <c r="D259">
        <v>31.4</v>
      </c>
    </row>
    <row r="260" spans="1:4" x14ac:dyDescent="0.2">
      <c r="A260" t="s">
        <v>730</v>
      </c>
      <c r="B260" t="s">
        <v>218</v>
      </c>
      <c r="C260">
        <v>1.5</v>
      </c>
      <c r="D260">
        <v>30.4</v>
      </c>
    </row>
    <row r="261" spans="1:4" x14ac:dyDescent="0.2">
      <c r="A261" t="s">
        <v>731</v>
      </c>
      <c r="B261" t="s">
        <v>216</v>
      </c>
      <c r="C261">
        <v>4.5</v>
      </c>
      <c r="D261">
        <v>31.4</v>
      </c>
    </row>
    <row r="262" spans="1:4" x14ac:dyDescent="0.2">
      <c r="A262" t="s">
        <v>732</v>
      </c>
      <c r="B262" t="s">
        <v>216</v>
      </c>
      <c r="C262">
        <v>1.5</v>
      </c>
      <c r="D262">
        <v>29.9</v>
      </c>
    </row>
    <row r="263" spans="1:4" x14ac:dyDescent="0.2">
      <c r="A263" t="s">
        <v>733</v>
      </c>
      <c r="B263" t="s">
        <v>214</v>
      </c>
      <c r="C263">
        <v>4.5</v>
      </c>
      <c r="D263">
        <v>31.4</v>
      </c>
    </row>
    <row r="264" spans="1:4" x14ac:dyDescent="0.2">
      <c r="A264" t="s">
        <v>734</v>
      </c>
      <c r="B264" t="s">
        <v>214</v>
      </c>
      <c r="C264">
        <v>1.5</v>
      </c>
      <c r="D264">
        <v>29.2</v>
      </c>
    </row>
    <row r="265" spans="1:4" x14ac:dyDescent="0.2">
      <c r="A265" t="s">
        <v>735</v>
      </c>
      <c r="B265" t="s">
        <v>212</v>
      </c>
      <c r="C265">
        <v>4.5</v>
      </c>
      <c r="D265">
        <v>30.1</v>
      </c>
    </row>
    <row r="266" spans="1:4" x14ac:dyDescent="0.2">
      <c r="A266" t="s">
        <v>736</v>
      </c>
      <c r="B266" t="s">
        <v>212</v>
      </c>
      <c r="C266">
        <v>1.5</v>
      </c>
      <c r="D266">
        <v>25.9</v>
      </c>
    </row>
    <row r="267" spans="1:4" x14ac:dyDescent="0.2">
      <c r="A267" t="s">
        <v>737</v>
      </c>
      <c r="B267" t="s">
        <v>210</v>
      </c>
      <c r="C267">
        <v>4.5</v>
      </c>
      <c r="D267">
        <v>31.5</v>
      </c>
    </row>
    <row r="268" spans="1:4" x14ac:dyDescent="0.2">
      <c r="A268" t="s">
        <v>738</v>
      </c>
      <c r="B268" t="s">
        <v>210</v>
      </c>
      <c r="C268">
        <v>1.5</v>
      </c>
      <c r="D268">
        <v>29</v>
      </c>
    </row>
    <row r="269" spans="1:4" x14ac:dyDescent="0.2">
      <c r="A269" t="s">
        <v>739</v>
      </c>
      <c r="B269" t="s">
        <v>208</v>
      </c>
      <c r="C269">
        <v>4.5</v>
      </c>
      <c r="D269">
        <v>27.8</v>
      </c>
    </row>
    <row r="270" spans="1:4" x14ac:dyDescent="0.2">
      <c r="A270" t="s">
        <v>740</v>
      </c>
      <c r="B270" t="s">
        <v>208</v>
      </c>
      <c r="C270">
        <v>1.5</v>
      </c>
      <c r="D270">
        <v>23.8</v>
      </c>
    </row>
    <row r="271" spans="1:4" x14ac:dyDescent="0.2">
      <c r="A271" t="s">
        <v>741</v>
      </c>
      <c r="B271" t="s">
        <v>206</v>
      </c>
      <c r="C271">
        <v>4.5</v>
      </c>
      <c r="D271">
        <v>32.1</v>
      </c>
    </row>
    <row r="272" spans="1:4" x14ac:dyDescent="0.2">
      <c r="A272" t="s">
        <v>742</v>
      </c>
      <c r="B272" t="s">
        <v>206</v>
      </c>
      <c r="C272">
        <v>1.5</v>
      </c>
      <c r="D272">
        <v>30.8</v>
      </c>
    </row>
    <row r="273" spans="1:4" x14ac:dyDescent="0.2">
      <c r="A273" t="s">
        <v>743</v>
      </c>
      <c r="B273" t="s">
        <v>204</v>
      </c>
      <c r="C273">
        <v>4.5</v>
      </c>
      <c r="D273">
        <v>32.1</v>
      </c>
    </row>
    <row r="274" spans="1:4" x14ac:dyDescent="0.2">
      <c r="A274" t="s">
        <v>744</v>
      </c>
      <c r="B274" t="s">
        <v>204</v>
      </c>
      <c r="C274">
        <v>1.5</v>
      </c>
      <c r="D274">
        <v>30.8</v>
      </c>
    </row>
    <row r="275" spans="1:4" x14ac:dyDescent="0.2">
      <c r="A275" t="s">
        <v>745</v>
      </c>
      <c r="B275" t="s">
        <v>201</v>
      </c>
      <c r="C275">
        <v>7.5</v>
      </c>
      <c r="D275">
        <v>32.299999999999997</v>
      </c>
    </row>
    <row r="276" spans="1:4" x14ac:dyDescent="0.2">
      <c r="A276" t="s">
        <v>746</v>
      </c>
      <c r="B276" t="s">
        <v>201</v>
      </c>
      <c r="C276">
        <v>4.5</v>
      </c>
      <c r="D276">
        <v>33.4</v>
      </c>
    </row>
    <row r="277" spans="1:4" x14ac:dyDescent="0.2">
      <c r="A277" t="s">
        <v>747</v>
      </c>
      <c r="B277" t="s">
        <v>201</v>
      </c>
      <c r="C277">
        <v>1.5</v>
      </c>
      <c r="D277">
        <v>32.700000000000003</v>
      </c>
    </row>
    <row r="278" spans="1:4" x14ac:dyDescent="0.2">
      <c r="A278" t="s">
        <v>748</v>
      </c>
      <c r="B278" t="s">
        <v>199</v>
      </c>
      <c r="C278">
        <v>4.5</v>
      </c>
      <c r="D278" t="s">
        <v>870</v>
      </c>
    </row>
    <row r="279" spans="1:4" x14ac:dyDescent="0.2">
      <c r="A279" t="s">
        <v>749</v>
      </c>
      <c r="B279" t="s">
        <v>199</v>
      </c>
      <c r="C279">
        <v>1.5</v>
      </c>
      <c r="D279" t="s">
        <v>870</v>
      </c>
    </row>
    <row r="280" spans="1:4" x14ac:dyDescent="0.2">
      <c r="A280" t="s">
        <v>750</v>
      </c>
      <c r="B280" t="s">
        <v>197</v>
      </c>
      <c r="C280">
        <v>4.5</v>
      </c>
      <c r="D280" t="s">
        <v>870</v>
      </c>
    </row>
    <row r="281" spans="1:4" x14ac:dyDescent="0.2">
      <c r="A281" t="s">
        <v>751</v>
      </c>
      <c r="B281" t="s">
        <v>197</v>
      </c>
      <c r="C281">
        <v>1.5</v>
      </c>
      <c r="D281" t="s">
        <v>870</v>
      </c>
    </row>
    <row r="282" spans="1:4" x14ac:dyDescent="0.2">
      <c r="A282" t="s">
        <v>752</v>
      </c>
      <c r="B282" t="s">
        <v>195</v>
      </c>
      <c r="C282">
        <v>4.5</v>
      </c>
      <c r="D282" t="s">
        <v>870</v>
      </c>
    </row>
    <row r="283" spans="1:4" x14ac:dyDescent="0.2">
      <c r="A283" t="s">
        <v>753</v>
      </c>
      <c r="B283" t="s">
        <v>195</v>
      </c>
      <c r="C283">
        <v>1.5</v>
      </c>
      <c r="D283" t="s">
        <v>870</v>
      </c>
    </row>
    <row r="284" spans="1:4" x14ac:dyDescent="0.2">
      <c r="A284" t="s">
        <v>754</v>
      </c>
      <c r="B284" t="s">
        <v>193</v>
      </c>
      <c r="C284">
        <v>4.5</v>
      </c>
      <c r="D284" t="s">
        <v>870</v>
      </c>
    </row>
    <row r="285" spans="1:4" x14ac:dyDescent="0.2">
      <c r="A285" t="s">
        <v>755</v>
      </c>
      <c r="B285" t="s">
        <v>193</v>
      </c>
      <c r="C285">
        <v>1.5</v>
      </c>
      <c r="D285" t="s">
        <v>870</v>
      </c>
    </row>
    <row r="286" spans="1:4" x14ac:dyDescent="0.2">
      <c r="A286" t="s">
        <v>756</v>
      </c>
      <c r="B286" t="s">
        <v>191</v>
      </c>
      <c r="C286">
        <v>4.5</v>
      </c>
      <c r="D286">
        <v>12.8</v>
      </c>
    </row>
    <row r="287" spans="1:4" x14ac:dyDescent="0.2">
      <c r="A287" t="s">
        <v>757</v>
      </c>
      <c r="B287" t="s">
        <v>191</v>
      </c>
      <c r="C287">
        <v>1.5</v>
      </c>
      <c r="D287">
        <v>7.9</v>
      </c>
    </row>
    <row r="288" spans="1:4" x14ac:dyDescent="0.2">
      <c r="A288" t="s">
        <v>758</v>
      </c>
      <c r="B288" t="s">
        <v>189</v>
      </c>
      <c r="C288">
        <v>4.5</v>
      </c>
      <c r="D288">
        <v>12.4</v>
      </c>
    </row>
    <row r="289" spans="1:4" x14ac:dyDescent="0.2">
      <c r="A289" t="s">
        <v>759</v>
      </c>
      <c r="B289" t="s">
        <v>189</v>
      </c>
      <c r="C289">
        <v>1.5</v>
      </c>
      <c r="D289">
        <v>7.6</v>
      </c>
    </row>
    <row r="290" spans="1:4" x14ac:dyDescent="0.2">
      <c r="A290" t="s">
        <v>760</v>
      </c>
      <c r="B290" t="s">
        <v>187</v>
      </c>
      <c r="C290">
        <v>4.5</v>
      </c>
      <c r="D290">
        <v>26.9</v>
      </c>
    </row>
    <row r="291" spans="1:4" x14ac:dyDescent="0.2">
      <c r="A291" t="s">
        <v>761</v>
      </c>
      <c r="B291" t="s">
        <v>187</v>
      </c>
      <c r="C291">
        <v>1.5</v>
      </c>
      <c r="D291">
        <v>26.3</v>
      </c>
    </row>
    <row r="292" spans="1:4" x14ac:dyDescent="0.2">
      <c r="A292" t="s">
        <v>762</v>
      </c>
      <c r="B292" t="s">
        <v>185</v>
      </c>
      <c r="C292">
        <v>4.5</v>
      </c>
      <c r="D292">
        <v>25.6</v>
      </c>
    </row>
    <row r="293" spans="1:4" x14ac:dyDescent="0.2">
      <c r="A293" t="s">
        <v>763</v>
      </c>
      <c r="B293" t="s">
        <v>185</v>
      </c>
      <c r="C293">
        <v>1.5</v>
      </c>
      <c r="D293">
        <v>25.1</v>
      </c>
    </row>
    <row r="294" spans="1:4" x14ac:dyDescent="0.2">
      <c r="A294" t="s">
        <v>764</v>
      </c>
      <c r="B294" t="s">
        <v>183</v>
      </c>
      <c r="C294">
        <v>4.5</v>
      </c>
      <c r="D294">
        <v>18.7</v>
      </c>
    </row>
    <row r="295" spans="1:4" x14ac:dyDescent="0.2">
      <c r="A295" t="s">
        <v>765</v>
      </c>
      <c r="B295" t="s">
        <v>183</v>
      </c>
      <c r="C295">
        <v>1.5</v>
      </c>
      <c r="D295">
        <v>12.4</v>
      </c>
    </row>
    <row r="296" spans="1:4" x14ac:dyDescent="0.2">
      <c r="A296" t="s">
        <v>766</v>
      </c>
      <c r="B296" t="s">
        <v>181</v>
      </c>
      <c r="C296">
        <v>4.5</v>
      </c>
      <c r="D296">
        <v>28.3</v>
      </c>
    </row>
    <row r="297" spans="1:4" x14ac:dyDescent="0.2">
      <c r="A297" t="s">
        <v>767</v>
      </c>
      <c r="B297" t="s">
        <v>181</v>
      </c>
      <c r="C297">
        <v>1.5</v>
      </c>
      <c r="D297">
        <v>27.3</v>
      </c>
    </row>
    <row r="298" spans="1:4" x14ac:dyDescent="0.2">
      <c r="A298" t="s">
        <v>768</v>
      </c>
      <c r="B298" t="s">
        <v>178</v>
      </c>
      <c r="C298">
        <v>4.5</v>
      </c>
      <c r="D298">
        <v>27.2</v>
      </c>
    </row>
    <row r="299" spans="1:4" x14ac:dyDescent="0.2">
      <c r="A299" t="s">
        <v>769</v>
      </c>
      <c r="B299" t="s">
        <v>178</v>
      </c>
      <c r="C299">
        <v>1.5</v>
      </c>
      <c r="D299">
        <v>26.6</v>
      </c>
    </row>
    <row r="300" spans="1:4" x14ac:dyDescent="0.2">
      <c r="A300" t="s">
        <v>770</v>
      </c>
      <c r="B300" t="s">
        <v>176</v>
      </c>
      <c r="C300">
        <v>1.5</v>
      </c>
      <c r="D300">
        <v>27.4</v>
      </c>
    </row>
    <row r="301" spans="1:4" x14ac:dyDescent="0.2">
      <c r="A301" t="s">
        <v>771</v>
      </c>
      <c r="B301" t="s">
        <v>174</v>
      </c>
      <c r="C301">
        <v>1.5</v>
      </c>
      <c r="D301">
        <v>27.6</v>
      </c>
    </row>
    <row r="302" spans="1:4" x14ac:dyDescent="0.2">
      <c r="A302" t="s">
        <v>772</v>
      </c>
      <c r="B302" t="s">
        <v>172</v>
      </c>
      <c r="C302">
        <v>4.5</v>
      </c>
      <c r="D302">
        <v>28.9</v>
      </c>
    </row>
    <row r="303" spans="1:4" x14ac:dyDescent="0.2">
      <c r="A303" t="s">
        <v>773</v>
      </c>
      <c r="B303" t="s">
        <v>172</v>
      </c>
      <c r="C303">
        <v>1.5</v>
      </c>
      <c r="D303">
        <v>28.2</v>
      </c>
    </row>
    <row r="304" spans="1:4" x14ac:dyDescent="0.2">
      <c r="A304" t="s">
        <v>774</v>
      </c>
      <c r="B304" t="s">
        <v>170</v>
      </c>
      <c r="C304">
        <v>1.5</v>
      </c>
      <c r="D304">
        <v>27.3</v>
      </c>
    </row>
    <row r="305" spans="1:4" x14ac:dyDescent="0.2">
      <c r="A305" t="s">
        <v>775</v>
      </c>
      <c r="B305" t="s">
        <v>167</v>
      </c>
      <c r="C305">
        <v>4.5</v>
      </c>
      <c r="D305">
        <v>28.3</v>
      </c>
    </row>
    <row r="306" spans="1:4" x14ac:dyDescent="0.2">
      <c r="A306" t="s">
        <v>776</v>
      </c>
      <c r="B306" t="s">
        <v>167</v>
      </c>
      <c r="C306">
        <v>1.5</v>
      </c>
      <c r="D306">
        <v>29.3</v>
      </c>
    </row>
    <row r="307" spans="1:4" x14ac:dyDescent="0.2">
      <c r="A307" t="s">
        <v>777</v>
      </c>
      <c r="B307" t="s">
        <v>165</v>
      </c>
      <c r="C307">
        <v>4.5</v>
      </c>
      <c r="D307">
        <v>29</v>
      </c>
    </row>
    <row r="308" spans="1:4" x14ac:dyDescent="0.2">
      <c r="A308" t="s">
        <v>778</v>
      </c>
      <c r="B308" t="s">
        <v>165</v>
      </c>
      <c r="C308">
        <v>1.5</v>
      </c>
      <c r="D308">
        <v>28.7</v>
      </c>
    </row>
    <row r="309" spans="1:4" x14ac:dyDescent="0.2">
      <c r="A309" t="s">
        <v>779</v>
      </c>
      <c r="B309" t="s">
        <v>162</v>
      </c>
      <c r="C309">
        <v>7.5</v>
      </c>
      <c r="D309">
        <v>28.6</v>
      </c>
    </row>
    <row r="310" spans="1:4" x14ac:dyDescent="0.2">
      <c r="A310" t="s">
        <v>780</v>
      </c>
      <c r="B310" t="s">
        <v>162</v>
      </c>
      <c r="C310">
        <v>4.5</v>
      </c>
      <c r="D310">
        <v>29</v>
      </c>
    </row>
    <row r="311" spans="1:4" x14ac:dyDescent="0.2">
      <c r="A311" t="s">
        <v>781</v>
      </c>
      <c r="B311" t="s">
        <v>162</v>
      </c>
      <c r="C311">
        <v>1.5</v>
      </c>
      <c r="D311">
        <v>28.7</v>
      </c>
    </row>
    <row r="312" spans="1:4" x14ac:dyDescent="0.2">
      <c r="A312" t="s">
        <v>782</v>
      </c>
      <c r="B312" t="s">
        <v>160</v>
      </c>
      <c r="C312">
        <v>1.5</v>
      </c>
      <c r="D312">
        <v>29.8</v>
      </c>
    </row>
    <row r="313" spans="1:4" x14ac:dyDescent="0.2">
      <c r="A313" t="s">
        <v>783</v>
      </c>
      <c r="B313" t="s">
        <v>158</v>
      </c>
      <c r="C313">
        <v>7.5</v>
      </c>
      <c r="D313">
        <v>30.3</v>
      </c>
    </row>
    <row r="314" spans="1:4" x14ac:dyDescent="0.2">
      <c r="A314" t="s">
        <v>784</v>
      </c>
      <c r="B314" t="s">
        <v>158</v>
      </c>
      <c r="C314">
        <v>4.5</v>
      </c>
      <c r="D314">
        <v>20.100000000000001</v>
      </c>
    </row>
    <row r="315" spans="1:4" x14ac:dyDescent="0.2">
      <c r="A315" t="s">
        <v>785</v>
      </c>
      <c r="B315" t="s">
        <v>158</v>
      </c>
      <c r="C315">
        <v>1.5</v>
      </c>
      <c r="D315">
        <v>15</v>
      </c>
    </row>
    <row r="316" spans="1:4" x14ac:dyDescent="0.2">
      <c r="A316" t="s">
        <v>786</v>
      </c>
      <c r="B316" t="s">
        <v>156</v>
      </c>
      <c r="C316">
        <v>4.5</v>
      </c>
      <c r="D316">
        <v>27.9</v>
      </c>
    </row>
    <row r="317" spans="1:4" x14ac:dyDescent="0.2">
      <c r="A317" t="s">
        <v>787</v>
      </c>
      <c r="B317" t="s">
        <v>156</v>
      </c>
      <c r="C317">
        <v>1.5</v>
      </c>
      <c r="D317">
        <v>27.1</v>
      </c>
    </row>
    <row r="318" spans="1:4" x14ac:dyDescent="0.2">
      <c r="A318" t="s">
        <v>788</v>
      </c>
      <c r="B318" t="s">
        <v>154</v>
      </c>
      <c r="C318">
        <v>4.5</v>
      </c>
      <c r="D318">
        <v>30.3</v>
      </c>
    </row>
    <row r="319" spans="1:4" x14ac:dyDescent="0.2">
      <c r="A319" t="s">
        <v>789</v>
      </c>
      <c r="B319" t="s">
        <v>154</v>
      </c>
      <c r="C319">
        <v>1.5</v>
      </c>
      <c r="D319">
        <v>29.8</v>
      </c>
    </row>
    <row r="320" spans="1:4" x14ac:dyDescent="0.2">
      <c r="A320" t="s">
        <v>790</v>
      </c>
      <c r="B320" t="s">
        <v>152</v>
      </c>
      <c r="C320">
        <v>4.5</v>
      </c>
      <c r="D320">
        <v>30.3</v>
      </c>
    </row>
    <row r="321" spans="1:4" x14ac:dyDescent="0.2">
      <c r="A321" t="s">
        <v>791</v>
      </c>
      <c r="B321" t="s">
        <v>152</v>
      </c>
      <c r="C321">
        <v>1.5</v>
      </c>
      <c r="D321">
        <v>29.8</v>
      </c>
    </row>
    <row r="322" spans="1:4" x14ac:dyDescent="0.2">
      <c r="A322" t="s">
        <v>792</v>
      </c>
      <c r="B322" t="s">
        <v>150</v>
      </c>
      <c r="C322">
        <v>4.5</v>
      </c>
      <c r="D322">
        <v>30.4</v>
      </c>
    </row>
    <row r="323" spans="1:4" x14ac:dyDescent="0.2">
      <c r="A323" t="s">
        <v>793</v>
      </c>
      <c r="B323" t="s">
        <v>150</v>
      </c>
      <c r="C323">
        <v>1.5</v>
      </c>
      <c r="D323">
        <v>29.8</v>
      </c>
    </row>
    <row r="324" spans="1:4" x14ac:dyDescent="0.2">
      <c r="A324" t="s">
        <v>794</v>
      </c>
      <c r="B324" t="s">
        <v>147</v>
      </c>
      <c r="C324">
        <v>4.5</v>
      </c>
      <c r="D324">
        <v>30.5</v>
      </c>
    </row>
    <row r="325" spans="1:4" x14ac:dyDescent="0.2">
      <c r="A325" t="s">
        <v>795</v>
      </c>
      <c r="B325" t="s">
        <v>147</v>
      </c>
      <c r="C325">
        <v>1.5</v>
      </c>
      <c r="D325">
        <v>29.9</v>
      </c>
    </row>
    <row r="326" spans="1:4" x14ac:dyDescent="0.2">
      <c r="A326" t="s">
        <v>796</v>
      </c>
      <c r="B326" t="s">
        <v>145</v>
      </c>
      <c r="C326">
        <v>1.5</v>
      </c>
      <c r="D326">
        <v>36</v>
      </c>
    </row>
    <row r="327" spans="1:4" x14ac:dyDescent="0.2">
      <c r="A327" t="s">
        <v>797</v>
      </c>
      <c r="B327" t="s">
        <v>143</v>
      </c>
      <c r="C327">
        <v>1.5</v>
      </c>
      <c r="D327">
        <v>35.5</v>
      </c>
    </row>
    <row r="328" spans="1:4" x14ac:dyDescent="0.2">
      <c r="A328" t="s">
        <v>798</v>
      </c>
      <c r="B328" t="s">
        <v>141</v>
      </c>
      <c r="C328">
        <v>4.5</v>
      </c>
      <c r="D328">
        <v>34.4</v>
      </c>
    </row>
    <row r="329" spans="1:4" x14ac:dyDescent="0.2">
      <c r="A329" t="s">
        <v>799</v>
      </c>
      <c r="B329" t="s">
        <v>141</v>
      </c>
      <c r="C329">
        <v>1.5</v>
      </c>
      <c r="D329">
        <v>32.6</v>
      </c>
    </row>
    <row r="330" spans="1:4" x14ac:dyDescent="0.2">
      <c r="A330" t="s">
        <v>800</v>
      </c>
      <c r="B330" t="s">
        <v>138</v>
      </c>
      <c r="C330">
        <v>4.5</v>
      </c>
      <c r="D330">
        <v>31</v>
      </c>
    </row>
    <row r="331" spans="1:4" x14ac:dyDescent="0.2">
      <c r="A331" t="s">
        <v>801</v>
      </c>
      <c r="B331" t="s">
        <v>138</v>
      </c>
      <c r="C331">
        <v>1.5</v>
      </c>
      <c r="D331">
        <v>28.6</v>
      </c>
    </row>
    <row r="332" spans="1:4" x14ac:dyDescent="0.2">
      <c r="A332" t="s">
        <v>802</v>
      </c>
      <c r="B332" t="s">
        <v>136</v>
      </c>
      <c r="C332">
        <v>4.5</v>
      </c>
      <c r="D332">
        <v>32.700000000000003</v>
      </c>
    </row>
    <row r="333" spans="1:4" x14ac:dyDescent="0.2">
      <c r="A333" t="s">
        <v>803</v>
      </c>
      <c r="B333" t="s">
        <v>136</v>
      </c>
      <c r="C333">
        <v>1.5</v>
      </c>
      <c r="D333">
        <v>30.9</v>
      </c>
    </row>
    <row r="334" spans="1:4" x14ac:dyDescent="0.2">
      <c r="A334" t="s">
        <v>804</v>
      </c>
      <c r="B334" t="s">
        <v>135</v>
      </c>
      <c r="C334">
        <v>4.5</v>
      </c>
      <c r="D334">
        <v>35.1</v>
      </c>
    </row>
    <row r="335" spans="1:4" x14ac:dyDescent="0.2">
      <c r="A335" t="s">
        <v>805</v>
      </c>
      <c r="B335" t="s">
        <v>135</v>
      </c>
      <c r="C335">
        <v>1.5</v>
      </c>
      <c r="D335">
        <v>33.299999999999997</v>
      </c>
    </row>
    <row r="336" spans="1:4" x14ac:dyDescent="0.2">
      <c r="A336" t="s">
        <v>806</v>
      </c>
      <c r="B336" t="s">
        <v>134</v>
      </c>
      <c r="C336">
        <v>4.5</v>
      </c>
      <c r="D336">
        <v>35.1</v>
      </c>
    </row>
    <row r="337" spans="1:4" x14ac:dyDescent="0.2">
      <c r="A337" t="s">
        <v>807</v>
      </c>
      <c r="B337" t="s">
        <v>134</v>
      </c>
      <c r="C337">
        <v>1.5</v>
      </c>
      <c r="D337">
        <v>33.6</v>
      </c>
    </row>
    <row r="338" spans="1:4" x14ac:dyDescent="0.2">
      <c r="A338" t="s">
        <v>808</v>
      </c>
      <c r="B338" t="s">
        <v>133</v>
      </c>
      <c r="C338">
        <v>4.5</v>
      </c>
      <c r="D338">
        <v>34.799999999999997</v>
      </c>
    </row>
    <row r="339" spans="1:4" x14ac:dyDescent="0.2">
      <c r="A339" t="s">
        <v>809</v>
      </c>
      <c r="B339" t="s">
        <v>133</v>
      </c>
      <c r="C339">
        <v>1.5</v>
      </c>
      <c r="D339">
        <v>33.1</v>
      </c>
    </row>
    <row r="340" spans="1:4" x14ac:dyDescent="0.2">
      <c r="A340" t="s">
        <v>810</v>
      </c>
      <c r="B340" t="s">
        <v>129</v>
      </c>
      <c r="C340">
        <v>4.5</v>
      </c>
      <c r="D340">
        <v>33.6</v>
      </c>
    </row>
    <row r="341" spans="1:4" x14ac:dyDescent="0.2">
      <c r="A341" t="s">
        <v>811</v>
      </c>
      <c r="B341" t="s">
        <v>129</v>
      </c>
      <c r="C341">
        <v>1.5</v>
      </c>
      <c r="D341">
        <v>32</v>
      </c>
    </row>
    <row r="342" spans="1:4" x14ac:dyDescent="0.2">
      <c r="A342" t="s">
        <v>812</v>
      </c>
      <c r="B342" t="s">
        <v>128</v>
      </c>
      <c r="C342">
        <v>4.5</v>
      </c>
      <c r="D342">
        <v>33.4</v>
      </c>
    </row>
    <row r="343" spans="1:4" x14ac:dyDescent="0.2">
      <c r="A343" t="s">
        <v>813</v>
      </c>
      <c r="B343" t="s">
        <v>128</v>
      </c>
      <c r="C343">
        <v>1.5</v>
      </c>
      <c r="D343">
        <v>33</v>
      </c>
    </row>
    <row r="344" spans="1:4" x14ac:dyDescent="0.2">
      <c r="A344" t="s">
        <v>814</v>
      </c>
      <c r="B344" t="s">
        <v>127</v>
      </c>
      <c r="C344">
        <v>4.5</v>
      </c>
      <c r="D344">
        <v>34.9</v>
      </c>
    </row>
    <row r="345" spans="1:4" x14ac:dyDescent="0.2">
      <c r="A345" t="s">
        <v>815</v>
      </c>
      <c r="B345" t="s">
        <v>127</v>
      </c>
      <c r="C345">
        <v>1.5</v>
      </c>
      <c r="D345">
        <v>34.200000000000003</v>
      </c>
    </row>
    <row r="346" spans="1:4" x14ac:dyDescent="0.2">
      <c r="A346" t="s">
        <v>816</v>
      </c>
      <c r="B346" t="s">
        <v>126</v>
      </c>
      <c r="C346">
        <v>4.5</v>
      </c>
      <c r="D346">
        <v>33.6</v>
      </c>
    </row>
    <row r="347" spans="1:4" x14ac:dyDescent="0.2">
      <c r="A347" t="s">
        <v>817</v>
      </c>
      <c r="B347" t="s">
        <v>126</v>
      </c>
      <c r="C347">
        <v>1.5</v>
      </c>
      <c r="D347">
        <v>32.9</v>
      </c>
    </row>
    <row r="348" spans="1:4" x14ac:dyDescent="0.2">
      <c r="A348" t="s">
        <v>818</v>
      </c>
      <c r="B348" t="s">
        <v>123</v>
      </c>
      <c r="C348">
        <v>4.5</v>
      </c>
      <c r="D348">
        <v>32.700000000000003</v>
      </c>
    </row>
    <row r="349" spans="1:4" x14ac:dyDescent="0.2">
      <c r="A349" t="s">
        <v>819</v>
      </c>
      <c r="B349" t="s">
        <v>123</v>
      </c>
      <c r="C349">
        <v>1.5</v>
      </c>
      <c r="D349">
        <v>31.9</v>
      </c>
    </row>
    <row r="350" spans="1:4" x14ac:dyDescent="0.2">
      <c r="A350" t="s">
        <v>820</v>
      </c>
      <c r="B350" t="s">
        <v>119</v>
      </c>
      <c r="C350">
        <v>4.5</v>
      </c>
      <c r="D350">
        <v>28</v>
      </c>
    </row>
    <row r="351" spans="1:4" x14ac:dyDescent="0.2">
      <c r="A351" t="s">
        <v>821</v>
      </c>
      <c r="B351" t="s">
        <v>119</v>
      </c>
      <c r="C351">
        <v>1.5</v>
      </c>
      <c r="D351">
        <v>27</v>
      </c>
    </row>
    <row r="352" spans="1:4" x14ac:dyDescent="0.2">
      <c r="A352" t="s">
        <v>822</v>
      </c>
      <c r="B352" t="s">
        <v>115</v>
      </c>
      <c r="C352">
        <v>1.5</v>
      </c>
      <c r="D352">
        <v>21.5</v>
      </c>
    </row>
    <row r="353" spans="1:4" x14ac:dyDescent="0.2">
      <c r="A353" t="s">
        <v>823</v>
      </c>
      <c r="B353" t="s">
        <v>112</v>
      </c>
      <c r="C353">
        <v>7.5</v>
      </c>
      <c r="D353">
        <v>30.9</v>
      </c>
    </row>
    <row r="354" spans="1:4" x14ac:dyDescent="0.2">
      <c r="A354" t="s">
        <v>824</v>
      </c>
      <c r="B354" t="s">
        <v>112</v>
      </c>
      <c r="C354">
        <v>4.5</v>
      </c>
      <c r="D354">
        <v>27.6</v>
      </c>
    </row>
    <row r="355" spans="1:4" x14ac:dyDescent="0.2">
      <c r="A355" t="s">
        <v>825</v>
      </c>
      <c r="B355" t="s">
        <v>112</v>
      </c>
      <c r="C355">
        <v>1.5</v>
      </c>
      <c r="D355">
        <v>24.9</v>
      </c>
    </row>
    <row r="356" spans="1:4" x14ac:dyDescent="0.2">
      <c r="A356" t="s">
        <v>826</v>
      </c>
      <c r="B356" t="s">
        <v>827</v>
      </c>
      <c r="C356">
        <v>4.5</v>
      </c>
      <c r="D356">
        <v>31.8</v>
      </c>
    </row>
    <row r="357" spans="1:4" x14ac:dyDescent="0.2">
      <c r="A357" t="s">
        <v>828</v>
      </c>
      <c r="B357" t="s">
        <v>827</v>
      </c>
      <c r="C357">
        <v>1.5</v>
      </c>
      <c r="D357">
        <v>29.8</v>
      </c>
    </row>
    <row r="358" spans="1:4" x14ac:dyDescent="0.2">
      <c r="A358" t="s">
        <v>829</v>
      </c>
      <c r="B358" t="s">
        <v>108</v>
      </c>
      <c r="C358">
        <v>4.5</v>
      </c>
      <c r="D358">
        <v>28.4</v>
      </c>
    </row>
    <row r="359" spans="1:4" x14ac:dyDescent="0.2">
      <c r="A359" t="s">
        <v>830</v>
      </c>
      <c r="B359" t="s">
        <v>108</v>
      </c>
      <c r="C359">
        <v>1.5</v>
      </c>
      <c r="D359">
        <v>26.4</v>
      </c>
    </row>
    <row r="360" spans="1:4" x14ac:dyDescent="0.2">
      <c r="A360" t="s">
        <v>831</v>
      </c>
      <c r="B360" t="s">
        <v>106</v>
      </c>
      <c r="C360">
        <v>4.5</v>
      </c>
      <c r="D360">
        <v>27.6</v>
      </c>
    </row>
    <row r="361" spans="1:4" x14ac:dyDescent="0.2">
      <c r="A361" t="s">
        <v>832</v>
      </c>
      <c r="B361" t="s">
        <v>106</v>
      </c>
      <c r="C361">
        <v>1.5</v>
      </c>
      <c r="D361">
        <v>25.1</v>
      </c>
    </row>
    <row r="362" spans="1:4" x14ac:dyDescent="0.2">
      <c r="A362" t="s">
        <v>833</v>
      </c>
      <c r="B362" t="s">
        <v>104</v>
      </c>
      <c r="C362">
        <v>4.5</v>
      </c>
      <c r="D362">
        <v>26</v>
      </c>
    </row>
    <row r="363" spans="1:4" x14ac:dyDescent="0.2">
      <c r="A363" t="s">
        <v>834</v>
      </c>
      <c r="B363" t="s">
        <v>104</v>
      </c>
      <c r="C363">
        <v>1.5</v>
      </c>
      <c r="D363">
        <v>23.2</v>
      </c>
    </row>
    <row r="364" spans="1:4" x14ac:dyDescent="0.2">
      <c r="A364" t="s">
        <v>835</v>
      </c>
      <c r="B364" t="s">
        <v>101</v>
      </c>
      <c r="C364">
        <v>4.5</v>
      </c>
      <c r="D364">
        <v>23.5</v>
      </c>
    </row>
    <row r="365" spans="1:4" x14ac:dyDescent="0.2">
      <c r="A365" t="s">
        <v>836</v>
      </c>
      <c r="B365" t="s">
        <v>101</v>
      </c>
      <c r="C365">
        <v>1.5</v>
      </c>
      <c r="D365">
        <v>21.8</v>
      </c>
    </row>
    <row r="366" spans="1:4" x14ac:dyDescent="0.2">
      <c r="A366" t="s">
        <v>837</v>
      </c>
      <c r="B366" t="s">
        <v>99</v>
      </c>
      <c r="C366">
        <v>4.5</v>
      </c>
      <c r="D366">
        <v>25.2</v>
      </c>
    </row>
    <row r="367" spans="1:4" x14ac:dyDescent="0.2">
      <c r="A367" t="s">
        <v>838</v>
      </c>
      <c r="B367" t="s">
        <v>99</v>
      </c>
      <c r="C367">
        <v>1.5</v>
      </c>
      <c r="D367">
        <v>22.2</v>
      </c>
    </row>
    <row r="368" spans="1:4" x14ac:dyDescent="0.2">
      <c r="A368" t="s">
        <v>839</v>
      </c>
      <c r="B368" t="s">
        <v>97</v>
      </c>
      <c r="C368">
        <v>4.5</v>
      </c>
      <c r="D368">
        <v>25.3</v>
      </c>
    </row>
    <row r="369" spans="1:4" x14ac:dyDescent="0.2">
      <c r="A369" t="s">
        <v>840</v>
      </c>
      <c r="B369" t="s">
        <v>97</v>
      </c>
      <c r="C369">
        <v>1.5</v>
      </c>
      <c r="D369">
        <v>20.5</v>
      </c>
    </row>
    <row r="370" spans="1:4" x14ac:dyDescent="0.2">
      <c r="A370" t="s">
        <v>841</v>
      </c>
      <c r="B370" t="s">
        <v>95</v>
      </c>
      <c r="C370">
        <v>4.5</v>
      </c>
      <c r="D370">
        <v>25.1</v>
      </c>
    </row>
    <row r="371" spans="1:4" x14ac:dyDescent="0.2">
      <c r="A371" t="s">
        <v>842</v>
      </c>
      <c r="B371" t="s">
        <v>95</v>
      </c>
      <c r="C371">
        <v>1.5</v>
      </c>
      <c r="D371">
        <v>21.2</v>
      </c>
    </row>
    <row r="372" spans="1:4" x14ac:dyDescent="0.2">
      <c r="A372" t="s">
        <v>843</v>
      </c>
      <c r="B372" t="s">
        <v>93</v>
      </c>
      <c r="C372">
        <v>4.5</v>
      </c>
      <c r="D372">
        <v>24.1</v>
      </c>
    </row>
    <row r="373" spans="1:4" x14ac:dyDescent="0.2">
      <c r="A373" t="s">
        <v>844</v>
      </c>
      <c r="B373" t="s">
        <v>93</v>
      </c>
      <c r="C373">
        <v>1.5</v>
      </c>
      <c r="D373">
        <v>21.4</v>
      </c>
    </row>
    <row r="374" spans="1:4" x14ac:dyDescent="0.2">
      <c r="A374" t="s">
        <v>845</v>
      </c>
      <c r="B374" t="s">
        <v>91</v>
      </c>
      <c r="C374">
        <v>4.5</v>
      </c>
      <c r="D374">
        <v>44.5</v>
      </c>
    </row>
    <row r="375" spans="1:4" x14ac:dyDescent="0.2">
      <c r="A375" t="s">
        <v>846</v>
      </c>
      <c r="B375" t="s">
        <v>91</v>
      </c>
      <c r="C375">
        <v>1.5</v>
      </c>
      <c r="D375">
        <v>40.799999999999997</v>
      </c>
    </row>
    <row r="376" spans="1:4" x14ac:dyDescent="0.2">
      <c r="A376" t="s">
        <v>847</v>
      </c>
      <c r="B376" t="s">
        <v>88</v>
      </c>
      <c r="C376">
        <v>4.5</v>
      </c>
      <c r="D376">
        <v>42.7</v>
      </c>
    </row>
    <row r="377" spans="1:4" x14ac:dyDescent="0.2">
      <c r="A377" t="s">
        <v>848</v>
      </c>
      <c r="B377" t="s">
        <v>88</v>
      </c>
      <c r="C377">
        <v>1.5</v>
      </c>
      <c r="D377">
        <v>39.200000000000003</v>
      </c>
    </row>
    <row r="378" spans="1:4" x14ac:dyDescent="0.2">
      <c r="A378" t="s">
        <v>849</v>
      </c>
      <c r="B378" t="s">
        <v>86</v>
      </c>
      <c r="C378">
        <v>1.5</v>
      </c>
      <c r="D378">
        <v>41.5</v>
      </c>
    </row>
    <row r="379" spans="1:4" x14ac:dyDescent="0.2">
      <c r="A379" t="s">
        <v>850</v>
      </c>
      <c r="B379" t="s">
        <v>83</v>
      </c>
      <c r="C379">
        <v>4.5</v>
      </c>
      <c r="D379">
        <v>39.6</v>
      </c>
    </row>
    <row r="380" spans="1:4" x14ac:dyDescent="0.2">
      <c r="A380" t="s">
        <v>851</v>
      </c>
      <c r="B380" t="s">
        <v>83</v>
      </c>
      <c r="C380">
        <v>1.5</v>
      </c>
      <c r="D380">
        <v>38.299999999999997</v>
      </c>
    </row>
    <row r="381" spans="1:4" x14ac:dyDescent="0.2">
      <c r="A381" t="s">
        <v>852</v>
      </c>
      <c r="B381" t="s">
        <v>131</v>
      </c>
      <c r="C381">
        <v>10.5</v>
      </c>
      <c r="D381">
        <v>20.399999999999999</v>
      </c>
    </row>
    <row r="382" spans="1:4" x14ac:dyDescent="0.2">
      <c r="A382" t="s">
        <v>853</v>
      </c>
      <c r="B382" t="s">
        <v>131</v>
      </c>
      <c r="C382">
        <v>7.5</v>
      </c>
      <c r="D382">
        <v>20.100000000000001</v>
      </c>
    </row>
    <row r="383" spans="1:4" x14ac:dyDescent="0.2">
      <c r="A383" t="s">
        <v>854</v>
      </c>
      <c r="B383" t="s">
        <v>131</v>
      </c>
      <c r="C383">
        <v>4.5</v>
      </c>
      <c r="D383">
        <v>27.3</v>
      </c>
    </row>
    <row r="384" spans="1:4" x14ac:dyDescent="0.2">
      <c r="A384" t="s">
        <v>855</v>
      </c>
      <c r="B384" t="s">
        <v>131</v>
      </c>
      <c r="C384">
        <v>1.5</v>
      </c>
      <c r="D384">
        <v>25.2</v>
      </c>
    </row>
    <row r="385" spans="1:4" x14ac:dyDescent="0.2">
      <c r="A385" t="s">
        <v>856</v>
      </c>
      <c r="B385" t="s">
        <v>121</v>
      </c>
      <c r="C385">
        <v>10.5</v>
      </c>
      <c r="D385">
        <v>20.3</v>
      </c>
    </row>
    <row r="386" spans="1:4" x14ac:dyDescent="0.2">
      <c r="A386" t="s">
        <v>857</v>
      </c>
      <c r="B386" t="s">
        <v>121</v>
      </c>
      <c r="C386">
        <v>7.5</v>
      </c>
      <c r="D386">
        <v>20</v>
      </c>
    </row>
    <row r="387" spans="1:4" x14ac:dyDescent="0.2">
      <c r="A387" t="s">
        <v>858</v>
      </c>
      <c r="B387" t="s">
        <v>121</v>
      </c>
      <c r="C387">
        <v>4.5</v>
      </c>
      <c r="D387">
        <v>25.8</v>
      </c>
    </row>
    <row r="388" spans="1:4" x14ac:dyDescent="0.2">
      <c r="A388" t="s">
        <v>859</v>
      </c>
      <c r="B388" t="s">
        <v>121</v>
      </c>
      <c r="C388">
        <v>1.5</v>
      </c>
      <c r="D388">
        <v>22</v>
      </c>
    </row>
    <row r="389" spans="1:4" x14ac:dyDescent="0.2">
      <c r="A389" t="s">
        <v>860</v>
      </c>
      <c r="B389" t="s">
        <v>117</v>
      </c>
      <c r="C389">
        <v>4.5</v>
      </c>
      <c r="D389">
        <v>28.7</v>
      </c>
    </row>
    <row r="390" spans="1:4" x14ac:dyDescent="0.2">
      <c r="A390" t="s">
        <v>861</v>
      </c>
      <c r="B390" t="s">
        <v>117</v>
      </c>
      <c r="C390">
        <v>1.5</v>
      </c>
      <c r="D390">
        <v>26.9</v>
      </c>
    </row>
    <row r="391" spans="1:4" x14ac:dyDescent="0.2">
      <c r="A391" t="s">
        <v>862</v>
      </c>
      <c r="B391" t="s">
        <v>80</v>
      </c>
      <c r="C391">
        <v>4.5</v>
      </c>
      <c r="D391">
        <v>22.9</v>
      </c>
    </row>
    <row r="392" spans="1:4" x14ac:dyDescent="0.2">
      <c r="A392" t="s">
        <v>863</v>
      </c>
      <c r="B392" t="s">
        <v>80</v>
      </c>
      <c r="C392">
        <v>1.5</v>
      </c>
      <c r="D392">
        <v>21.5</v>
      </c>
    </row>
    <row r="393" spans="1:4" x14ac:dyDescent="0.2">
      <c r="A393" t="s">
        <v>864</v>
      </c>
      <c r="B393" t="s">
        <v>78</v>
      </c>
      <c r="C393">
        <v>4.5</v>
      </c>
      <c r="D393">
        <v>32.700000000000003</v>
      </c>
    </row>
    <row r="394" spans="1:4" x14ac:dyDescent="0.2">
      <c r="A394" t="s">
        <v>865</v>
      </c>
      <c r="B394" t="s">
        <v>78</v>
      </c>
      <c r="C394">
        <v>1.5</v>
      </c>
      <c r="D394">
        <v>27</v>
      </c>
    </row>
    <row r="395" spans="1:4" x14ac:dyDescent="0.2">
      <c r="A395" t="s">
        <v>866</v>
      </c>
      <c r="B395" t="s">
        <v>867</v>
      </c>
      <c r="C395">
        <v>4.5</v>
      </c>
      <c r="D395">
        <v>25.2</v>
      </c>
    </row>
    <row r="396" spans="1:4" x14ac:dyDescent="0.2">
      <c r="A396" t="s">
        <v>866</v>
      </c>
      <c r="B396" t="s">
        <v>75</v>
      </c>
      <c r="C396">
        <v>4.5</v>
      </c>
      <c r="D396">
        <v>30.4</v>
      </c>
    </row>
    <row r="397" spans="1:4" x14ac:dyDescent="0.2">
      <c r="A397" t="s">
        <v>868</v>
      </c>
      <c r="B397" t="s">
        <v>867</v>
      </c>
      <c r="C397">
        <v>1.5</v>
      </c>
      <c r="D397">
        <v>24.7</v>
      </c>
    </row>
    <row r="398" spans="1:4" x14ac:dyDescent="0.2">
      <c r="A398" t="s">
        <v>868</v>
      </c>
      <c r="B398" t="s">
        <v>75</v>
      </c>
      <c r="C398">
        <v>1.5</v>
      </c>
      <c r="D398">
        <v>26.3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796D1EC48F114D9C41549A18174502" ma:contentTypeVersion="19" ma:contentTypeDescription="Create a new document." ma:contentTypeScope="" ma:versionID="74f0b81fad2ae86e3cdb9cd8891c21c8">
  <xsd:schema xmlns:xsd="http://www.w3.org/2001/XMLSchema" xmlns:xs="http://www.w3.org/2001/XMLSchema" xmlns:p="http://schemas.microsoft.com/office/2006/metadata/properties" xmlns:ns1="http://schemas.microsoft.com/sharepoint/v3" xmlns:ns2="e09e1018-7816-43d3-972d-bfb69cc81f21" xmlns:ns3="a73f3b37-24f7-4b77-909a-6dda8383b43c" targetNamespace="http://schemas.microsoft.com/office/2006/metadata/properties" ma:root="true" ma:fieldsID="6283195f2ece6f17d46bc8b87ffbcc55" ns1:_="" ns2:_="" ns3:_="">
    <xsd:import namespace="http://schemas.microsoft.com/sharepoint/v3"/>
    <xsd:import namespace="e09e1018-7816-43d3-972d-bfb69cc81f21"/>
    <xsd:import namespace="a73f3b37-24f7-4b77-909a-6dda8383b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3:SharedWithUsers" minOccurs="0"/>
                <xsd:element ref="ns3:SharedWithDetails" minOccurs="0"/>
                <xsd:element ref="ns1:TargetControlType" minOccurs="0"/>
                <xsd:element ref="ns2:MediaServiceSearchProperties" minOccurs="0"/>
                <xsd:element ref="ns2:Perso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TargetControlType" ma:index="22" nillable="true" ma:displayName="Target Control Type (Search)" ma:description="Select the search controls that will use this Display Template." ma:internalName="TargetControl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earchResults"/>
                    <xsd:enumeration value="SearchHoverPanel"/>
                    <xsd:enumeration value="Content Web Parts"/>
                    <xsd:enumeration value="Refinement"/>
                    <xsd:enumeration value="SearchBox"/>
                    <xsd:enumeration value="Custom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e1018-7816-43d3-972d-bfb69cc81f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1506a7f-7336-4ec3-aaea-0298be48c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ersoon" ma:index="24" nillable="true" ma:displayName="Persoon" ma:format="Dropdown" ma:list="UserInfo" ma:SharePointGroup="0" ma:internalName="Perso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f3b37-24f7-4b77-909a-6dda8383b43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671f45-ad82-44a1-ae5c-1c43cb6e56a1}" ma:internalName="TaxCatchAll" ma:showField="CatchAllData" ma:web="a73f3b37-24f7-4b77-909a-6dda8383b4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getControlType xmlns="http://schemas.microsoft.com/sharepoint/v3" xsi:nil="true"/>
    <lcf76f155ced4ddcb4097134ff3c332f xmlns="e09e1018-7816-43d3-972d-bfb69cc81f21">
      <Terms xmlns="http://schemas.microsoft.com/office/infopath/2007/PartnerControls"/>
    </lcf76f155ced4ddcb4097134ff3c332f>
    <Persoon xmlns="e09e1018-7816-43d3-972d-bfb69cc81f21">
      <UserInfo>
        <DisplayName/>
        <AccountId xsi:nil="true"/>
        <AccountType/>
      </UserInfo>
    </Persoon>
    <TaxCatchAll xmlns="a73f3b37-24f7-4b77-909a-6dda8383b43c" xsi:nil="true"/>
  </documentManagement>
</p:properties>
</file>

<file path=customXml/itemProps1.xml><?xml version="1.0" encoding="utf-8"?>
<ds:datastoreItem xmlns:ds="http://schemas.openxmlformats.org/officeDocument/2006/customXml" ds:itemID="{B7ABD7FF-1CB6-42BF-BBAE-5059849F5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09e1018-7816-43d3-972d-bfb69cc81f21"/>
    <ds:schemaRef ds:uri="a73f3b37-24f7-4b77-909a-6dda8383b4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7687A-1F6E-4E2C-B520-C5D4A4C968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A9C1BD-25EB-41BF-9301-4FCE78CAA6CB}">
  <ds:schemaRefs>
    <ds:schemaRef ds:uri="a73f3b37-24f7-4b77-909a-6dda8383b43c"/>
    <ds:schemaRef ds:uri="http://schemas.microsoft.com/office/infopath/2007/PartnerControls"/>
    <ds:schemaRef ds:uri="http://schemas.microsoft.com/sharepoint/v3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e09e1018-7816-43d3-972d-bfb69cc81f21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a6ec85a0-9472-4480-8ecf-d8a033ccc242}" enabled="0" method="" siteId="{a6ec85a0-9472-4480-8ecf-d8a033ccc24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6</vt:i4>
      </vt:variant>
    </vt:vector>
  </HeadingPairs>
  <TitlesOfParts>
    <vt:vector size="21" baseType="lpstr">
      <vt:lpstr>Bijlage 1</vt:lpstr>
      <vt:lpstr>ICT gegevens</vt:lpstr>
      <vt:lpstr>overzicht alle wegen</vt:lpstr>
      <vt:lpstr>Voor ICT </vt:lpstr>
      <vt:lpstr>N207</vt:lpstr>
      <vt:lpstr>N207 50km</vt:lpstr>
      <vt:lpstr>N207 80km</vt:lpstr>
      <vt:lpstr>Brugweg 30km</vt:lpstr>
      <vt:lpstr>Hefbrug (50 km uur)</vt:lpstr>
      <vt:lpstr>Kerkweg oost 50 km</vt:lpstr>
      <vt:lpstr>N454 Kanaaldijk 50 km</vt:lpstr>
      <vt:lpstr>N454 Kanaaldijk 80 km</vt:lpstr>
      <vt:lpstr>N451 80 km</vt:lpstr>
      <vt:lpstr>A12</vt:lpstr>
      <vt:lpstr>A20</vt:lpstr>
      <vt:lpstr>'Bijlage 1'!Afdrukbereik</vt:lpstr>
      <vt:lpstr>'overzicht alle wegen'!Afdrukbereik</vt:lpstr>
      <vt:lpstr>'Voor ICT '!Afdrukbereik</vt:lpstr>
      <vt:lpstr>'Bijlage 1'!Afdruktitels</vt:lpstr>
      <vt:lpstr>'overzicht alle wegen'!Afdruktitels</vt:lpstr>
      <vt:lpstr>'Voor ICT 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Hoda Khazen</dc:creator>
  <cp:keywords/>
  <dc:description/>
  <cp:lastModifiedBy>Hoda Khazen</cp:lastModifiedBy>
  <cp:revision/>
  <dcterms:created xsi:type="dcterms:W3CDTF">2024-09-09T08:16:38Z</dcterms:created>
  <dcterms:modified xsi:type="dcterms:W3CDTF">2026-09-30T12:34:12Z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0x0101005F796D1EC48F114D9C41549A18174502</vt:lpwstr>
  </property>
  <property fmtid="{D5CDD505-2E9C-101B-9397-08002B2CF9AE}" pid="3" name="MediaServiceImageTags">
    <vt:lpwstr/>
  </property>
</Properties>
</file>